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1775" windowHeight="12870"/>
  </bookViews>
  <sheets>
    <sheet name="KATODNA ZAŠČITA RMG" sheetId="9" r:id="rId1"/>
  </sheets>
  <definedNames>
    <definedName name="_xlnm.Print_Area" localSheetId="0">'KATODNA ZAŠČITA RMG'!$A$1:$F$149</definedName>
  </definedNames>
  <calcPr calcId="125725" iterate="1"/>
</workbook>
</file>

<file path=xl/calcChain.xml><?xml version="1.0" encoding="utf-8"?>
<calcChain xmlns="http://schemas.openxmlformats.org/spreadsheetml/2006/main">
  <c r="F104" i="9"/>
  <c r="F91"/>
  <c r="F92"/>
  <c r="F93"/>
  <c r="F94"/>
  <c r="F95"/>
  <c r="F96"/>
  <c r="F97"/>
  <c r="F98"/>
  <c r="F99"/>
  <c r="F90"/>
  <c r="F35"/>
  <c r="F86"/>
  <c r="F84"/>
  <c r="F55"/>
  <c r="F53"/>
  <c r="F51"/>
  <c r="F49"/>
  <c r="F47"/>
  <c r="F45"/>
  <c r="F43"/>
  <c r="F41"/>
  <c r="F39"/>
  <c r="F37"/>
  <c r="F120"/>
  <c r="F118"/>
  <c r="F116"/>
  <c r="F113"/>
  <c r="F112"/>
  <c r="F111"/>
  <c r="F110"/>
  <c r="F109"/>
  <c r="F108"/>
  <c r="F106"/>
  <c r="F105"/>
  <c r="F81"/>
  <c r="F80"/>
  <c r="F79"/>
  <c r="F78"/>
  <c r="F77"/>
  <c r="F76"/>
  <c r="F75"/>
  <c r="F74"/>
  <c r="F73"/>
  <c r="F72"/>
  <c r="F71"/>
  <c r="F70"/>
  <c r="F69"/>
  <c r="F33"/>
  <c r="F31"/>
  <c r="F29"/>
  <c r="F27"/>
  <c r="F25"/>
  <c r="F23"/>
  <c r="F21"/>
  <c r="F19"/>
  <c r="F17"/>
  <c r="F15"/>
  <c r="F13"/>
  <c r="F11"/>
  <c r="F9"/>
  <c r="E100" l="1"/>
  <c r="F100" s="1"/>
  <c r="F82"/>
  <c r="E57"/>
  <c r="F57" s="1"/>
  <c r="F61" s="1"/>
  <c r="F129" s="1"/>
  <c r="D107" l="1"/>
  <c r="F107" s="1"/>
  <c r="E114" s="1"/>
  <c r="F114" s="1"/>
  <c r="E122" s="1"/>
  <c r="F122" s="1"/>
  <c r="F126" s="1"/>
  <c r="F130" s="1"/>
  <c r="F131" s="1"/>
  <c r="B130" l="1"/>
  <c r="B129"/>
  <c r="D93"/>
</calcChain>
</file>

<file path=xl/sharedStrings.xml><?xml version="1.0" encoding="utf-8"?>
<sst xmlns="http://schemas.openxmlformats.org/spreadsheetml/2006/main" count="167" uniqueCount="82">
  <si>
    <t>OPIS</t>
  </si>
  <si>
    <t>E.M.</t>
  </si>
  <si>
    <t>kos</t>
  </si>
  <si>
    <t>m</t>
  </si>
  <si>
    <t>Količina</t>
  </si>
  <si>
    <t>Cena/enoto</t>
  </si>
  <si>
    <t>Vrednost</t>
  </si>
  <si>
    <t>Zap.š</t>
  </si>
  <si>
    <t>SKUPAJ</t>
  </si>
  <si>
    <t>kpl</t>
  </si>
  <si>
    <t>Izdelava vrtine premera 140 mm do  globine 5m, vgradnja perforirane cevi premera 100 mm za montažo referenčne elektrode. Izdelava jaška iz betonske cevi fi 30, opremljenega s pokrovom.</t>
  </si>
  <si>
    <t>Nepredvidena dela</t>
  </si>
  <si>
    <t>Dobava String anode 8 x MMO anoda dim. 25 x 1000 mm na skupni dolžini kabla PVDF/HMWPE 35 mm2 - 25 m z medsebojno razdaljo 1 m</t>
  </si>
  <si>
    <t>Dobava ref. elektrode AgAgCl  STELTH 2 SRE-008-SUB</t>
  </si>
  <si>
    <t xml:space="preserve">Izvedba ravne kabelske spojke vodnika NYY 1x6 mm² </t>
  </si>
  <si>
    <t xml:space="preserve">Izvedba ravne kabelske spojke vodnika NYY 1x70 mm² </t>
  </si>
  <si>
    <t xml:space="preserve">Izvedba razcepne kabelske spojke  vodnika NYY 1 x 240 mm² </t>
  </si>
  <si>
    <t>Vključitev zaščite v obratovanje, nastavitev zaščitnih parametrov ter izdelava merilnega poročila</t>
  </si>
  <si>
    <t>Izdelava načrta PID</t>
  </si>
  <si>
    <t>Dobava,montaža MiniTrans periferne enote za daljinski nadzor delovanja naprav katodne zaščite, komplet (periferna enota, baterija, DCF antena) z napajalnikom; vgrajeno v omari naprave katodne zaščite.</t>
  </si>
  <si>
    <t>Programiranje telemetrijskih senzorjev MT. Vzpostavitev povezav v nadzornem centru ter nastavitev parametrov.</t>
  </si>
  <si>
    <t>Dobava in montaža naprave za katodno zaščito, priključitev, nastavitev naprave in umerjanje. Parametri naprave: Stikalni usmernik z modularno močnostno tehniko 1500W – 4500W, CE certifikat, izkoristek min. 86,5%, univerzalno napajanje in maksimalno valovitostjo 150mVp-p. Prikazovalnik parametrov U,I,Eon,Eoff ,T; galvansko ločen z izhodi za telemetrijo in krmiljenje hlajenja. Krmiljenje z omejitvijo toka, napetosti in regulacijo izhodne moči glede na polariziran potencial.(optimizirana energetska poraba). Naprava mora biti izdelana, po SIST EN12473:2000, 13174:2003</t>
  </si>
  <si>
    <t>Dobava in montaža priključno merilnega mesta (PMO) s sekcijsko razdelitvijo anodnih, katodnih zbiralk, priključno merilnimi sponkami regulacijskimi upori in ventilatorskim zračenjem v IP54 izvedbi.</t>
  </si>
  <si>
    <t>Dobava ref. elektrode Zn s sulfatnim polnilom</t>
  </si>
  <si>
    <t>Dobava in montaža priključno merilnega mesta (PMO SSKT) s priključno merilnimi sponkami, regulacijskimi upori in merilniki v polje katodne zaščite .</t>
  </si>
  <si>
    <t>m3</t>
  </si>
  <si>
    <t>m2</t>
  </si>
  <si>
    <t>m1</t>
  </si>
  <si>
    <t>kg</t>
  </si>
  <si>
    <t>Dobava in polaganje vodnika NYY 1x240mm²</t>
  </si>
  <si>
    <t>Dobava in polaganje vodnika NYY 1x120mm²</t>
  </si>
  <si>
    <t>Dobava in polaganje vodnika NYY 1x70mm²</t>
  </si>
  <si>
    <t>%</t>
  </si>
  <si>
    <t>*Izkop gradbene jame v terenu III/IV. kategorije do globine 2,5m z odmetom na stran</t>
  </si>
  <si>
    <t>*Planiranje dna globine jame</t>
  </si>
  <si>
    <t>*Dobava in polaganje filca</t>
  </si>
  <si>
    <t>*Dobava in vgrajevanje tempona z utrjevanjem po plasteh</t>
  </si>
  <si>
    <t>*Dobava in vgrajevanje podložnega betona C12/15 prereza 0,1m3/m2</t>
  </si>
  <si>
    <t>*Dobava in vgrajevanje betona C30/37 prereza 0,2m3/m2 v plošči in steni jaška</t>
  </si>
  <si>
    <t>*Montaža in demontaža opaža sten</t>
  </si>
  <si>
    <t>*Montaža in demontaža opaža plošče s podpiranjem do 1,5m</t>
  </si>
  <si>
    <t>*Montaža in demontaža čel plošče in odprtine širine 20 cm</t>
  </si>
  <si>
    <t>kom</t>
  </si>
  <si>
    <t>*Dobava in vgrajevanje betonskega železa (mreže in palice vseh profilov)</t>
  </si>
  <si>
    <t>*Zasipavanje jaška s tamponskim materialom po plasteh z utrjevanjem po plasteh z delno uporabo izkopanega materiala</t>
  </si>
  <si>
    <t>*Odvoz odvečnega izkopanega materiala na uradno deponijo izven Luke Koper</t>
  </si>
  <si>
    <t>komplet</t>
  </si>
  <si>
    <t>*Ročno planiranje dna kanala po projektirani niveleti s točnostjo +- 3 cm</t>
  </si>
  <si>
    <t>*Izdelava posteljice višine 10cm z vgradnjo drobljenca 0-4mm</t>
  </si>
  <si>
    <t>*Dobava in montaža cevi STIGMAFLEKS EL fi 110mm</t>
  </si>
  <si>
    <t>*Zasutje cevi z drobljencem 0-4 mm</t>
  </si>
  <si>
    <t>*Dobava in polaganje PVC opozorilnega traku v elektro kabelsko kanalizacijo</t>
  </si>
  <si>
    <t>*Zasutje preostalega dela jarka z tamponsko mešanico (drobljenec 8-32mm) v plasteh po 20cm, z nabijanjem s sprotno komprimacijo. Zaključna plast mora dosegati modul Ms=80 Mpa.V ceni zajete tudi meritve modula po določitvi nadzornega organa.</t>
  </si>
  <si>
    <t>Izgradnja nove električne kabelske kanalizacije naslednjih kapacitet:</t>
  </si>
  <si>
    <t xml:space="preserve">S K U P A J </t>
  </si>
  <si>
    <t>Zakoličba elektro kabelske kanalizacije in izdelava geodetskega posnetka za novo izdelano kabelsko kanalizacijo po tipizaciji Luke Koper (podatke se pridobi pri geodetinji Luke Koper) in sicer v pisni in elektronski obliki - AutoCad.</t>
  </si>
  <si>
    <t>ocena</t>
  </si>
  <si>
    <t>Priprava in zavarovanje gradbišča</t>
  </si>
  <si>
    <t>EUR</t>
  </si>
  <si>
    <t>.</t>
  </si>
  <si>
    <t>A. KATODNA ZAŠČITA RMG PROGE</t>
  </si>
  <si>
    <t>KATODNA ZAŠČITA RMG PROGE V LUKI KOPER</t>
  </si>
  <si>
    <t>B. GRADBENA DELA ZA POTREBE KATODNE ZAŠČITE</t>
  </si>
  <si>
    <t>3 x STIGMAFLEKS EL fi 110mm.                                                                        Navedene količine so na dolžinski meter:</t>
  </si>
  <si>
    <t>Dobava,montaža MiniControl periferne enote za daljinski nadzor delovanja naprav katodne zaščite; vgrajeno v omari naprave katodne zaščite.</t>
  </si>
  <si>
    <r>
      <t>Izvedba globinskega anodnega ležišča. Izdelava vrtine premera 350 mm globine 20 m, vstavitev PE filterske cevi premera 300 mm, vgradnja anode, prezračevalne cevi, zapolnitev s karbonskim polnilom ter postavitev prezračevalnega betonskega jaška premera 400 mm</t>
    </r>
    <r>
      <rPr>
        <sz val="10"/>
        <color indexed="8"/>
        <rFont val="Arial"/>
        <family val="2"/>
        <charset val="238"/>
      </rPr>
      <t xml:space="preserve"> z zračnim betonski pokrovom</t>
    </r>
    <r>
      <rPr>
        <sz val="10"/>
        <rFont val="Arial"/>
        <family val="2"/>
        <charset val="238"/>
      </rPr>
      <t>.  Barvano rumeno rdeče z opozorilnimi oznakami.</t>
    </r>
  </si>
  <si>
    <r>
      <t xml:space="preserve">Izdelava preboja betonske stene v obstoječem elektro kabelskem jašku, kjer se izvaja povečanje kapacitete kabelske kanalizacije za cevi </t>
    </r>
    <r>
      <rPr>
        <b/>
        <sz val="10"/>
        <rFont val="Arial"/>
        <family val="2"/>
        <charset val="238"/>
      </rPr>
      <t>3x Sf Φ 110 mm</t>
    </r>
    <r>
      <rPr>
        <sz val="10"/>
        <rFont val="Arial"/>
        <family val="2"/>
        <charset val="238"/>
      </rPr>
      <t xml:space="preserve">. Gre za steno debeline 20cm. Po vgradnji cevi se izvede še obetoniranje vgrajenih cevi ter fina obdelava notranjosti jaška. </t>
    </r>
  </si>
  <si>
    <r>
      <t xml:space="preserve">Izdelava armirano betonskega električnega kabelskega jaška dimenzij </t>
    </r>
    <r>
      <rPr>
        <b/>
        <sz val="10"/>
        <rFont val="Arial"/>
        <family val="2"/>
        <charset val="238"/>
      </rPr>
      <t>1,5x1,5x1,5m</t>
    </r>
    <r>
      <rPr>
        <sz val="10"/>
        <rFont val="Arial"/>
        <family val="2"/>
        <charset val="238"/>
      </rPr>
      <t>. Jašek je opremljen s LŽ pokrovom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za lahki promet </t>
    </r>
    <r>
      <rPr>
        <b/>
        <sz val="10"/>
        <rFont val="Arial"/>
        <family val="2"/>
        <charset val="238"/>
      </rPr>
      <t>15 ton</t>
    </r>
    <r>
      <rPr>
        <sz val="10"/>
        <rFont val="Arial"/>
        <family val="2"/>
        <charset val="238"/>
      </rPr>
      <t xml:space="preserve">. Izvajalec mora prekontrolirati statiko jaška in jo prilagoditi nosilnosti tal in pričakovani obremenitvi. Gradbeni projekt kabelskega jaška, je na vpogled pri investitorju.                                                                           Dela, ki so potrebna za izdelavo jaška so:     </t>
    </r>
  </si>
  <si>
    <t>*Dobava in vgraditev LTŽ pokrova 60/60cm nosilnosti 15T (za lahki promet)</t>
  </si>
  <si>
    <t>*Dobava in vgradnja distančnikov za stigmaflex cevi 110mm</t>
  </si>
  <si>
    <t xml:space="preserve">Dobava in polaganje  vodnika NYY 5x6 mm2 </t>
  </si>
  <si>
    <r>
      <t>Dobava in polaganje vodnika NYY 1x6 mm</t>
    </r>
    <r>
      <rPr>
        <vertAlign val="superscript"/>
        <sz val="10"/>
        <rFont val="Arial"/>
        <family val="2"/>
        <charset val="238"/>
      </rPr>
      <t>2</t>
    </r>
  </si>
  <si>
    <t xml:space="preserve">Izdelava električnega kabelskega jaška dim. 100/100/100cm. Jašek bo opremljen z LŽ pokrovom za lahki promet 15T. Dela zajemajo: strojni izkop gradbene jame v zemljišču III/IV. kategorije, vgradnja podložnega betona C12/15 debeline 10 cm, dobava in postavitev tipskega prefabriciranega jaška dim. 100/100/100cm, izdelava betonske krovne plošče z vgradnjo Fe armature, izdelava preboja za vgradnjo cevi, fina zidarska obdelava jaška z obeh strani, zasip preostale gradbene jame s tamponskim materialom po plasteh z utrjevanjem, odvoz odvečnega materiala in ureditev okolice. Postavka naj vključuje vsa pomožna in spremljevalna dela.  </t>
  </si>
  <si>
    <t>Projektantski nadzor</t>
  </si>
  <si>
    <t>Izdelava katodnega priključka v omari svetlobnega stolpa na katodno mrežo temelja</t>
  </si>
  <si>
    <t>*strojni izkop jarka do globine 1,0m in širine 0,5m v zemljišču III / IV ktg.</t>
  </si>
  <si>
    <t>komplet kabelska kanalizacija 3x110mm</t>
  </si>
  <si>
    <t>2 x STIGMAFLEKS EL fi 110mm.                                                                        Navedene količine so na dolžinski meter:</t>
  </si>
  <si>
    <t>komplet kabelska kanalizacija 2x110mm</t>
  </si>
  <si>
    <r>
      <t xml:space="preserve">Izdelava električnega kabelskega jaška z betonsko cevjo </t>
    </r>
    <r>
      <rPr>
        <b/>
        <sz val="10"/>
        <rFont val="Arial"/>
        <family val="2"/>
        <charset val="238"/>
      </rPr>
      <t>fi 80cm</t>
    </r>
    <r>
      <rPr>
        <sz val="10"/>
        <rFont val="Arial"/>
        <family val="2"/>
        <charset val="238"/>
      </rPr>
      <t xml:space="preserve">, višine 1,0 m. Jašek bo opremljen s težkim LŽ pokrovom 60T. Dela zajemajo: strojni izkop gradbene jame v zemljišču III/IV. kategorije, vgradnja podložnega betona C12/15 debeline 10 cm, dobava in postavitev betonske cevi fi 80cm, izdelava betonske krovne plošče z vgradnjo Fe armature, izdelava preboja za vgradnjo cevi, fina zidarska obdelava jaška z obeh strani, zasip preostale gradbene jame s tamponskim materialom po plasteh z utrjevanjem, odvoz odvečnega materiala in ureditev okolice. Asfalterska dela so zajeta v sklopu gradbenih del RMG proge. Postavka naj vključuje vsa pomožna in spremljevalna dela.  </t>
    </r>
  </si>
  <si>
    <t>Izdelava katodnega priključka vodnika v jaških na katodno mrežo temelja RMG proge</t>
  </si>
  <si>
    <t xml:space="preserve">Izdelava cevne navezave za potrebe katodne mreže južne tirnice med kabelskim jaškom iz betonske cevi fi 80cm in obstoječo traso elektro kabelske kanalizacije ki poteka pod tiri. Navezavo se izvede s cevjo 1x Sf Φ 75 mm. Postavka naj vključuje vsa pomožna in spremljevalna dela.  </t>
  </si>
</sst>
</file>

<file path=xl/styles.xml><?xml version="1.0" encoding="utf-8"?>
<styleSheet xmlns="http://schemas.openxmlformats.org/spreadsheetml/2006/main">
  <fonts count="19">
    <font>
      <sz val="11"/>
      <name val="Arial"/>
      <charset val="238"/>
    </font>
    <font>
      <sz val="10"/>
      <name val="Helv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trike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Times New Roman CE"/>
      <family val="1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trike/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39" fontId="1" fillId="0" borderId="0"/>
    <xf numFmtId="0" fontId="3" fillId="0" borderId="0"/>
    <xf numFmtId="0" fontId="12" fillId="0" borderId="0"/>
  </cellStyleXfs>
  <cellXfs count="130">
    <xf numFmtId="0" fontId="0" fillId="0" borderId="0" xfId="0"/>
    <xf numFmtId="39" fontId="4" fillId="0" borderId="0" xfId="1" applyFont="1" applyBorder="1" applyAlignment="1">
      <alignment vertical="center"/>
    </xf>
    <xf numFmtId="39" fontId="4" fillId="0" borderId="0" xfId="1" applyFont="1" applyFill="1" applyBorder="1" applyAlignment="1">
      <alignment vertical="center"/>
    </xf>
    <xf numFmtId="39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39" fontId="3" fillId="0" borderId="0" xfId="1" applyFont="1" applyFill="1" applyBorder="1" applyAlignment="1">
      <alignment vertical="center" wrapText="1"/>
    </xf>
    <xf numFmtId="39" fontId="8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left" vertical="justify"/>
    </xf>
    <xf numFmtId="4" fontId="3" fillId="0" borderId="0" xfId="0" applyNumberFormat="1" applyFont="1" applyFill="1" applyBorder="1" applyAlignment="1">
      <alignment wrapText="1"/>
    </xf>
    <xf numFmtId="0" fontId="9" fillId="0" borderId="4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left" vertical="justify"/>
    </xf>
    <xf numFmtId="0" fontId="3" fillId="0" borderId="0" xfId="2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justify" wrapText="1"/>
    </xf>
    <xf numFmtId="4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justify" wrapText="1"/>
    </xf>
    <xf numFmtId="0" fontId="3" fillId="0" borderId="0" xfId="3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/>
    <xf numFmtId="0" fontId="9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justify" vertical="top"/>
    </xf>
    <xf numFmtId="0" fontId="7" fillId="0" borderId="0" xfId="0" applyFont="1" applyFill="1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justify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4" fontId="10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39" fontId="3" fillId="0" borderId="0" xfId="1" applyFont="1" applyBorder="1" applyAlignment="1">
      <alignment vertical="center"/>
    </xf>
    <xf numFmtId="39" fontId="9" fillId="0" borderId="0" xfId="1" applyFont="1" applyBorder="1" applyAlignment="1">
      <alignment horizontal="center" vertical="top"/>
    </xf>
    <xf numFmtId="39" fontId="14" fillId="0" borderId="0" xfId="1" applyNumberFormat="1" applyFont="1" applyBorder="1" applyAlignment="1" applyProtection="1">
      <alignment horizontal="left" vertical="center"/>
    </xf>
    <xf numFmtId="39" fontId="14" fillId="0" borderId="0" xfId="1" applyNumberFormat="1" applyFont="1" applyBorder="1" applyAlignment="1" applyProtection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39" fontId="10" fillId="0" borderId="0" xfId="1" applyFont="1" applyBorder="1" applyAlignment="1">
      <alignment vertical="center"/>
    </xf>
    <xf numFmtId="0" fontId="8" fillId="0" borderId="0" xfId="0" applyFont="1" applyFill="1" applyBorder="1" applyAlignment="1">
      <alignment wrapText="1"/>
    </xf>
    <xf numFmtId="39" fontId="8" fillId="0" borderId="0" xfId="1" applyFont="1" applyBorder="1" applyAlignment="1">
      <alignment vertical="center"/>
    </xf>
    <xf numFmtId="0" fontId="8" fillId="0" borderId="0" xfId="0" applyFont="1" applyFill="1" applyBorder="1"/>
    <xf numFmtId="39" fontId="8" fillId="0" borderId="0" xfId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center" wrapText="1"/>
    </xf>
    <xf numFmtId="39" fontId="9" fillId="0" borderId="0" xfId="1" applyFont="1" applyFill="1" applyBorder="1" applyAlignment="1">
      <alignment horizontal="center" vertical="top"/>
    </xf>
    <xf numFmtId="9" fontId="3" fillId="0" borderId="0" xfId="0" applyNumberFormat="1" applyFont="1" applyAlignment="1">
      <alignment horizontal="right"/>
    </xf>
    <xf numFmtId="0" fontId="16" fillId="0" borderId="2" xfId="0" applyFont="1" applyBorder="1" applyAlignment="1">
      <alignment horizontal="right"/>
    </xf>
    <xf numFmtId="1" fontId="16" fillId="0" borderId="2" xfId="0" applyNumberFormat="1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9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39" fontId="3" fillId="0" borderId="0" xfId="1" applyFont="1" applyBorder="1" applyAlignment="1">
      <alignment horizontal="right"/>
    </xf>
    <xf numFmtId="1" fontId="3" fillId="0" borderId="0" xfId="1" applyNumberFormat="1" applyFont="1" applyBorder="1" applyAlignment="1">
      <alignment horizontal="right"/>
    </xf>
    <xf numFmtId="39" fontId="15" fillId="0" borderId="0" xfId="1" applyNumberFormat="1" applyFont="1" applyBorder="1" applyAlignment="1" applyProtection="1">
      <alignment horizontal="right"/>
    </xf>
    <xf numFmtId="1" fontId="15" fillId="0" borderId="0" xfId="1" applyNumberFormat="1" applyFont="1" applyBorder="1" applyAlignment="1" applyProtection="1">
      <alignment horizontal="right"/>
    </xf>
    <xf numFmtId="39" fontId="4" fillId="0" borderId="0" xfId="1" applyNumberFormat="1" applyFont="1" applyBorder="1" applyAlignment="1" applyProtection="1">
      <alignment horizontal="right"/>
    </xf>
    <xf numFmtId="1" fontId="4" fillId="0" borderId="0" xfId="1" applyNumberFormat="1" applyFont="1" applyBorder="1" applyAlignment="1" applyProtection="1">
      <alignment horizontal="right"/>
    </xf>
    <xf numFmtId="39" fontId="4" fillId="0" borderId="0" xfId="1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4" fontId="3" fillId="0" borderId="0" xfId="1" applyNumberFormat="1" applyFont="1" applyFill="1" applyBorder="1" applyAlignment="1">
      <alignment horizontal="right" wrapText="1"/>
    </xf>
    <xf numFmtId="4" fontId="3" fillId="0" borderId="0" xfId="1" applyNumberFormat="1" applyFont="1" applyFill="1" applyBorder="1" applyAlignment="1" applyProtection="1">
      <alignment horizontal="right" wrapText="1"/>
    </xf>
    <xf numFmtId="0" fontId="10" fillId="0" borderId="0" xfId="0" applyFont="1" applyFill="1" applyBorder="1" applyAlignment="1">
      <alignment horizontal="right" wrapText="1"/>
    </xf>
    <xf numFmtId="1" fontId="10" fillId="0" borderId="0" xfId="0" applyNumberFormat="1" applyFont="1" applyFill="1" applyBorder="1" applyAlignment="1">
      <alignment horizontal="right" wrapText="1"/>
    </xf>
    <xf numFmtId="4" fontId="10" fillId="0" borderId="0" xfId="1" applyNumberFormat="1" applyFont="1" applyFill="1" applyBorder="1" applyAlignment="1">
      <alignment horizontal="right" wrapText="1"/>
    </xf>
    <xf numFmtId="4" fontId="10" fillId="0" borderId="0" xfId="1" applyNumberFormat="1" applyFont="1" applyFill="1" applyBorder="1" applyAlignment="1" applyProtection="1">
      <alignment horizontal="right" wrapText="1"/>
    </xf>
    <xf numFmtId="39" fontId="3" fillId="0" borderId="0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" fontId="3" fillId="0" borderId="0" xfId="1" applyNumberFormat="1" applyFont="1" applyFill="1" applyBorder="1" applyAlignment="1" applyProtection="1">
      <alignment horizontal="right" wrapText="1"/>
    </xf>
    <xf numFmtId="39" fontId="3" fillId="0" borderId="0" xfId="1" applyNumberFormat="1" applyFont="1" applyFill="1" applyBorder="1" applyAlignment="1" applyProtection="1">
      <alignment horizontal="right" wrapText="1"/>
    </xf>
    <xf numFmtId="39" fontId="4" fillId="0" borderId="0" xfId="1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" fontId="8" fillId="0" borderId="0" xfId="0" applyNumberFormat="1" applyFont="1" applyFill="1" applyBorder="1" applyAlignment="1">
      <alignment horizontal="right" wrapText="1"/>
    </xf>
    <xf numFmtId="4" fontId="8" fillId="0" borderId="0" xfId="1" applyNumberFormat="1" applyFont="1" applyFill="1" applyBorder="1" applyAlignment="1">
      <alignment horizontal="right" wrapText="1"/>
    </xf>
    <xf numFmtId="4" fontId="8" fillId="0" borderId="0" xfId="1" applyNumberFormat="1" applyFont="1" applyFill="1" applyBorder="1" applyAlignment="1" applyProtection="1">
      <alignment horizontal="right" wrapText="1"/>
    </xf>
    <xf numFmtId="39" fontId="3" fillId="0" borderId="0" xfId="1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right"/>
    </xf>
    <xf numFmtId="0" fontId="3" fillId="0" borderId="0" xfId="2" applyFont="1" applyFill="1" applyAlignment="1">
      <alignment horizontal="left" vertical="top" wrapText="1"/>
    </xf>
    <xf numFmtId="39" fontId="16" fillId="0" borderId="0" xfId="1" applyNumberFormat="1" applyFont="1" applyFill="1" applyBorder="1" applyAlignment="1" applyProtection="1">
      <alignment horizontal="center" vertical="top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right" vertical="center"/>
    </xf>
    <xf numFmtId="1" fontId="9" fillId="0" borderId="9" xfId="0" applyNumberFormat="1" applyFont="1" applyFill="1" applyBorder="1" applyAlignment="1">
      <alignment horizontal="right" vertical="center" wrapText="1"/>
    </xf>
    <xf numFmtId="39" fontId="9" fillId="0" borderId="9" xfId="1" applyFont="1" applyFill="1" applyBorder="1" applyAlignment="1">
      <alignment horizontal="right" vertical="center" wrapText="1"/>
    </xf>
    <xf numFmtId="39" fontId="9" fillId="0" borderId="0" xfId="0" applyNumberFormat="1" applyFont="1" applyAlignment="1">
      <alignment horizontal="center" vertical="center"/>
    </xf>
    <xf numFmtId="1" fontId="13" fillId="0" borderId="9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1" fontId="13" fillId="0" borderId="6" xfId="0" applyNumberFormat="1" applyFont="1" applyBorder="1" applyAlignment="1">
      <alignment horizontal="left" vertical="center"/>
    </xf>
    <xf numFmtId="4" fontId="3" fillId="0" borderId="7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49" fontId="13" fillId="0" borderId="6" xfId="0" applyNumberFormat="1" applyFont="1" applyFill="1" applyBorder="1" applyAlignment="1">
      <alignment horizontal="left" vertical="center" wrapText="1"/>
    </xf>
    <xf numFmtId="4" fontId="13" fillId="0" borderId="7" xfId="0" applyNumberFormat="1" applyFont="1" applyFill="1" applyBorder="1" applyAlignment="1">
      <alignment horizontal="right" vertical="center" wrapText="1"/>
    </xf>
    <xf numFmtId="39" fontId="9" fillId="0" borderId="0" xfId="1" applyFont="1" applyFill="1" applyBorder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wrapText="1"/>
    </xf>
    <xf numFmtId="4" fontId="9" fillId="0" borderId="0" xfId="1" applyNumberFormat="1" applyFont="1" applyFill="1" applyBorder="1" applyAlignment="1">
      <alignment horizontal="right" wrapText="1"/>
    </xf>
    <xf numFmtId="39" fontId="9" fillId="0" borderId="0" xfId="1" applyFont="1" applyFill="1" applyBorder="1" applyAlignment="1">
      <alignment vertical="center" wrapText="1"/>
    </xf>
    <xf numFmtId="0" fontId="16" fillId="0" borderId="8" xfId="0" applyFont="1" applyBorder="1" applyAlignment="1">
      <alignment horizontal="center"/>
    </xf>
    <xf numFmtId="4" fontId="18" fillId="0" borderId="0" xfId="1" applyNumberFormat="1" applyFont="1" applyFill="1" applyBorder="1" applyAlignment="1">
      <alignment horizontal="right" wrapText="1"/>
    </xf>
    <xf numFmtId="14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left"/>
    </xf>
    <xf numFmtId="4" fontId="8" fillId="0" borderId="0" xfId="1" applyNumberFormat="1" applyFont="1" applyFill="1" applyBorder="1" applyAlignment="1" applyProtection="1">
      <alignment horizontal="right" wrapText="1"/>
    </xf>
    <xf numFmtId="0" fontId="14" fillId="0" borderId="0" xfId="0" applyFont="1" applyAlignment="1">
      <alignment horizontal="left" vertical="justify"/>
    </xf>
    <xf numFmtId="0" fontId="5" fillId="0" borderId="0" xfId="0" applyFont="1" applyAlignment="1"/>
    <xf numFmtId="4" fontId="13" fillId="0" borderId="5" xfId="0" applyNumberFormat="1" applyFont="1" applyFill="1" applyBorder="1" applyAlignment="1">
      <alignment vertical="center"/>
    </xf>
    <xf numFmtId="4" fontId="13" fillId="0" borderId="6" xfId="0" applyNumberFormat="1" applyFont="1" applyFill="1" applyBorder="1" applyAlignment="1">
      <alignment vertical="center"/>
    </xf>
    <xf numFmtId="4" fontId="13" fillId="0" borderId="7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justify" vertical="center" wrapText="1"/>
    </xf>
    <xf numFmtId="49" fontId="13" fillId="0" borderId="6" xfId="0" applyNumberFormat="1" applyFont="1" applyFill="1" applyBorder="1" applyAlignment="1">
      <alignment horizontal="justify" vertical="center" wrapText="1"/>
    </xf>
    <xf numFmtId="49" fontId="13" fillId="0" borderId="7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right" wrapText="1"/>
    </xf>
    <xf numFmtId="1" fontId="8" fillId="0" borderId="0" xfId="0" applyNumberFormat="1" applyFont="1" applyFill="1" applyBorder="1" applyAlignment="1">
      <alignment horizontal="right" wrapText="1"/>
    </xf>
    <xf numFmtId="4" fontId="8" fillId="0" borderId="0" xfId="1" applyNumberFormat="1" applyFont="1" applyFill="1" applyBorder="1" applyAlignment="1">
      <alignment horizontal="right" wrapText="1"/>
    </xf>
  </cellXfs>
  <cellStyles count="4">
    <cellStyle name="Excel Built-in Normal" xfId="2"/>
    <cellStyle name="Navadno_PON-1DEL" xfId="1"/>
    <cellStyle name="Navadno_popis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view="pageBreakPreview" zoomScaleNormal="115" zoomScaleSheetLayoutView="100" workbookViewId="0">
      <selection activeCell="F125" sqref="F125"/>
    </sheetView>
  </sheetViews>
  <sheetFormatPr defaultColWidth="8" defaultRowHeight="12.75"/>
  <cols>
    <col min="1" max="1" width="4.5" style="37" customWidth="1"/>
    <col min="2" max="2" width="47.125" style="36" customWidth="1"/>
    <col min="3" max="3" width="5.125" style="69" customWidth="1"/>
    <col min="4" max="4" width="7.125" style="70" customWidth="1"/>
    <col min="5" max="6" width="10.375" style="69" customWidth="1"/>
    <col min="7" max="7" width="15.375" style="36" customWidth="1"/>
    <col min="8" max="16384" width="8" style="36"/>
  </cols>
  <sheetData>
    <row r="1" spans="1:6" ht="14.25">
      <c r="A1" s="27"/>
      <c r="B1" s="118" t="s">
        <v>61</v>
      </c>
      <c r="C1" s="119"/>
      <c r="D1" s="119"/>
      <c r="E1" s="119"/>
      <c r="F1" s="119"/>
    </row>
    <row r="2" spans="1:6">
      <c r="A2" s="29"/>
      <c r="B2" s="32"/>
      <c r="C2" s="67"/>
      <c r="D2" s="51"/>
      <c r="E2" s="33"/>
      <c r="F2" s="33"/>
    </row>
    <row r="3" spans="1:6">
      <c r="A3" s="34"/>
      <c r="B3" s="32"/>
      <c r="C3" s="67"/>
      <c r="D3" s="116"/>
      <c r="E3" s="116"/>
      <c r="F3" s="115"/>
    </row>
    <row r="4" spans="1:6">
      <c r="A4" s="34" t="s">
        <v>59</v>
      </c>
      <c r="B4" s="35"/>
      <c r="C4" s="68"/>
      <c r="D4" s="51"/>
      <c r="E4" s="33"/>
      <c r="F4" s="33"/>
    </row>
    <row r="5" spans="1:6" ht="15.75">
      <c r="A5" s="30"/>
      <c r="B5" s="38" t="s">
        <v>60</v>
      </c>
      <c r="C5" s="71"/>
      <c r="D5" s="72"/>
      <c r="E5" s="71"/>
    </row>
    <row r="6" spans="1:6" s="1" customFormat="1" ht="16.5" thickBot="1">
      <c r="A6" s="39"/>
      <c r="B6" s="38"/>
      <c r="C6" s="73"/>
      <c r="D6" s="74"/>
      <c r="E6" s="73"/>
      <c r="F6" s="75"/>
    </row>
    <row r="7" spans="1:6" s="1" customFormat="1" ht="15.75" thickBot="1">
      <c r="A7" s="40" t="s">
        <v>7</v>
      </c>
      <c r="B7" s="113" t="s">
        <v>0</v>
      </c>
      <c r="C7" s="52" t="s">
        <v>1</v>
      </c>
      <c r="D7" s="53" t="s">
        <v>4</v>
      </c>
      <c r="E7" s="52" t="s">
        <v>5</v>
      </c>
      <c r="F7" s="54" t="s">
        <v>6</v>
      </c>
    </row>
    <row r="8" spans="1:6" s="1" customFormat="1" ht="15">
      <c r="A8" s="41"/>
      <c r="B8" s="42"/>
      <c r="C8" s="55"/>
      <c r="D8" s="56"/>
      <c r="E8" s="55"/>
      <c r="F8" s="55"/>
    </row>
    <row r="9" spans="1:6" s="6" customFormat="1" ht="127.5">
      <c r="A9" s="30">
        <v>1</v>
      </c>
      <c r="B9" s="4" t="s">
        <v>21</v>
      </c>
      <c r="C9" s="76" t="s">
        <v>2</v>
      </c>
      <c r="D9" s="63">
        <v>4</v>
      </c>
      <c r="E9" s="77">
        <v>0</v>
      </c>
      <c r="F9" s="78">
        <f>D9*E9</f>
        <v>0</v>
      </c>
    </row>
    <row r="10" spans="1:6" s="6" customFormat="1">
      <c r="A10" s="30"/>
      <c r="B10" s="4"/>
      <c r="C10" s="76"/>
      <c r="D10" s="63"/>
      <c r="E10" s="77"/>
      <c r="F10" s="78"/>
    </row>
    <row r="11" spans="1:6" s="6" customFormat="1" ht="51">
      <c r="A11" s="30">
        <v>2</v>
      </c>
      <c r="B11" s="4" t="s">
        <v>19</v>
      </c>
      <c r="C11" s="76" t="s">
        <v>2</v>
      </c>
      <c r="D11" s="63">
        <v>3</v>
      </c>
      <c r="E11" s="77">
        <v>0</v>
      </c>
      <c r="F11" s="78">
        <f>D11*E11</f>
        <v>0</v>
      </c>
    </row>
    <row r="12" spans="1:6" s="6" customFormat="1">
      <c r="A12" s="30"/>
      <c r="B12" s="4"/>
      <c r="C12" s="76"/>
      <c r="D12" s="63"/>
      <c r="E12" s="77"/>
      <c r="F12" s="78"/>
    </row>
    <row r="13" spans="1:6" s="6" customFormat="1" ht="38.25">
      <c r="A13" s="30">
        <v>3</v>
      </c>
      <c r="B13" s="4" t="s">
        <v>64</v>
      </c>
      <c r="C13" s="76" t="s">
        <v>2</v>
      </c>
      <c r="D13" s="63">
        <v>1</v>
      </c>
      <c r="E13" s="77">
        <v>0</v>
      </c>
      <c r="F13" s="78">
        <f>D13*E13</f>
        <v>0</v>
      </c>
    </row>
    <row r="14" spans="1:6" s="6" customFormat="1">
      <c r="A14" s="30"/>
      <c r="B14" s="4"/>
      <c r="C14" s="76"/>
      <c r="D14" s="63"/>
      <c r="E14" s="77"/>
      <c r="F14" s="78"/>
    </row>
    <row r="15" spans="1:6" s="6" customFormat="1" ht="51">
      <c r="A15" s="30">
        <v>4</v>
      </c>
      <c r="B15" s="4" t="s">
        <v>22</v>
      </c>
      <c r="C15" s="76" t="s">
        <v>2</v>
      </c>
      <c r="D15" s="63">
        <v>3</v>
      </c>
      <c r="E15" s="77">
        <v>0</v>
      </c>
      <c r="F15" s="78">
        <f>D15*E15</f>
        <v>0</v>
      </c>
    </row>
    <row r="16" spans="1:6" s="6" customFormat="1">
      <c r="A16" s="30"/>
      <c r="B16" s="4"/>
      <c r="C16" s="76"/>
      <c r="D16" s="63"/>
      <c r="E16" s="77"/>
      <c r="F16" s="78"/>
    </row>
    <row r="17" spans="1:6" s="6" customFormat="1" ht="38.25">
      <c r="A17" s="30">
        <v>5</v>
      </c>
      <c r="B17" s="4" t="s">
        <v>24</v>
      </c>
      <c r="C17" s="76" t="s">
        <v>2</v>
      </c>
      <c r="D17" s="63">
        <v>3</v>
      </c>
      <c r="E17" s="77">
        <v>0</v>
      </c>
      <c r="F17" s="78">
        <f>D17*E17</f>
        <v>0</v>
      </c>
    </row>
    <row r="18" spans="1:6" s="6" customFormat="1">
      <c r="A18" s="30"/>
      <c r="B18" s="4"/>
      <c r="C18" s="76"/>
      <c r="D18" s="63"/>
      <c r="E18" s="77"/>
      <c r="F18" s="78"/>
    </row>
    <row r="19" spans="1:6" ht="38.25">
      <c r="A19" s="30">
        <v>6</v>
      </c>
      <c r="B19" s="4" t="s">
        <v>12</v>
      </c>
      <c r="C19" s="76" t="s">
        <v>2</v>
      </c>
      <c r="D19" s="63">
        <v>15</v>
      </c>
      <c r="E19" s="77">
        <v>0</v>
      </c>
      <c r="F19" s="78">
        <f>D19*E19</f>
        <v>0</v>
      </c>
    </row>
    <row r="20" spans="1:6">
      <c r="A20" s="30"/>
      <c r="B20" s="4"/>
      <c r="C20" s="76"/>
      <c r="D20" s="63"/>
      <c r="E20" s="77"/>
      <c r="F20" s="78"/>
    </row>
    <row r="21" spans="1:6" s="6" customFormat="1">
      <c r="A21" s="30">
        <v>7</v>
      </c>
      <c r="B21" s="4" t="s">
        <v>29</v>
      </c>
      <c r="C21" s="76" t="s">
        <v>3</v>
      </c>
      <c r="D21" s="63">
        <v>1260</v>
      </c>
      <c r="E21" s="77">
        <v>0</v>
      </c>
      <c r="F21" s="78">
        <f>D21*E21</f>
        <v>0</v>
      </c>
    </row>
    <row r="22" spans="1:6" s="6" customFormat="1">
      <c r="A22" s="30"/>
      <c r="B22" s="4"/>
      <c r="C22" s="76"/>
      <c r="D22" s="63"/>
      <c r="E22" s="77"/>
      <c r="F22" s="78"/>
    </row>
    <row r="23" spans="1:6" s="6" customFormat="1">
      <c r="A23" s="30">
        <v>8</v>
      </c>
      <c r="B23" s="4" t="s">
        <v>30</v>
      </c>
      <c r="C23" s="76" t="s">
        <v>3</v>
      </c>
      <c r="D23" s="63">
        <v>1000</v>
      </c>
      <c r="E23" s="77">
        <v>0</v>
      </c>
      <c r="F23" s="78">
        <f>D23*E23</f>
        <v>0</v>
      </c>
    </row>
    <row r="24" spans="1:6" s="6" customFormat="1">
      <c r="A24" s="30"/>
      <c r="B24" s="4"/>
      <c r="C24" s="76"/>
      <c r="D24" s="63"/>
      <c r="E24" s="77"/>
      <c r="F24" s="78"/>
    </row>
    <row r="25" spans="1:6" s="6" customFormat="1">
      <c r="A25" s="30">
        <v>9</v>
      </c>
      <c r="B25" s="4" t="s">
        <v>31</v>
      </c>
      <c r="C25" s="76" t="s">
        <v>3</v>
      </c>
      <c r="D25" s="63">
        <v>200</v>
      </c>
      <c r="E25" s="77">
        <v>0</v>
      </c>
      <c r="F25" s="78">
        <f>D25*E25</f>
        <v>0</v>
      </c>
    </row>
    <row r="26" spans="1:6" s="6" customFormat="1">
      <c r="A26" s="30"/>
      <c r="B26" s="4"/>
      <c r="C26" s="76"/>
      <c r="D26" s="63"/>
      <c r="E26" s="77"/>
      <c r="F26" s="78"/>
    </row>
    <row r="27" spans="1:6" s="6" customFormat="1">
      <c r="A27" s="30">
        <v>10</v>
      </c>
      <c r="B27" s="4" t="s">
        <v>70</v>
      </c>
      <c r="C27" s="76" t="s">
        <v>3</v>
      </c>
      <c r="D27" s="63">
        <v>30</v>
      </c>
      <c r="E27" s="77">
        <v>0</v>
      </c>
      <c r="F27" s="78">
        <f>D27*E27</f>
        <v>0</v>
      </c>
    </row>
    <row r="28" spans="1:6" s="6" customFormat="1">
      <c r="A28" s="30"/>
      <c r="B28" s="4"/>
      <c r="C28" s="76"/>
      <c r="D28" s="63"/>
      <c r="E28" s="77"/>
      <c r="F28" s="78"/>
    </row>
    <row r="29" spans="1:6" ht="14.25">
      <c r="A29" s="30">
        <v>11</v>
      </c>
      <c r="B29" s="4" t="s">
        <v>71</v>
      </c>
      <c r="C29" s="76" t="s">
        <v>3</v>
      </c>
      <c r="D29" s="63">
        <v>800</v>
      </c>
      <c r="E29" s="77">
        <v>0</v>
      </c>
      <c r="F29" s="78">
        <f>D29*E29</f>
        <v>0</v>
      </c>
    </row>
    <row r="30" spans="1:6">
      <c r="A30" s="30"/>
      <c r="B30" s="4"/>
      <c r="C30" s="76"/>
      <c r="D30" s="63"/>
      <c r="E30" s="77"/>
      <c r="F30" s="78"/>
    </row>
    <row r="31" spans="1:6" s="6" customFormat="1">
      <c r="A31" s="30">
        <v>12</v>
      </c>
      <c r="B31" s="5" t="s">
        <v>13</v>
      </c>
      <c r="C31" s="76" t="s">
        <v>2</v>
      </c>
      <c r="D31" s="63">
        <v>6</v>
      </c>
      <c r="E31" s="77">
        <v>0</v>
      </c>
      <c r="F31" s="78">
        <f>D31*E31</f>
        <v>0</v>
      </c>
    </row>
    <row r="32" spans="1:6" s="6" customFormat="1">
      <c r="A32" s="30"/>
      <c r="B32" s="5"/>
      <c r="C32" s="76"/>
      <c r="D32" s="63"/>
      <c r="E32" s="77"/>
      <c r="F32" s="78"/>
    </row>
    <row r="33" spans="1:6" s="6" customFormat="1">
      <c r="A33" s="30">
        <v>13</v>
      </c>
      <c r="B33" s="5" t="s">
        <v>23</v>
      </c>
      <c r="C33" s="76" t="s">
        <v>2</v>
      </c>
      <c r="D33" s="63">
        <v>3</v>
      </c>
      <c r="E33" s="77">
        <v>0</v>
      </c>
      <c r="F33" s="78">
        <f>D33*E33</f>
        <v>0</v>
      </c>
    </row>
    <row r="34" spans="1:6" s="6" customFormat="1">
      <c r="A34" s="30"/>
      <c r="B34" s="5"/>
      <c r="C34" s="76"/>
      <c r="D34" s="63"/>
      <c r="E34" s="77"/>
      <c r="F34" s="78"/>
    </row>
    <row r="35" spans="1:6" s="2" customFormat="1" ht="76.5">
      <c r="A35" s="30">
        <v>14</v>
      </c>
      <c r="B35" s="4" t="s">
        <v>65</v>
      </c>
      <c r="C35" s="76" t="s">
        <v>2</v>
      </c>
      <c r="D35" s="63">
        <v>15</v>
      </c>
      <c r="E35" s="77">
        <v>0</v>
      </c>
      <c r="F35" s="78">
        <f>D35*E35</f>
        <v>0</v>
      </c>
    </row>
    <row r="36" spans="1:6" s="2" customFormat="1" ht="15">
      <c r="A36" s="30"/>
      <c r="B36" s="4"/>
      <c r="C36" s="76"/>
      <c r="D36" s="63"/>
      <c r="E36" s="77"/>
      <c r="F36" s="78"/>
    </row>
    <row r="37" spans="1:6" s="6" customFormat="1" ht="51">
      <c r="A37" s="30">
        <v>15</v>
      </c>
      <c r="B37" s="4" t="s">
        <v>10</v>
      </c>
      <c r="C37" s="76" t="s">
        <v>2</v>
      </c>
      <c r="D37" s="63">
        <v>9</v>
      </c>
      <c r="E37" s="77">
        <v>0</v>
      </c>
      <c r="F37" s="78">
        <f>D37*E37</f>
        <v>0</v>
      </c>
    </row>
    <row r="38" spans="1:6" s="6" customFormat="1">
      <c r="A38" s="30"/>
      <c r="B38" s="4"/>
      <c r="C38" s="76"/>
      <c r="D38" s="63"/>
      <c r="E38" s="77"/>
      <c r="F38" s="78"/>
    </row>
    <row r="39" spans="1:6" s="6" customFormat="1">
      <c r="A39" s="30">
        <v>16</v>
      </c>
      <c r="B39" s="4" t="s">
        <v>14</v>
      </c>
      <c r="C39" s="76" t="s">
        <v>2</v>
      </c>
      <c r="D39" s="63">
        <v>6</v>
      </c>
      <c r="E39" s="77">
        <v>0</v>
      </c>
      <c r="F39" s="78">
        <f>D39*E39</f>
        <v>0</v>
      </c>
    </row>
    <row r="40" spans="1:6" s="6" customFormat="1">
      <c r="A40" s="30"/>
      <c r="B40" s="4"/>
      <c r="C40" s="76"/>
      <c r="D40" s="63"/>
      <c r="E40" s="77"/>
      <c r="F40" s="78"/>
    </row>
    <row r="41" spans="1:6" s="6" customFormat="1">
      <c r="A41" s="30">
        <v>17</v>
      </c>
      <c r="B41" s="4" t="s">
        <v>15</v>
      </c>
      <c r="C41" s="76" t="s">
        <v>2</v>
      </c>
      <c r="D41" s="63">
        <v>2</v>
      </c>
      <c r="E41" s="77">
        <v>0</v>
      </c>
      <c r="F41" s="78">
        <f>D41*E41</f>
        <v>0</v>
      </c>
    </row>
    <row r="42" spans="1:6" s="6" customFormat="1">
      <c r="A42" s="30"/>
      <c r="B42" s="4"/>
      <c r="C42" s="76"/>
      <c r="D42" s="63"/>
      <c r="E42" s="77"/>
      <c r="F42" s="78"/>
    </row>
    <row r="43" spans="1:6" s="6" customFormat="1">
      <c r="A43" s="30">
        <v>18</v>
      </c>
      <c r="B43" s="4" t="s">
        <v>16</v>
      </c>
      <c r="C43" s="76" t="s">
        <v>2</v>
      </c>
      <c r="D43" s="63">
        <v>21</v>
      </c>
      <c r="E43" s="77">
        <v>0</v>
      </c>
      <c r="F43" s="78">
        <f>D43*E43</f>
        <v>0</v>
      </c>
    </row>
    <row r="44" spans="1:6" s="6" customFormat="1">
      <c r="A44" s="30"/>
      <c r="B44" s="4"/>
      <c r="C44" s="76"/>
      <c r="D44" s="63"/>
      <c r="E44" s="77"/>
      <c r="F44" s="78"/>
    </row>
    <row r="45" spans="1:6" s="6" customFormat="1" ht="25.5">
      <c r="A45" s="30">
        <v>19</v>
      </c>
      <c r="B45" s="4" t="s">
        <v>80</v>
      </c>
      <c r="C45" s="76" t="s">
        <v>2</v>
      </c>
      <c r="D45" s="63">
        <v>14</v>
      </c>
      <c r="E45" s="77">
        <v>0</v>
      </c>
      <c r="F45" s="78">
        <f>D45*E45</f>
        <v>0</v>
      </c>
    </row>
    <row r="46" spans="1:6" s="6" customFormat="1">
      <c r="A46" s="30"/>
      <c r="B46" s="4"/>
      <c r="C46" s="76"/>
      <c r="D46" s="63"/>
      <c r="E46" s="77"/>
      <c r="F46" s="78"/>
    </row>
    <row r="47" spans="1:6" s="6" customFormat="1" ht="25.5">
      <c r="A47" s="30">
        <v>20</v>
      </c>
      <c r="B47" s="4" t="s">
        <v>74</v>
      </c>
      <c r="C47" s="76" t="s">
        <v>2</v>
      </c>
      <c r="D47" s="63">
        <v>9</v>
      </c>
      <c r="E47" s="77">
        <v>0</v>
      </c>
      <c r="F47" s="78">
        <f>D47*E47</f>
        <v>0</v>
      </c>
    </row>
    <row r="48" spans="1:6" s="6" customFormat="1">
      <c r="A48" s="30"/>
      <c r="B48" s="4"/>
      <c r="C48" s="76"/>
      <c r="D48" s="63"/>
      <c r="E48" s="77"/>
      <c r="F48" s="78"/>
    </row>
    <row r="49" spans="1:6" s="3" customFormat="1" ht="25.5">
      <c r="A49" s="30">
        <v>21</v>
      </c>
      <c r="B49" s="4" t="s">
        <v>20</v>
      </c>
      <c r="C49" s="76" t="s">
        <v>9</v>
      </c>
      <c r="D49" s="63">
        <v>1</v>
      </c>
      <c r="E49" s="77">
        <v>0</v>
      </c>
      <c r="F49" s="78">
        <f>D49*E49</f>
        <v>0</v>
      </c>
    </row>
    <row r="50" spans="1:6" s="3" customFormat="1">
      <c r="A50" s="30"/>
      <c r="B50" s="4"/>
      <c r="C50" s="76"/>
      <c r="D50" s="63"/>
      <c r="E50" s="77"/>
      <c r="F50" s="78"/>
    </row>
    <row r="51" spans="1:6" s="3" customFormat="1" ht="25.5">
      <c r="A51" s="30">
        <v>22</v>
      </c>
      <c r="B51" s="4" t="s">
        <v>17</v>
      </c>
      <c r="C51" s="76" t="s">
        <v>9</v>
      </c>
      <c r="D51" s="63">
        <v>1</v>
      </c>
      <c r="E51" s="77">
        <v>0</v>
      </c>
      <c r="F51" s="78">
        <f>D51*E51</f>
        <v>0</v>
      </c>
    </row>
    <row r="52" spans="1:6" s="3" customFormat="1">
      <c r="A52" s="30"/>
      <c r="B52" s="4"/>
      <c r="C52" s="76"/>
      <c r="D52" s="63"/>
      <c r="E52" s="77"/>
      <c r="F52" s="78"/>
    </row>
    <row r="53" spans="1:6">
      <c r="A53" s="30">
        <v>23</v>
      </c>
      <c r="B53" s="4" t="s">
        <v>18</v>
      </c>
      <c r="C53" s="76" t="s">
        <v>9</v>
      </c>
      <c r="D53" s="63">
        <v>1</v>
      </c>
      <c r="E53" s="77">
        <v>0</v>
      </c>
      <c r="F53" s="78">
        <f>D53*E53</f>
        <v>0</v>
      </c>
    </row>
    <row r="54" spans="1:6" s="3" customFormat="1">
      <c r="A54" s="30"/>
      <c r="B54" s="4"/>
      <c r="C54" s="76"/>
      <c r="D54" s="63"/>
      <c r="E54" s="77"/>
      <c r="F54" s="78"/>
    </row>
    <row r="55" spans="1:6">
      <c r="A55" s="30">
        <v>24</v>
      </c>
      <c r="B55" s="4" t="s">
        <v>73</v>
      </c>
      <c r="C55" s="76" t="s">
        <v>9</v>
      </c>
      <c r="D55" s="63">
        <v>1</v>
      </c>
      <c r="E55" s="77">
        <v>0</v>
      </c>
      <c r="F55" s="78">
        <f>D55*E55</f>
        <v>0</v>
      </c>
    </row>
    <row r="56" spans="1:6">
      <c r="A56" s="30"/>
      <c r="B56" s="4"/>
      <c r="C56" s="76"/>
      <c r="D56" s="63"/>
      <c r="E56" s="77"/>
      <c r="F56" s="78"/>
    </row>
    <row r="57" spans="1:6">
      <c r="A57" s="30">
        <v>25</v>
      </c>
      <c r="B57" s="4" t="s">
        <v>11</v>
      </c>
      <c r="C57" s="76" t="s">
        <v>32</v>
      </c>
      <c r="D57" s="63">
        <v>5</v>
      </c>
      <c r="E57" s="114">
        <f>SUM(F9:F55)</f>
        <v>0</v>
      </c>
      <c r="F57" s="78">
        <f>D57*E57/100</f>
        <v>0</v>
      </c>
    </row>
    <row r="58" spans="1:6" s="43" customFormat="1">
      <c r="A58" s="30"/>
      <c r="B58" s="14"/>
      <c r="C58" s="79"/>
      <c r="D58" s="80"/>
      <c r="E58" s="81"/>
      <c r="F58" s="82"/>
    </row>
    <row r="59" spans="1:6">
      <c r="A59" s="30">
        <v>26</v>
      </c>
      <c r="B59" s="8" t="s">
        <v>57</v>
      </c>
      <c r="C59" s="76" t="s">
        <v>9</v>
      </c>
      <c r="D59" s="63">
        <v>1</v>
      </c>
      <c r="E59" s="77"/>
      <c r="F59" s="78">
        <v>0</v>
      </c>
    </row>
    <row r="60" spans="1:6" ht="13.5" thickBot="1">
      <c r="A60" s="30"/>
      <c r="B60" s="4"/>
      <c r="C60" s="76"/>
      <c r="D60" s="63"/>
      <c r="E60" s="77"/>
      <c r="F60" s="78"/>
    </row>
    <row r="61" spans="1:6" s="6" customFormat="1" ht="27" customHeight="1">
      <c r="A61" s="97"/>
      <c r="B61" s="97" t="s">
        <v>54</v>
      </c>
      <c r="C61" s="98" t="s">
        <v>58</v>
      </c>
      <c r="D61" s="99"/>
      <c r="E61" s="100"/>
      <c r="F61" s="100">
        <f>SUM(F9:F60)</f>
        <v>0</v>
      </c>
    </row>
    <row r="62" spans="1:6" s="6" customFormat="1">
      <c r="A62" s="30"/>
      <c r="B62" s="5"/>
      <c r="C62" s="76"/>
      <c r="D62" s="63"/>
      <c r="E62" s="83"/>
      <c r="F62" s="83"/>
    </row>
    <row r="63" spans="1:6" s="6" customFormat="1">
      <c r="A63" s="30"/>
      <c r="B63" s="5"/>
      <c r="C63" s="76"/>
      <c r="D63" s="63"/>
      <c r="E63" s="83"/>
      <c r="F63" s="83"/>
    </row>
    <row r="64" spans="1:6" s="2" customFormat="1" ht="15.75">
      <c r="A64" s="30"/>
      <c r="B64" s="38" t="s">
        <v>62</v>
      </c>
      <c r="C64" s="84"/>
      <c r="D64" s="85"/>
      <c r="E64" s="86"/>
      <c r="F64" s="87"/>
    </row>
    <row r="65" spans="1:6" s="1" customFormat="1" ht="16.5" thickBot="1">
      <c r="A65" s="39"/>
      <c r="B65" s="38"/>
      <c r="C65" s="73"/>
      <c r="D65" s="74"/>
      <c r="E65" s="73"/>
      <c r="F65" s="75"/>
    </row>
    <row r="66" spans="1:6" s="1" customFormat="1" ht="15.75" thickBot="1">
      <c r="A66" s="40" t="s">
        <v>7</v>
      </c>
      <c r="B66" s="113" t="s">
        <v>0</v>
      </c>
      <c r="C66" s="52" t="s">
        <v>1</v>
      </c>
      <c r="D66" s="53" t="s">
        <v>4</v>
      </c>
      <c r="E66" s="52" t="s">
        <v>5</v>
      </c>
      <c r="F66" s="54" t="s">
        <v>6</v>
      </c>
    </row>
    <row r="67" spans="1:6" s="1" customFormat="1" ht="15">
      <c r="A67" s="41"/>
      <c r="B67" s="42"/>
      <c r="C67" s="55"/>
      <c r="D67" s="56"/>
      <c r="E67" s="55"/>
      <c r="F67" s="55"/>
    </row>
    <row r="68" spans="1:6" s="6" customFormat="1" ht="89.25">
      <c r="A68" s="30">
        <v>1</v>
      </c>
      <c r="B68" s="12" t="s">
        <v>67</v>
      </c>
      <c r="C68" s="76"/>
      <c r="D68" s="63"/>
      <c r="E68" s="77"/>
      <c r="F68" s="78"/>
    </row>
    <row r="69" spans="1:6" s="6" customFormat="1" ht="25.5">
      <c r="A69" s="30"/>
      <c r="B69" s="9" t="s">
        <v>33</v>
      </c>
      <c r="C69" s="20" t="s">
        <v>25</v>
      </c>
      <c r="D69" s="20">
        <v>31</v>
      </c>
      <c r="E69" s="83">
        <v>0</v>
      </c>
      <c r="F69" s="78">
        <f t="shared" ref="F69:F81" si="0">D69*E69</f>
        <v>0</v>
      </c>
    </row>
    <row r="70" spans="1:6" s="6" customFormat="1">
      <c r="A70" s="30"/>
      <c r="B70" s="9" t="s">
        <v>34</v>
      </c>
      <c r="C70" s="20" t="s">
        <v>26</v>
      </c>
      <c r="D70" s="20">
        <v>9.61</v>
      </c>
      <c r="E70" s="83">
        <v>0</v>
      </c>
      <c r="F70" s="78">
        <f t="shared" si="0"/>
        <v>0</v>
      </c>
    </row>
    <row r="71" spans="1:6" s="6" customFormat="1">
      <c r="A71" s="30"/>
      <c r="B71" s="9" t="s">
        <v>35</v>
      </c>
      <c r="C71" s="20" t="s">
        <v>26</v>
      </c>
      <c r="D71" s="20">
        <v>15.5</v>
      </c>
      <c r="E71" s="83">
        <v>0</v>
      </c>
      <c r="F71" s="78">
        <f t="shared" si="0"/>
        <v>0</v>
      </c>
    </row>
    <row r="72" spans="1:6" s="6" customFormat="1">
      <c r="A72" s="30"/>
      <c r="B72" s="9" t="s">
        <v>36</v>
      </c>
      <c r="C72" s="20" t="s">
        <v>25</v>
      </c>
      <c r="D72" s="20">
        <v>4.8099999999999996</v>
      </c>
      <c r="E72" s="83">
        <v>0</v>
      </c>
      <c r="F72" s="78">
        <f t="shared" si="0"/>
        <v>0</v>
      </c>
    </row>
    <row r="73" spans="1:6" s="6" customFormat="1" ht="25.5">
      <c r="A73" s="30"/>
      <c r="B73" s="9" t="s">
        <v>37</v>
      </c>
      <c r="C73" s="20" t="s">
        <v>25</v>
      </c>
      <c r="D73" s="20">
        <v>0.44</v>
      </c>
      <c r="E73" s="83">
        <v>0</v>
      </c>
      <c r="F73" s="78">
        <f t="shared" si="0"/>
        <v>0</v>
      </c>
    </row>
    <row r="74" spans="1:6" s="6" customFormat="1" ht="25.5">
      <c r="A74" s="30"/>
      <c r="B74" s="9" t="s">
        <v>38</v>
      </c>
      <c r="C74" s="20" t="s">
        <v>25</v>
      </c>
      <c r="D74" s="20">
        <v>3.6</v>
      </c>
      <c r="E74" s="83">
        <v>0</v>
      </c>
      <c r="F74" s="78">
        <f t="shared" si="0"/>
        <v>0</v>
      </c>
    </row>
    <row r="75" spans="1:6" s="6" customFormat="1">
      <c r="A75" s="30"/>
      <c r="B75" s="9" t="s">
        <v>39</v>
      </c>
      <c r="C75" s="20" t="s">
        <v>26</v>
      </c>
      <c r="D75" s="20">
        <v>22.8</v>
      </c>
      <c r="E75" s="83">
        <v>0</v>
      </c>
      <c r="F75" s="78">
        <f t="shared" si="0"/>
        <v>0</v>
      </c>
    </row>
    <row r="76" spans="1:6" s="6" customFormat="1">
      <c r="A76" s="30"/>
      <c r="B76" s="9" t="s">
        <v>40</v>
      </c>
      <c r="C76" s="20" t="s">
        <v>26</v>
      </c>
      <c r="D76" s="20">
        <v>2.25</v>
      </c>
      <c r="E76" s="83">
        <v>0</v>
      </c>
      <c r="F76" s="78">
        <f t="shared" si="0"/>
        <v>0</v>
      </c>
    </row>
    <row r="77" spans="1:6" s="6" customFormat="1">
      <c r="A77" s="30"/>
      <c r="B77" s="9" t="s">
        <v>41</v>
      </c>
      <c r="C77" s="20" t="s">
        <v>27</v>
      </c>
      <c r="D77" s="20">
        <v>17.600000000000001</v>
      </c>
      <c r="E77" s="83">
        <v>0</v>
      </c>
      <c r="F77" s="78">
        <f t="shared" si="0"/>
        <v>0</v>
      </c>
    </row>
    <row r="78" spans="1:6" s="6" customFormat="1" ht="25.5">
      <c r="A78" s="30"/>
      <c r="B78" s="9" t="s">
        <v>43</v>
      </c>
      <c r="C78" s="20" t="s">
        <v>28</v>
      </c>
      <c r="D78" s="20">
        <v>650</v>
      </c>
      <c r="E78" s="83">
        <v>0</v>
      </c>
      <c r="F78" s="78">
        <f t="shared" si="0"/>
        <v>0</v>
      </c>
    </row>
    <row r="79" spans="1:6" s="6" customFormat="1" ht="25.5">
      <c r="A79" s="30"/>
      <c r="B79" s="9" t="s">
        <v>68</v>
      </c>
      <c r="C79" s="20" t="s">
        <v>42</v>
      </c>
      <c r="D79" s="20">
        <v>1</v>
      </c>
      <c r="E79" s="83">
        <v>0</v>
      </c>
      <c r="F79" s="78">
        <f t="shared" si="0"/>
        <v>0</v>
      </c>
    </row>
    <row r="80" spans="1:6" s="6" customFormat="1" ht="25.5">
      <c r="A80" s="30"/>
      <c r="B80" s="9" t="s">
        <v>44</v>
      </c>
      <c r="C80" s="20" t="s">
        <v>25</v>
      </c>
      <c r="D80" s="20">
        <v>19</v>
      </c>
      <c r="E80" s="83">
        <v>0</v>
      </c>
      <c r="F80" s="78">
        <f t="shared" si="0"/>
        <v>0</v>
      </c>
    </row>
    <row r="81" spans="1:6" s="6" customFormat="1" ht="25.5">
      <c r="A81" s="30"/>
      <c r="B81" s="9" t="s">
        <v>45</v>
      </c>
      <c r="C81" s="20" t="s">
        <v>25</v>
      </c>
      <c r="D81" s="20">
        <v>10</v>
      </c>
      <c r="E81" s="83">
        <v>0</v>
      </c>
      <c r="F81" s="78">
        <f t="shared" si="0"/>
        <v>0</v>
      </c>
    </row>
    <row r="82" spans="1:6" s="112" customFormat="1">
      <c r="A82" s="30"/>
      <c r="B82" s="10" t="s">
        <v>46</v>
      </c>
      <c r="C82" s="57" t="s">
        <v>9</v>
      </c>
      <c r="D82" s="57">
        <v>1</v>
      </c>
      <c r="E82" s="111"/>
      <c r="F82" s="110">
        <f>SUM(F69:F81)</f>
        <v>0</v>
      </c>
    </row>
    <row r="83" spans="1:6" s="6" customFormat="1">
      <c r="A83" s="30"/>
      <c r="B83" s="11"/>
      <c r="C83" s="58"/>
      <c r="D83" s="58"/>
      <c r="E83" s="77"/>
      <c r="F83" s="78"/>
    </row>
    <row r="84" spans="1:6" s="6" customFormat="1" ht="144.75" customHeight="1">
      <c r="A84" s="30">
        <v>2</v>
      </c>
      <c r="B84" s="13" t="s">
        <v>72</v>
      </c>
      <c r="C84" s="76" t="s">
        <v>9</v>
      </c>
      <c r="D84" s="63">
        <v>16</v>
      </c>
      <c r="E84" s="77">
        <v>0</v>
      </c>
      <c r="F84" s="78">
        <f>D84*E84</f>
        <v>0</v>
      </c>
    </row>
    <row r="85" spans="1:6" s="6" customFormat="1">
      <c r="A85" s="30"/>
      <c r="B85" s="11"/>
      <c r="C85" s="58"/>
      <c r="D85" s="58"/>
      <c r="E85" s="77"/>
      <c r="F85" s="78"/>
    </row>
    <row r="86" spans="1:6" s="6" customFormat="1" ht="144.75" customHeight="1">
      <c r="A86" s="30">
        <v>3</v>
      </c>
      <c r="B86" s="95" t="s">
        <v>79</v>
      </c>
      <c r="C86" s="76" t="s">
        <v>9</v>
      </c>
      <c r="D86" s="63">
        <v>10</v>
      </c>
      <c r="E86" s="77">
        <v>0</v>
      </c>
      <c r="F86" s="78">
        <f>D86*E86</f>
        <v>0</v>
      </c>
    </row>
    <row r="87" spans="1:6" s="6" customFormat="1">
      <c r="A87" s="30"/>
      <c r="B87" s="13"/>
      <c r="C87" s="76"/>
      <c r="D87" s="63"/>
      <c r="E87" s="77"/>
      <c r="F87" s="78"/>
    </row>
    <row r="88" spans="1:6" s="6" customFormat="1" ht="25.5">
      <c r="A88" s="30">
        <v>4</v>
      </c>
      <c r="B88" s="15" t="s">
        <v>53</v>
      </c>
      <c r="C88" s="76"/>
      <c r="D88" s="59"/>
      <c r="E88" s="16"/>
      <c r="F88" s="78"/>
    </row>
    <row r="89" spans="1:6" s="6" customFormat="1" ht="25.5">
      <c r="A89" s="30"/>
      <c r="B89" s="17" t="s">
        <v>63</v>
      </c>
      <c r="C89" s="76"/>
      <c r="D89" s="59"/>
      <c r="E89" s="16"/>
      <c r="F89" s="78"/>
    </row>
    <row r="90" spans="1:6" s="3" customFormat="1" ht="25.5">
      <c r="A90" s="50"/>
      <c r="B90" s="15" t="s">
        <v>75</v>
      </c>
      <c r="C90" s="20" t="s">
        <v>25</v>
      </c>
      <c r="D90" s="20">
        <v>0.6</v>
      </c>
      <c r="E90" s="93">
        <v>0</v>
      </c>
      <c r="F90" s="78">
        <f>E90*D90</f>
        <v>0</v>
      </c>
    </row>
    <row r="91" spans="1:6" s="6" customFormat="1" ht="25.5">
      <c r="A91" s="30"/>
      <c r="B91" s="18" t="s">
        <v>47</v>
      </c>
      <c r="C91" s="20" t="s">
        <v>3</v>
      </c>
      <c r="D91" s="20">
        <v>1</v>
      </c>
      <c r="E91" s="93">
        <v>0</v>
      </c>
      <c r="F91" s="78">
        <f t="shared" ref="F91:F99" si="1">E91*D91</f>
        <v>0</v>
      </c>
    </row>
    <row r="92" spans="1:6" s="6" customFormat="1">
      <c r="A92" s="30"/>
      <c r="B92" s="9" t="s">
        <v>35</v>
      </c>
      <c r="C92" s="20" t="s">
        <v>26</v>
      </c>
      <c r="D92" s="20">
        <v>3</v>
      </c>
      <c r="E92" s="93">
        <v>0</v>
      </c>
      <c r="F92" s="78">
        <f t="shared" si="1"/>
        <v>0</v>
      </c>
    </row>
    <row r="93" spans="1:6" s="6" customFormat="1" ht="25.5">
      <c r="A93" s="30"/>
      <c r="B93" s="9" t="s">
        <v>45</v>
      </c>
      <c r="C93" s="20" t="s">
        <v>25</v>
      </c>
      <c r="D93" s="20">
        <f>D90</f>
        <v>0.6</v>
      </c>
      <c r="E93" s="93">
        <v>0</v>
      </c>
      <c r="F93" s="78">
        <f t="shared" si="1"/>
        <v>0</v>
      </c>
    </row>
    <row r="94" spans="1:6" s="6" customFormat="1">
      <c r="A94" s="30"/>
      <c r="B94" s="9" t="s">
        <v>48</v>
      </c>
      <c r="C94" s="20" t="s">
        <v>25</v>
      </c>
      <c r="D94" s="20">
        <v>0.05</v>
      </c>
      <c r="E94" s="93">
        <v>0</v>
      </c>
      <c r="F94" s="78">
        <f t="shared" si="1"/>
        <v>0</v>
      </c>
    </row>
    <row r="95" spans="1:6" s="6" customFormat="1">
      <c r="A95" s="30"/>
      <c r="B95" s="9" t="s">
        <v>49</v>
      </c>
      <c r="C95" s="20" t="s">
        <v>3</v>
      </c>
      <c r="D95" s="20">
        <v>3</v>
      </c>
      <c r="E95" s="93">
        <v>0</v>
      </c>
      <c r="F95" s="78">
        <f t="shared" si="1"/>
        <v>0</v>
      </c>
    </row>
    <row r="96" spans="1:6" s="2" customFormat="1" ht="15">
      <c r="A96" s="96"/>
      <c r="B96" s="19" t="s">
        <v>69</v>
      </c>
      <c r="C96" s="59" t="s">
        <v>2</v>
      </c>
      <c r="D96" s="20">
        <v>1</v>
      </c>
      <c r="E96" s="93">
        <v>0</v>
      </c>
      <c r="F96" s="78">
        <f t="shared" si="1"/>
        <v>0</v>
      </c>
    </row>
    <row r="97" spans="1:6" s="6" customFormat="1">
      <c r="A97" s="30"/>
      <c r="B97" s="9" t="s">
        <v>50</v>
      </c>
      <c r="C97" s="20" t="s">
        <v>25</v>
      </c>
      <c r="D97" s="20">
        <v>0.08</v>
      </c>
      <c r="E97" s="93">
        <v>0</v>
      </c>
      <c r="F97" s="78">
        <f t="shared" si="1"/>
        <v>0</v>
      </c>
    </row>
    <row r="98" spans="1:6" s="6" customFormat="1" ht="25.5">
      <c r="A98" s="30"/>
      <c r="B98" s="19" t="s">
        <v>51</v>
      </c>
      <c r="C98" s="59" t="s">
        <v>3</v>
      </c>
      <c r="D98" s="20">
        <v>1</v>
      </c>
      <c r="E98" s="93">
        <v>0</v>
      </c>
      <c r="F98" s="78">
        <f t="shared" si="1"/>
        <v>0</v>
      </c>
    </row>
    <row r="99" spans="1:6" s="6" customFormat="1" ht="63.75">
      <c r="A99" s="30"/>
      <c r="B99" s="9" t="s">
        <v>52</v>
      </c>
      <c r="C99" s="20" t="s">
        <v>25</v>
      </c>
      <c r="D99" s="20">
        <v>0.45</v>
      </c>
      <c r="E99" s="93">
        <v>0</v>
      </c>
      <c r="F99" s="78">
        <f t="shared" si="1"/>
        <v>0</v>
      </c>
    </row>
    <row r="100" spans="1:6" s="6" customFormat="1">
      <c r="A100" s="30"/>
      <c r="B100" s="10" t="s">
        <v>76</v>
      </c>
      <c r="C100" s="57" t="s">
        <v>3</v>
      </c>
      <c r="D100" s="57">
        <v>600</v>
      </c>
      <c r="E100" s="109">
        <f>SUM(F90:F99)</f>
        <v>0</v>
      </c>
      <c r="F100" s="110">
        <f>D100*E100</f>
        <v>0</v>
      </c>
    </row>
    <row r="101" spans="1:6" s="6" customFormat="1">
      <c r="A101" s="30"/>
      <c r="B101" s="13"/>
      <c r="C101" s="76"/>
      <c r="D101" s="63"/>
      <c r="E101" s="77"/>
      <c r="F101" s="78"/>
    </row>
    <row r="102" spans="1:6" s="6" customFormat="1" ht="25.5">
      <c r="A102" s="30">
        <v>5</v>
      </c>
      <c r="B102" s="15" t="s">
        <v>53</v>
      </c>
      <c r="C102" s="76"/>
      <c r="D102" s="59"/>
      <c r="E102" s="16"/>
      <c r="F102" s="78"/>
    </row>
    <row r="103" spans="1:6" s="6" customFormat="1" ht="25.5">
      <c r="A103" s="30"/>
      <c r="B103" s="17" t="s">
        <v>77</v>
      </c>
      <c r="C103" s="76"/>
      <c r="D103" s="59"/>
      <c r="E103" s="16"/>
      <c r="F103" s="78"/>
    </row>
    <row r="104" spans="1:6" s="3" customFormat="1" ht="25.5">
      <c r="A104" s="50"/>
      <c r="B104" s="15" t="s">
        <v>75</v>
      </c>
      <c r="C104" s="20" t="s">
        <v>25</v>
      </c>
      <c r="D104" s="20">
        <v>0.6</v>
      </c>
      <c r="E104" s="93"/>
      <c r="F104" s="78">
        <f>D104*E104</f>
        <v>0</v>
      </c>
    </row>
    <row r="105" spans="1:6" s="6" customFormat="1" ht="25.5">
      <c r="A105" s="30"/>
      <c r="B105" s="18" t="s">
        <v>47</v>
      </c>
      <c r="C105" s="20" t="s">
        <v>3</v>
      </c>
      <c r="D105" s="20">
        <v>1</v>
      </c>
      <c r="E105" s="83">
        <v>0</v>
      </c>
      <c r="F105" s="78">
        <f t="shared" ref="F104:F114" si="2">D105*E105</f>
        <v>0</v>
      </c>
    </row>
    <row r="106" spans="1:6" s="6" customFormat="1">
      <c r="A106" s="30"/>
      <c r="B106" s="9" t="s">
        <v>35</v>
      </c>
      <c r="C106" s="20" t="s">
        <v>26</v>
      </c>
      <c r="D106" s="20">
        <v>3</v>
      </c>
      <c r="E106" s="83">
        <v>0</v>
      </c>
      <c r="F106" s="78">
        <f t="shared" si="2"/>
        <v>0</v>
      </c>
    </row>
    <row r="107" spans="1:6" s="6" customFormat="1" ht="25.5">
      <c r="A107" s="30"/>
      <c r="B107" s="9" t="s">
        <v>45</v>
      </c>
      <c r="C107" s="20" t="s">
        <v>25</v>
      </c>
      <c r="D107" s="20">
        <f>D104</f>
        <v>0.6</v>
      </c>
      <c r="E107" s="83">
        <v>0</v>
      </c>
      <c r="F107" s="78">
        <f t="shared" si="2"/>
        <v>0</v>
      </c>
    </row>
    <row r="108" spans="1:6" s="6" customFormat="1">
      <c r="A108" s="30"/>
      <c r="B108" s="9" t="s">
        <v>48</v>
      </c>
      <c r="C108" s="20" t="s">
        <v>25</v>
      </c>
      <c r="D108" s="20">
        <v>0.05</v>
      </c>
      <c r="E108" s="83">
        <v>0</v>
      </c>
      <c r="F108" s="78">
        <f t="shared" si="2"/>
        <v>0</v>
      </c>
    </row>
    <row r="109" spans="1:6" s="6" customFormat="1">
      <c r="A109" s="30"/>
      <c r="B109" s="9" t="s">
        <v>49</v>
      </c>
      <c r="C109" s="20" t="s">
        <v>3</v>
      </c>
      <c r="D109" s="20">
        <v>2</v>
      </c>
      <c r="E109" s="83">
        <v>0</v>
      </c>
      <c r="F109" s="78">
        <f t="shared" si="2"/>
        <v>0</v>
      </c>
    </row>
    <row r="110" spans="1:6" s="2" customFormat="1" ht="15">
      <c r="A110" s="96"/>
      <c r="B110" s="19" t="s">
        <v>69</v>
      </c>
      <c r="C110" s="59" t="s">
        <v>2</v>
      </c>
      <c r="D110" s="20">
        <v>1</v>
      </c>
      <c r="E110" s="83">
        <v>0</v>
      </c>
      <c r="F110" s="78">
        <f t="shared" si="2"/>
        <v>0</v>
      </c>
    </row>
    <row r="111" spans="1:6" s="6" customFormat="1">
      <c r="A111" s="30"/>
      <c r="B111" s="9" t="s">
        <v>50</v>
      </c>
      <c r="C111" s="20" t="s">
        <v>25</v>
      </c>
      <c r="D111" s="20">
        <v>8.5000000000000006E-2</v>
      </c>
      <c r="E111" s="83">
        <v>0</v>
      </c>
      <c r="F111" s="78">
        <f t="shared" si="2"/>
        <v>0</v>
      </c>
    </row>
    <row r="112" spans="1:6" s="6" customFormat="1" ht="25.5">
      <c r="A112" s="30"/>
      <c r="B112" s="19" t="s">
        <v>51</v>
      </c>
      <c r="C112" s="59" t="s">
        <v>3</v>
      </c>
      <c r="D112" s="20">
        <v>1</v>
      </c>
      <c r="E112" s="83">
        <v>0</v>
      </c>
      <c r="F112" s="78">
        <f t="shared" si="2"/>
        <v>0</v>
      </c>
    </row>
    <row r="113" spans="1:7" s="6" customFormat="1" ht="63.75">
      <c r="A113" s="30"/>
      <c r="B113" s="9" t="s">
        <v>52</v>
      </c>
      <c r="C113" s="20" t="s">
        <v>25</v>
      </c>
      <c r="D113" s="20">
        <v>0.45</v>
      </c>
      <c r="E113" s="83">
        <v>0</v>
      </c>
      <c r="F113" s="78">
        <f t="shared" si="2"/>
        <v>0</v>
      </c>
    </row>
    <row r="114" spans="1:7" s="6" customFormat="1">
      <c r="A114" s="30"/>
      <c r="B114" s="10" t="s">
        <v>78</v>
      </c>
      <c r="C114" s="57" t="s">
        <v>3</v>
      </c>
      <c r="D114" s="57">
        <v>500</v>
      </c>
      <c r="E114" s="109">
        <f>SUM(F105:F113)</f>
        <v>0</v>
      </c>
      <c r="F114" s="110">
        <f>D114*E114</f>
        <v>0</v>
      </c>
    </row>
    <row r="115" spans="1:7" s="6" customFormat="1">
      <c r="A115" s="30"/>
      <c r="B115" s="13"/>
      <c r="C115" s="76"/>
      <c r="D115" s="63"/>
      <c r="E115" s="77"/>
      <c r="F115" s="78"/>
    </row>
    <row r="116" spans="1:7" s="3" customFormat="1" ht="63.75">
      <c r="A116" s="22">
        <v>6</v>
      </c>
      <c r="B116" s="8" t="s">
        <v>81</v>
      </c>
      <c r="C116" s="21" t="s">
        <v>9</v>
      </c>
      <c r="D116" s="21">
        <v>3</v>
      </c>
      <c r="E116" s="77">
        <v>0</v>
      </c>
      <c r="F116" s="78">
        <f>D116*E116</f>
        <v>0</v>
      </c>
    </row>
    <row r="117" spans="1:7" s="6" customFormat="1">
      <c r="A117" s="30"/>
      <c r="B117" s="13"/>
      <c r="C117" s="76"/>
      <c r="D117" s="63"/>
      <c r="E117" s="77"/>
      <c r="F117" s="78"/>
    </row>
    <row r="118" spans="1:7" ht="63.75">
      <c r="A118" s="22">
        <v>7</v>
      </c>
      <c r="B118" s="8" t="s">
        <v>66</v>
      </c>
      <c r="C118" s="21" t="s">
        <v>9</v>
      </c>
      <c r="D118" s="21">
        <v>6</v>
      </c>
      <c r="E118" s="77">
        <v>0</v>
      </c>
      <c r="F118" s="78">
        <f>D118*E118</f>
        <v>0</v>
      </c>
    </row>
    <row r="119" spans="1:7" s="6" customFormat="1">
      <c r="A119" s="30"/>
      <c r="B119" s="13"/>
      <c r="C119" s="76"/>
      <c r="D119" s="63"/>
      <c r="E119" s="77"/>
      <c r="F119" s="78"/>
    </row>
    <row r="120" spans="1:7" ht="51">
      <c r="A120" s="22">
        <v>8</v>
      </c>
      <c r="B120" s="23" t="s">
        <v>55</v>
      </c>
      <c r="C120" s="60" t="s">
        <v>3</v>
      </c>
      <c r="D120" s="60">
        <v>1100</v>
      </c>
      <c r="E120" s="77">
        <v>0</v>
      </c>
      <c r="F120" s="78">
        <f>D120*E120</f>
        <v>0</v>
      </c>
    </row>
    <row r="121" spans="1:7">
      <c r="A121" s="30"/>
      <c r="B121" s="8"/>
      <c r="C121" s="61"/>
      <c r="D121" s="62"/>
      <c r="E121" s="77"/>
      <c r="F121" s="78"/>
      <c r="G121" s="3"/>
    </row>
    <row r="122" spans="1:7">
      <c r="A122" s="30">
        <v>9</v>
      </c>
      <c r="B122" s="8" t="s">
        <v>11</v>
      </c>
      <c r="C122" s="60" t="s">
        <v>56</v>
      </c>
      <c r="D122" s="61">
        <v>0.05</v>
      </c>
      <c r="E122" s="114">
        <f>F82+F84+F86+F100+F114+F116+F118+F120</f>
        <v>0</v>
      </c>
      <c r="F122" s="78">
        <f>D122*E122</f>
        <v>0</v>
      </c>
      <c r="G122" s="3"/>
    </row>
    <row r="123" spans="1:7" s="1" customFormat="1" ht="15">
      <c r="A123" s="30"/>
      <c r="B123" s="24"/>
      <c r="C123" s="62"/>
      <c r="D123" s="62"/>
      <c r="E123" s="77"/>
      <c r="F123" s="78"/>
      <c r="G123" s="2"/>
    </row>
    <row r="124" spans="1:7">
      <c r="A124" s="30">
        <v>10</v>
      </c>
      <c r="B124" s="8" t="s">
        <v>57</v>
      </c>
      <c r="C124" s="60" t="s">
        <v>9</v>
      </c>
      <c r="D124" s="60">
        <v>1</v>
      </c>
      <c r="E124" s="77"/>
      <c r="F124" s="78">
        <v>0</v>
      </c>
      <c r="G124" s="3"/>
    </row>
    <row r="125" spans="1:7" s="1" customFormat="1" ht="15.75" thickBot="1">
      <c r="A125" s="30"/>
      <c r="B125" s="25"/>
      <c r="C125" s="63"/>
      <c r="D125" s="64"/>
      <c r="E125" s="64"/>
      <c r="F125" s="88"/>
      <c r="G125" s="2"/>
    </row>
    <row r="126" spans="1:7" s="6" customFormat="1" ht="27" customHeight="1">
      <c r="A126" s="97"/>
      <c r="B126" s="97" t="s">
        <v>54</v>
      </c>
      <c r="C126" s="98" t="s">
        <v>58</v>
      </c>
      <c r="D126" s="99"/>
      <c r="E126" s="100"/>
      <c r="F126" s="100">
        <f>F82+F84+F86+F100+F114+F116+F118+F120+F122+F124</f>
        <v>0</v>
      </c>
    </row>
    <row r="127" spans="1:7" s="3" customFormat="1">
      <c r="A127" s="26"/>
      <c r="B127" s="11"/>
      <c r="C127" s="58"/>
      <c r="D127" s="65"/>
      <c r="E127" s="20"/>
      <c r="F127" s="20"/>
    </row>
    <row r="128" spans="1:7" s="3" customFormat="1" ht="13.5" thickBot="1">
      <c r="A128" s="31"/>
      <c r="B128" s="28"/>
      <c r="C128" s="66"/>
      <c r="D128" s="66"/>
      <c r="E128" s="66"/>
      <c r="F128" s="66"/>
    </row>
    <row r="129" spans="1:7" s="3" customFormat="1" ht="20.100000000000001" customHeight="1" thickBot="1">
      <c r="A129" s="101"/>
      <c r="B129" s="120" t="str">
        <f>B5</f>
        <v>A. KATODNA ZAŠČITA RMG PROGE</v>
      </c>
      <c r="C129" s="121"/>
      <c r="D129" s="122"/>
      <c r="E129" s="102" t="s">
        <v>58</v>
      </c>
      <c r="F129" s="103">
        <f>F61</f>
        <v>0</v>
      </c>
    </row>
    <row r="130" spans="1:7" s="3" customFormat="1" ht="20.100000000000001" customHeight="1" thickBot="1">
      <c r="A130" s="101"/>
      <c r="B130" s="120" t="str">
        <f>B64</f>
        <v>B. GRADBENA DELA ZA POTREBE KATODNE ZAŠČITE</v>
      </c>
      <c r="C130" s="121"/>
      <c r="D130" s="122"/>
      <c r="E130" s="104" t="s">
        <v>58</v>
      </c>
      <c r="F130" s="105">
        <f>F126</f>
        <v>0</v>
      </c>
    </row>
    <row r="131" spans="1:7" s="3" customFormat="1" ht="20.100000000000001" customHeight="1" thickBot="1">
      <c r="A131" s="106"/>
      <c r="B131" s="124" t="s">
        <v>8</v>
      </c>
      <c r="C131" s="125"/>
      <c r="D131" s="126"/>
      <c r="E131" s="107" t="s">
        <v>58</v>
      </c>
      <c r="F131" s="108">
        <f>F129+F130</f>
        <v>0</v>
      </c>
    </row>
    <row r="132" spans="1:7" s="45" customFormat="1">
      <c r="A132" s="123"/>
      <c r="B132" s="44"/>
      <c r="C132" s="127"/>
      <c r="D132" s="128"/>
      <c r="E132" s="129"/>
      <c r="F132" s="117"/>
      <c r="G132" s="7"/>
    </row>
    <row r="133" spans="1:7" s="47" customFormat="1">
      <c r="A133" s="123"/>
      <c r="B133" s="46"/>
      <c r="C133" s="127"/>
      <c r="D133" s="128"/>
      <c r="E133" s="129"/>
      <c r="F133" s="117"/>
    </row>
    <row r="134" spans="1:7" s="45" customFormat="1">
      <c r="A134" s="123"/>
      <c r="B134" s="46"/>
      <c r="C134" s="127"/>
      <c r="D134" s="128"/>
      <c r="E134" s="129"/>
      <c r="F134" s="117"/>
      <c r="G134" s="7"/>
    </row>
    <row r="135" spans="1:7" s="45" customFormat="1">
      <c r="A135" s="123"/>
      <c r="B135" s="46"/>
      <c r="C135" s="127"/>
      <c r="D135" s="128"/>
      <c r="E135" s="129"/>
      <c r="F135" s="117"/>
      <c r="G135" s="7"/>
    </row>
    <row r="136" spans="1:7" s="45" customFormat="1">
      <c r="A136" s="123"/>
      <c r="B136" s="46"/>
      <c r="C136" s="127"/>
      <c r="D136" s="128"/>
      <c r="E136" s="129"/>
      <c r="F136" s="117"/>
      <c r="G136" s="7"/>
    </row>
    <row r="137" spans="1:7" s="45" customFormat="1">
      <c r="A137" s="123"/>
      <c r="B137" s="46"/>
      <c r="C137" s="127"/>
      <c r="D137" s="128"/>
      <c r="E137" s="129"/>
      <c r="F137" s="117"/>
      <c r="G137" s="7"/>
    </row>
    <row r="138" spans="1:7" s="45" customFormat="1">
      <c r="A138" s="123"/>
      <c r="B138" s="46"/>
      <c r="C138" s="127"/>
      <c r="D138" s="128"/>
      <c r="E138" s="129"/>
      <c r="F138" s="117"/>
      <c r="G138" s="7"/>
    </row>
    <row r="139" spans="1:7" s="45" customFormat="1">
      <c r="A139" s="123"/>
      <c r="B139" s="46"/>
      <c r="C139" s="127"/>
      <c r="D139" s="128"/>
      <c r="E139" s="129"/>
      <c r="F139" s="117"/>
      <c r="G139" s="7"/>
    </row>
    <row r="140" spans="1:7" s="45" customFormat="1">
      <c r="A140" s="123"/>
      <c r="B140" s="46"/>
      <c r="C140" s="127"/>
      <c r="D140" s="128"/>
      <c r="E140" s="129"/>
      <c r="F140" s="117"/>
      <c r="G140" s="7"/>
    </row>
    <row r="141" spans="1:7" s="45" customFormat="1">
      <c r="A141" s="48"/>
      <c r="B141" s="49"/>
      <c r="C141" s="89"/>
      <c r="D141" s="90"/>
      <c r="E141" s="91"/>
      <c r="F141" s="92"/>
      <c r="G141" s="7"/>
    </row>
    <row r="142" spans="1:7">
      <c r="A142" s="50"/>
      <c r="B142" s="3"/>
      <c r="C142" s="93"/>
      <c r="D142" s="94"/>
      <c r="E142" s="93"/>
      <c r="F142" s="93"/>
      <c r="G142" s="3"/>
    </row>
  </sheetData>
  <mergeCells count="9">
    <mergeCell ref="F132:F140"/>
    <mergeCell ref="B1:F1"/>
    <mergeCell ref="B129:D129"/>
    <mergeCell ref="B130:D130"/>
    <mergeCell ref="A132:A140"/>
    <mergeCell ref="B131:D131"/>
    <mergeCell ref="C132:C140"/>
    <mergeCell ref="D132:D140"/>
    <mergeCell ref="E132:E140"/>
  </mergeCells>
  <phoneticPr fontId="2" type="noConversion"/>
  <pageMargins left="0.78740157480314965" right="0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KATODNA ZAŠČITA RMG</vt:lpstr>
      <vt:lpstr>'KATODNA ZAŠČITA RMG'!Print_Area</vt:lpstr>
    </vt:vector>
  </TitlesOfParts>
  <Company>TELEKA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Vinko</dc:creator>
  <cp:lastModifiedBy>Aleš Težak</cp:lastModifiedBy>
  <cp:lastPrinted>2016-01-06T07:52:16Z</cp:lastPrinted>
  <dcterms:created xsi:type="dcterms:W3CDTF">2003-05-14T06:30:44Z</dcterms:created>
  <dcterms:modified xsi:type="dcterms:W3CDTF">2016-01-07T11:45:11Z</dcterms:modified>
</cp:coreProperties>
</file>