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4595" activeTab="0"/>
  </bookViews>
  <sheets>
    <sheet name="REKAPITULACIJA" sheetId="1" r:id="rId1"/>
    <sheet name="1-POPIS SANACIJE IN VODOVODA" sheetId="2" r:id="rId2"/>
    <sheet name="2- KATODNA Z." sheetId="3" r:id="rId3"/>
  </sheets>
  <definedNames>
    <definedName name="_xlnm._FilterDatabase" localSheetId="1" hidden="1">'1-POPIS SANACIJE IN VODOVODA'!$A$31:$G$264</definedName>
    <definedName name="agregat">#REF!</definedName>
    <definedName name="Excel_BuiltIn_Print_Titles_1" localSheetId="1">#REF!</definedName>
    <definedName name="Excel_BuiltIn_Print_Titles_1">#REF!</definedName>
    <definedName name="izvesek">#REF!</definedName>
    <definedName name="oddusek">#REF!</definedName>
    <definedName name="OLE_LINK1" localSheetId="1">'1-POPIS SANACIJE IN VODOVODA'!#REF!</definedName>
    <definedName name="oprema">#REF!</definedName>
    <definedName name="_xlnm.Print_Area" localSheetId="1">'1-POPIS SANACIJE IN VODOVODA'!$A$1:$G$256</definedName>
    <definedName name="_xlnm.Print_Area" localSheetId="2">'2- KATODNA Z.'!$A$1:$G$52</definedName>
    <definedName name="_xlnm.Print_Area" localSheetId="0">'REKAPITULACIJA'!$A$1:$G$30</definedName>
    <definedName name="Print_Area_MI">#REF!</definedName>
    <definedName name="Print_Titles_MI">#REF!</definedName>
    <definedName name="svetilka">#REF!</definedName>
    <definedName name="_xlnm.Print_Titles" localSheetId="1">'1-POPIS SANACIJE IN VODOVODA'!$29:$29</definedName>
    <definedName name="totem">#REF!</definedName>
    <definedName name="totm">#REF!</definedName>
    <definedName name="zastavka">#REF!</definedName>
  </definedNames>
  <calcPr fullCalcOnLoad="1"/>
</workbook>
</file>

<file path=xl/sharedStrings.xml><?xml version="1.0" encoding="utf-8"?>
<sst xmlns="http://schemas.openxmlformats.org/spreadsheetml/2006/main" count="650" uniqueCount="294">
  <si>
    <t>Predpreizkus vodotesnosti cevovoda s tlačnim preizkusom.</t>
  </si>
  <si>
    <t>1€</t>
  </si>
  <si>
    <t>1.</t>
  </si>
  <si>
    <t>2.</t>
  </si>
  <si>
    <t>3.</t>
  </si>
  <si>
    <t>SKUPAJ</t>
  </si>
  <si>
    <t>7.</t>
  </si>
  <si>
    <t>5.</t>
  </si>
  <si>
    <t xml:space="preserve">SKUPAJ +DDV </t>
  </si>
  <si>
    <t>SKUPAJ PREDDELA:</t>
  </si>
  <si>
    <t>SKUPAJ ZEMELJSKA DELA</t>
  </si>
  <si>
    <t>GRADBENA DELA:</t>
  </si>
  <si>
    <t>4.</t>
  </si>
  <si>
    <t>MONTAŽNA DELA:</t>
  </si>
  <si>
    <t>ZAKLJUČNA DELA:</t>
  </si>
  <si>
    <t>6.</t>
  </si>
  <si>
    <t>8.</t>
  </si>
  <si>
    <t>Postavka</t>
  </si>
  <si>
    <t>Opis</t>
  </si>
  <si>
    <t>Enota</t>
  </si>
  <si>
    <t>Količina</t>
  </si>
  <si>
    <t>Cena za enoto</t>
  </si>
  <si>
    <t>Skupaj</t>
  </si>
  <si>
    <t>PREDDELA</t>
  </si>
  <si>
    <t>m</t>
  </si>
  <si>
    <t>kos</t>
  </si>
  <si>
    <t>Zakoličba vodovodnih jaškov.</t>
  </si>
  <si>
    <t>Zakoličba obstoječih komunalnih naprav (križanja in približevanja) in označitev.</t>
  </si>
  <si>
    <r>
      <t>m</t>
    </r>
    <r>
      <rPr>
        <vertAlign val="superscript"/>
        <sz val="10"/>
        <rFont val="Arial CE"/>
        <family val="2"/>
      </rPr>
      <t>3</t>
    </r>
  </si>
  <si>
    <t>Izdelava posteljice in zasip vodovodnih cevi s peščenim materialom 0/4mm ter ročno komprimiranje v plasteh po 30cm do višine 15 cm nad temenom cevi.</t>
  </si>
  <si>
    <t xml:space="preserve">Zasip vodovodnega jarka z drobljencem iz kamnine 0/32mm, ter komprimiranje v plasteh po 20cm. </t>
  </si>
  <si>
    <t>Dobava ročnega kola za ovalne zasune DN65-80.</t>
  </si>
  <si>
    <t>SKUPAJ MONTAŽNA DELA:</t>
  </si>
  <si>
    <t>ZAKLJUČNA DELA</t>
  </si>
  <si>
    <t>m3</t>
  </si>
  <si>
    <t>m2</t>
  </si>
  <si>
    <t>Izdelava nosilne plasti bituminiziranega drobljenca 0/22 v debelini 8 cm.</t>
  </si>
  <si>
    <t>Odstranjevanje gradbišča z demontažo in odvozom gradbiščnih naprav in objektov in zagotovitvijo prvotnega stanja na uporabljenih površinah.</t>
  </si>
  <si>
    <r>
      <t>m</t>
    </r>
    <r>
      <rPr>
        <vertAlign val="superscript"/>
        <sz val="10"/>
        <rFont val="Arial CE"/>
        <family val="2"/>
      </rPr>
      <t>2</t>
    </r>
  </si>
  <si>
    <t>ZEMELJSKA DELA</t>
  </si>
  <si>
    <t>OPOMBA:</t>
  </si>
  <si>
    <t xml:space="preserve">IZKOPI KANALSKIH ROVOV SO RAZVRŠČENI GLEDE NA GLOBINO: a) IZKOPI GLOBINE DO 2.0m
b) IZKOP GLOBINE NAD 2.0m (V IZKAZU KUBATUR SO UPOŠTEVANE KOLIČINE OD GLOBINE 2.0m DO KOTE PROJEKTIRANE KOTE IZKOPA) </t>
  </si>
  <si>
    <t xml:space="preserve">Planiranje dna rova vodovoda s točnostjo +/-3cm </t>
  </si>
  <si>
    <t>N -DN80-16PN</t>
  </si>
  <si>
    <t>SKUPAJ ZEMELJSKA DELA:</t>
  </si>
  <si>
    <t>SKUPAJ ZAKLJUČNA DELA:</t>
  </si>
  <si>
    <t xml:space="preserve">Dobava in montaža stabilne Al požarne spojke  DN50 mm z zunanjim navojem.          </t>
  </si>
  <si>
    <t xml:space="preserve">Dobava in montaža slepe Al požarne spojke  DN50 mm.          </t>
  </si>
  <si>
    <t>MONTAŽNA DELA</t>
  </si>
  <si>
    <t>spoj</t>
  </si>
  <si>
    <t xml:space="preserve">   od  DN 100 ÷  DN  150</t>
  </si>
  <si>
    <t xml:space="preserve">   do  DN 80</t>
  </si>
  <si>
    <t>1-POPIS, 2-PREDRAČUN</t>
  </si>
  <si>
    <t>kpl</t>
  </si>
  <si>
    <t>m'</t>
  </si>
  <si>
    <t>m1</t>
  </si>
  <si>
    <t>FF-DN100-PN 16 L=600mm</t>
  </si>
  <si>
    <t>FF-DN100-PN 16 L=800mm</t>
  </si>
  <si>
    <t>FF-DN100-PN 16 L=1000mm</t>
  </si>
  <si>
    <t>Q-90° (LOK)-DN100-16PN</t>
  </si>
  <si>
    <t>FFK-22,5° (LOK)-DN100-16PN</t>
  </si>
  <si>
    <t>FFK-11,25° (LOK)-DN100-16PN</t>
  </si>
  <si>
    <t>T-DN100/100-16PN</t>
  </si>
  <si>
    <t>FFR-DN150/100-16PN-REDUKCIJA</t>
  </si>
  <si>
    <t>SP-DN100-16PN-SLEPA PRIROBNICA</t>
  </si>
  <si>
    <t>Ročni izkop zemljine IV. ktg., globine do 2.0m. na križanjih z ostalimi komunalnimi vodi, ter za izdelavo priključkov na obstoječi vodovod, z odmetom izkopanega materiala 1m od roba izkopa.</t>
  </si>
  <si>
    <t>DDV 22%</t>
  </si>
  <si>
    <r>
      <t>m</t>
    </r>
    <r>
      <rPr>
        <vertAlign val="superscript"/>
        <sz val="10"/>
        <rFont val="Arial"/>
        <family val="2"/>
      </rPr>
      <t>2</t>
    </r>
  </si>
  <si>
    <r>
      <t>m</t>
    </r>
    <r>
      <rPr>
        <vertAlign val="superscript"/>
        <sz val="10"/>
        <rFont val="Arial"/>
        <family val="2"/>
      </rPr>
      <t>3</t>
    </r>
  </si>
  <si>
    <t>Izdelava obrabnozaporne plasti bitumenskega betona AC 8 SURF B70/100, A2 v debelini 4,0 cm</t>
  </si>
  <si>
    <t>mag. Muriz Kadribašić, univ.dipl.inž.grad.</t>
  </si>
  <si>
    <t>EUR</t>
  </si>
  <si>
    <t>Nova Gorica, september 2016</t>
  </si>
  <si>
    <t>T-DN100/50-16PN</t>
  </si>
  <si>
    <t>T-DN100/80-16PN</t>
  </si>
  <si>
    <t>SP-DN50-16PN-PRIROBNICA Z NOT.NAVOJEM</t>
  </si>
  <si>
    <r>
      <t>Dobava in polaganje PVC kanalizacijskih cevi DN200, SN4kN/m</t>
    </r>
    <r>
      <rPr>
        <vertAlign val="superscript"/>
        <sz val="11"/>
        <rFont val="Arial"/>
        <family val="2"/>
      </rPr>
      <t>2</t>
    </r>
    <r>
      <rPr>
        <sz val="11"/>
        <rFont val="Arial"/>
        <family val="2"/>
      </rPr>
      <t xml:space="preserve"> kot vodil za uvlečenje PE vodovodnih cevi. Cevi se polagajo v dnu betonske kinete in fiksirajo z objemkami.</t>
    </r>
  </si>
  <si>
    <t>Dobava in montaža poliestrskih kompozitnih pokrovov dim 400x400mm nosilnosti 400 kN.</t>
  </si>
  <si>
    <t>Dobava in montaža poliestrskih kompozitnih pokrovov DN 600 mm nosilnosti 400 kN.</t>
  </si>
  <si>
    <t>Dobava in montaža teleskopske vgradbene garniture za zasune DN 50. Vgradbena višina Hv=70-100 cm.</t>
  </si>
  <si>
    <t>Dobava in montaža teleskopske vgradbene garniture za zasune DN 100 do DN150. Vgradbena višina Hv=70-100 cm.</t>
  </si>
  <si>
    <t>Dobava in montaža podzemnega hidranta DN80, NP1.6MPa, za globino vgradnje h=1,25m.</t>
  </si>
  <si>
    <t>Izdelava in vgradnja nosilca demontažnega vodila za izvlek PE cevi. Nosilec se izvede iz cevi  DN102/4mm, ki je privarjena za ploščico dim 177x177x10 mm. Nosilec je pritrjen za ab steno z štirimi sidri M10. Ves nerjavni material je kvalietete  AISI 316.</t>
  </si>
  <si>
    <t>Izdelava in vgradnja demontažnega vodila za izvlek PE cevi. Vodilo se izvede iz cevi  DN89/5mm, dolžine 30 cm, vključno vijak za montažo M16 (po detajlu). Ves nerjavni material je kvalietete  AISI 316.</t>
  </si>
  <si>
    <t>Izdelava in vgradnja demontažnega vodila za izvlek PE cevi. Vodilo se izvede iz cevi  DN89/5mm, dolžine 65 cm, vključno vijak za montažo M16 (po detajlu). Ves nerjavni material je kvalietete  AISI 316.</t>
  </si>
  <si>
    <t>Demontaža obstoječih fazonov, spojk in armatur v kineti, v prisiljenem položaju z odstranjevanjem izolacije, rezanje vijakov ali matic ter iznosom izven objekta do deponije v okviru gradbišča</t>
  </si>
  <si>
    <t>3.1.</t>
  </si>
  <si>
    <t>3.2.</t>
  </si>
  <si>
    <t>ZIDARSKA IN KAMNOSEŠKA DELA</t>
  </si>
  <si>
    <t>3.4.</t>
  </si>
  <si>
    <t xml:space="preserve">GRADBENA DELA IN OBRTNIŠKA DELA </t>
  </si>
  <si>
    <t xml:space="preserve">TESARSKA DELA </t>
  </si>
  <si>
    <t>Opaži odprtin za naknadno vgrajevanje fazonskih kosov in cevi,  ki se kontaktno betonirajo. Priprava, montaža, demontaža in čiščenje. Vključno vsa sredstva opiranja in vezanja. Dimenzije odprtin 40x40cm.</t>
  </si>
  <si>
    <t>SKUPAJ TESARSKA DELA:</t>
  </si>
  <si>
    <t>ŽELEZOKRIVSKA DELA</t>
  </si>
  <si>
    <t>Betonsko jeklo vseh profilov.Izvedba, dobava in montaža z eventualnim čiščenjem armature. Vračunati je betonske ali plastične distančnike za zagotovitev krovnega sloja betona.Pred betoniranjem je organizirati pravočasen prevzem armature po nadzorni službi.</t>
  </si>
  <si>
    <r>
      <t xml:space="preserve">do </t>
    </r>
    <r>
      <rPr>
        <sz val="10"/>
        <rFont val="Symbol"/>
        <family val="1"/>
      </rPr>
      <t>f</t>
    </r>
    <r>
      <rPr>
        <sz val="10"/>
        <rFont val="Arial CE"/>
        <family val="2"/>
      </rPr>
      <t>12 RA 400/500-2</t>
    </r>
  </si>
  <si>
    <t>kg</t>
  </si>
  <si>
    <r>
      <t xml:space="preserve">nad </t>
    </r>
    <r>
      <rPr>
        <sz val="10"/>
        <rFont val="Symbol"/>
        <family val="1"/>
      </rPr>
      <t>f</t>
    </r>
    <r>
      <rPr>
        <sz val="10"/>
        <rFont val="Arial CE"/>
        <family val="2"/>
      </rPr>
      <t>12 RA 400/500-2</t>
    </r>
  </si>
  <si>
    <t>armaturne mreže MA 500/560</t>
  </si>
  <si>
    <t>SKUPAJ ŽELEZOKRIVSKA DELA</t>
  </si>
  <si>
    <t>3.3.</t>
  </si>
  <si>
    <t>BETONSKA DELA</t>
  </si>
  <si>
    <t xml:space="preserve">SKUPAJ BETONSKA DELA: </t>
  </si>
  <si>
    <t>SKUPAJ ZIDARSKA IN KAMNOSEŠKA DELA:</t>
  </si>
  <si>
    <t>SKUPAJ GRADBENA IN OBRTNIŠKA DELA:</t>
  </si>
  <si>
    <t>Praznjenje cevovoda.</t>
  </si>
  <si>
    <t xml:space="preserve">Nakladanje, odvoz in razprostiranje odvečnega materiala na deponijo do 20 km. </t>
  </si>
  <si>
    <t xml:space="preserve">Odstranitev betona znotraj kinete dim 80x150cm z vodnim curkom  pod visokim pritiskom od 1000 do 1500 barov. Odstranjuje se beton v vertikalnih stenah kinete po celotni višini (H=115cm) in v globino do 25 cm. </t>
  </si>
  <si>
    <t>Čiščenje ostankov betona, z nakladanjem na vozilo, in odvozom na deponijo oddaljenosti do 20 km.</t>
  </si>
  <si>
    <t xml:space="preserve">Odstranitev betona znotraj kinete dim 80x150cm z vodnim curkom  pod visokim pritiskom od 1000 do 1500 barov. Odstranjuje se beton v dnu kinete v globini 22cm, širini 40 cm in dolžini 50 cm (poglobitev za črpalko). </t>
  </si>
  <si>
    <t xml:space="preserve">Odstranitev betona znotraj kinete dim 80x150cm z vodnim curkom  pod visokim pritiskom od 1000 do 1500 barov. Odstranjuje se beton v dnu kinete v globini 15cm in širini 40 cm (poglobitev za vgradnjo kablov). </t>
  </si>
  <si>
    <t xml:space="preserve">Izdelava enokomponentne z vlakni ojačane sanacijske malte (k.n.pr. ''Sika monitop-412N), Dsr=3,0cm'. (razširitev vertikalnih sten kinete).  </t>
  </si>
  <si>
    <t>Izdelava enokomponentne z vlakni ojačane sanacijske malte (k.n.pr. ''Sika monitop-412N), Dsr=3,0cm'. (poglobitev za električne kable)</t>
  </si>
  <si>
    <t xml:space="preserve">Izdelava enokomponentne z vlakni ojačane sanacijske malte (k.n.pr. ''Sika monitop-412N), Dsr=3,0cm'. (poglobitev za črpanje).  </t>
  </si>
  <si>
    <t>Štemanje odprtine 40x40cm v AB steni kinete debeline do 25 cm, z nalaganjem in odvozom na deponijo do oddaljenosti 20 km.</t>
  </si>
  <si>
    <t xml:space="preserve">Izdelava trikomponentne z epoksidnimi smolami izboljšane cementne malte (k.n.pr. ''Sikagard-720-epocem''). Dsr=2-3 mm. (razširitev vertikalnih sten kinete).  </t>
  </si>
  <si>
    <t>Izdelava trikomponentne z epoksidnimi smolami izboljšane cementne malte (k.n.pr. ''Sikagard-720-epocem''). Dsr=2-3 mm.  (poglobitev za električne kable)</t>
  </si>
  <si>
    <t xml:space="preserve">Izdelava trikomponentne z epoksidnimi smolami izboljšane cementne malte (k.n.pr. ''Sikagard-720-epocem''). Dsr=2-3 mm.  (poglobitev za črpanje).  </t>
  </si>
  <si>
    <t xml:space="preserve">Zalivanje odprtin za montažo cevi in fazonskih kosov v ab stenah z zalivno neskrčljivo malto. Stene starega betona se premažejo s sintetično emulzijo za povečanje sprijemnosti novega in starega betona. Zapiranje in tesnjenje odprtine z opažem. Vključno vsa sredstva za  opiranja in vezanja. </t>
  </si>
  <si>
    <t xml:space="preserve">Iznos iz kinete ostankov lesenega opaža, čiščenje notranjih betonskih površin s peskanjem in vodnim curkom pod visokim pritiskom minimalno 300 barov, z nakladnjem in odvozom odpadnega gradbenega materiala na deponijo oddaljenosti do 20 km. </t>
  </si>
  <si>
    <t>Odstranitev betona zgornjega levega roba kinete dim 80x150cm z vodnim curkom  pod visokim pritiskom od 1000 do 1500 barov. Odstranjuje se beton v globini 41cm in širini  13 cm. Obstoječa armatura se ohrani. (vez 2)</t>
  </si>
  <si>
    <t>Rušenje betonskega tlaka na delu opuščene reže za tirnico žerjava debeline d=10-15cm skupaj s podložnim slojem iz s cementom stabiliziranega tampona debeline 20cm, z nakladanjem in odvozom v deponijo do 20 km. Ocenjena dolžina: 30m.</t>
  </si>
  <si>
    <t>Demontaža obstoječih polietilenskih cevi DN90 v kineti, v prisiljenem položaju, z iznosom izven objekta, nakladanjem, odvozom, razkladanjem na deponiji oddaljenosti do 20 km.</t>
  </si>
  <si>
    <t>Rezkanje asfalta povprečne debeline 12 cm, z nakladanjem in odvozom v začasno deponijo do 500 m. Ob vozlišču V1.</t>
  </si>
  <si>
    <t>Rezkanje asfalta povprečne debeline 12 cm, z nakladanjem in odvozom v začasno deponijo do 500 m. Ob vezih.</t>
  </si>
  <si>
    <t>Rušenje betonskega tlaka debeline d=10-15cm v jašku za žerjavno progo z nakladanjem in odvozom v deponijo do 20km</t>
  </si>
  <si>
    <r>
      <t>m</t>
    </r>
    <r>
      <rPr>
        <vertAlign val="superscript"/>
        <sz val="10"/>
        <rFont val="Arial CE"/>
        <family val="2"/>
      </rPr>
      <t>3</t>
    </r>
  </si>
  <si>
    <t xml:space="preserve">Ročna in delno strojna odstranitev nasipa v jašku žerjavne proge, v povprečni deb. 25cm, komplet  z nakladanjem in odvozom v deponijo do 20 km. </t>
  </si>
  <si>
    <t xml:space="preserve">Rezanje AB plošče debeline 42 cm z diamantno krožno žago. Rezanje se izvaja vertikalno s površine terena (veza 3 in 4). </t>
  </si>
  <si>
    <t xml:space="preserve">Rezanje AB plošče debeline 46 cm z diamantno krožno žago. Rezanje se izvaja vertikalno s površine terena (veza 2 in 5). </t>
  </si>
  <si>
    <t xml:space="preserve">Rezanje AB plošče debeline 12 cm z diamantno krožno žago. Rezanje se izvaja vertikalno s površine terena (veza 3 in 4). </t>
  </si>
  <si>
    <t xml:space="preserve">Rezanje AB plošče spremenljive debeline od 12  do 42 cm z diamantno krožno žago (prečni rez dolžine 140cm na razmiku 3,7 m'). Rezanje se izvaja vertikalno s površine terena (veza 3 in 4). </t>
  </si>
  <si>
    <t xml:space="preserve">Rezanje AB stene kinete debeline do 25 cm z diamantno žago. Izvaja se horizontalni rez v odprti kineti širine 80cm, globine do 1,5m'. </t>
  </si>
  <si>
    <t>Izdelava enostranskega podprtega opaža za pokrovno ploščo nad kineto- bočna stranica. Priprava, montaža, demontaža in čiščenje. Vključno vsa sredstva opiranja in vezanja. Izbira materiala po presoji izvajalca.</t>
  </si>
  <si>
    <r>
      <t>Sidranje novega robnega nosilca v obstoječo AB konstrukcijo, ki vključuje vrtanje lukenj fi 25 mm in globine 40 cm, lepljenje z lepilom HILTY-HIT HY 200 ali enakovredno in vstavljanje sider Ø</t>
    </r>
    <r>
      <rPr>
        <sz val="10"/>
        <rFont val="Times New Roman"/>
        <family val="1"/>
      </rPr>
      <t>20.</t>
    </r>
  </si>
  <si>
    <t>Sidranje novega sanacijskega betona v obstoječo AB konstrukcijo, ki vključuje vrtanje lukenj fi 10 mm in globine 20 cm, lepljenje z lepilom HILTY-HIT HY 200 ali enakovredno in vstavljanje sider Ø8.</t>
  </si>
  <si>
    <t>Sidranje nove AB konstrukcije kinete v obstoječo AB konstrukcijo, ki vključuje vrtanje lukenj fi 14 mm in globine 25 cm, lepljenje z lepilom HILTY-HIT HY 200 ali enakovredno in vstavljanje sider Ø12.</t>
  </si>
  <si>
    <t>Opaži odprtin za vgradnjo pokrovov v kineto. Priprava, montaža, demontaža in čiščenje. Vključno vsa sredstva opiranja in vezanja. Dimenzije odprtin 40x40cm.</t>
  </si>
  <si>
    <t>Opaži odprtin za vgradnjo pokrovov v kineto. Priprava, montaža, demontaža in čiščenje. Vključno vsa sredstva opiranja in vezanja. Dimenzije odprtin Ø60cm.</t>
  </si>
  <si>
    <t>Rezanje AB stene kinete debeline 10 cm z diamantno krožno žago. Izvaja se horizontalni rez v odprti kineti širine 80cm, globine do 1,5m'. Vez 5</t>
  </si>
  <si>
    <t>Odstranitev betona zgornjega levega roba kinete dim 80x150cm z vodnim curkom  pod visokim pritiskom od 1000 do 1500 barov. Odstranjuje se beton v globini 41cm in širini  20 cm. Obstoječa armatura se ohrani. (vez 5)</t>
  </si>
  <si>
    <t>Dobava, rezanje in vgradnja v stik med asfaltom in novim betonom  ekspandiranega polistirena EPS100 deb 2cm, višine 43 cm.</t>
  </si>
  <si>
    <t xml:space="preserve">Nakladanje, odvoz in razkladanje porušenih armirano betonskih plošč  in sten (z rezanjem) na deponijo oddaljenosti do 20 km. </t>
  </si>
  <si>
    <t>Odstranitev s kloridi nasičenega zaščitnega sloja betona vertikalne in horizontalne površine obale nad armaturo do skupne globine približno 10 cm s pomočjo vodnega curka pod visokim pritiskom od 1000 do 1500 barov, vključno s finim čiščenjem odstranjenih delcev.</t>
  </si>
  <si>
    <t>Odstranitev betona  za pripravo utora 50 x 30 cm na zgornjem robu obale s pomočjo vodnega curka pod visokim pritiskom od 1000 do 1500 barov, vključno s finim čiščenjem odstranjenih delcev. Pri tem morajo ostati privezne bitve in sidrišča nepoškodovana.</t>
  </si>
  <si>
    <t>Čiščenje obstoječe armature do zahtevanega sijaja (SA2,5 pri peskanih površinah oziroma ST2 pri ročnem čiščenju).</t>
  </si>
  <si>
    <t>Priprava in organizacija gradbišča z vsemi objekti, instalacijami in orodji, odstranitvijo humusa, zagotovitvijo varnostnih in higiensko-tehničnih pogojev in predpisanimi oznakami gradbišča. Pridobivanje ustreznih dovolilnic za vse osebe in vozila, ki bodo v času sanacije vstopala v območje Luke Koper.</t>
  </si>
  <si>
    <t>Dobava, izdelava in splavitev delovnih plavajočih pontonov z zaščitno ograjo ustrezne višine, plovnostjo, nosilnostjo in dimenzijami, ki omogočajo varno izvedbo predvidenih del na vertikalni površini obale.</t>
  </si>
  <si>
    <t>Demontaža obstoječih mornarskih lestev, komplet z nakladanjem na kamion, odvoz na trajno deponijo, razkladanje ter plačila vseh potrebnih taks in dajatev.</t>
  </si>
  <si>
    <t>Dobava in montaža mornarskih lestev iz poliestra (GRP) dolžine 2,65 m, po detajlu, komplet z izvedbo sidranja lestve v AB konstrukcijo, z vsem montažnim in pritrdilnim materialom.</t>
  </si>
  <si>
    <t>Zatesnitev delovnih stikov z ekspanzijskim tesnilnim trakom iz bentonita in kavčuka - stik obstoječega in novega betona pokrovnih plošč nad kineto. Upoštevati ves drobni material ter lepilno maso. Upoštevati nabavo in vgradnjo. D=2.0cm.</t>
  </si>
  <si>
    <t>Dobava in vgradnja tesnilne pločevine širine 150 mm z bitumenskim nanosom za tesnjenje delovnih in dilatacijskih stikov.</t>
  </si>
  <si>
    <t>Izdelava in vgradnja kovinske objemke za pritrditev cevi PVC cevi DN200 na steno in dno betonske kinete, komplet z gumijasto oblogo  (EPDM) in dvema sidrima (po detajlu).  Ves nerjavni material je kvalietete  AISI 316.</t>
  </si>
  <si>
    <t>Izdelava in vgradnja kovinske objemke za pritrditev cevi cevi iz nodularne litine DN100 na ab podstavek, komplet z pritrjevanjem z sidri M16 (po detajlu).  Ves nerjavni material je kvalietete  AISI 316.</t>
  </si>
  <si>
    <t>Dobava in montaža pohodne plastične rešetke z okvirjem dim 45x221cm, nosilnosti 15kN.</t>
  </si>
  <si>
    <t>Dobava in montaža pohodne plastične rešetke z okvirjem dim 45x(175+132)cm, nosilnosti 15kN.</t>
  </si>
  <si>
    <t>Dobava in montaža poliestrskih kompozitnih pokrovov dim 600x1200mm, nosilnosti 400kN.</t>
  </si>
  <si>
    <t>Dobava in montaža poliestrskih kompozitnih pokrovov dim 800x800mm, nosilnosti 400kN.</t>
  </si>
  <si>
    <t>Dobava in montaža pokrova iz nodularne litine dim 1600x800mm, nosilnosti 400kN.</t>
  </si>
  <si>
    <t>Dobava in izvedba fuge na stiku asfalta in novega betona z bitumensko zalivno maso, komplet z vsemi potrebnimi deli in materiali.</t>
  </si>
  <si>
    <t>Izdelava tankoslojne označbe z enokomponentno rdečo barvo, strojno, deb. Plasti suhe snovi, 250 mikrometrov, perle 250g/m2, širine 15 cm.</t>
  </si>
  <si>
    <t>Strojni  in delno ročni izkop zemljine na stiku obstoječega asfalta in betona, do globine ca 45cm, v širini 20cm, z odmetom izkopanega materiala 1m od roba izkopa.</t>
  </si>
  <si>
    <t>Vodotesni samozgoščevalni armirani beton za izvedbo sanacije. Vključno nabava, izdelava in vgradnja z zgostitvijo in poravnavanjem. C35/45, XC3, XS3, Dmax 8, ≥SF2, PV-III.</t>
  </si>
  <si>
    <r>
      <t>Vodotesni armirani beton podstavkov za vodovodni odcep - fazonski kos. Vključno nabava, izdelava in vgradnja z zgostitvijo in poravnavanjem. C35/45, preseka do 0.20m</t>
    </r>
    <r>
      <rPr>
        <vertAlign val="superscript"/>
        <sz val="10"/>
        <rFont val="Arial"/>
        <family val="2"/>
      </rPr>
      <t>3</t>
    </r>
    <r>
      <rPr>
        <sz val="10"/>
        <rFont val="Arial"/>
        <family val="2"/>
      </rPr>
      <t>/m</t>
    </r>
    <r>
      <rPr>
        <vertAlign val="superscript"/>
        <sz val="10"/>
        <rFont val="Arial"/>
        <family val="2"/>
      </rPr>
      <t>2</t>
    </r>
    <r>
      <rPr>
        <sz val="10"/>
        <rFont val="Arial"/>
        <family val="2"/>
      </rPr>
      <t xml:space="preserve"> .</t>
    </r>
  </si>
  <si>
    <t>Predpreizkus vodotesnosti cevovoda s tlačnim preizkusom. Rekonstrukcija vodovodnega omrežja je razdeljena na 6 faz. V posamezni fazi se izvede odsek povprečne dolžine 95 m'.</t>
  </si>
  <si>
    <t>Izpiranje cevovoda. Rekonstrukcija vodovodnega omrežja je razdeljena na 6 faz. V posamezni fazi se izvede odsek povprečne dolžine 95 m'.</t>
  </si>
  <si>
    <t>Dezinfekcija in sanitarni preizkus vodovoda. Rekonstrukcija vodovodnega omrežja je razdeljena na 6 faz. V posamezni fazi se izvede odsek povprečne dolžine 95 m'.</t>
  </si>
  <si>
    <t>Praznjenje cevovoda v fazah.  Rekonstrukcija vodovodnega omrežja je razdeljena na 6 faz. V posamezni fazi se izvede odsek povprečne dolžine 95 m'.</t>
  </si>
  <si>
    <t>Glavni preizkus vodotesnosti cevovoda s tlačnim preizkusom. Rekonstrukcija vodovodnega omrežja je razdeljena na 6 faz. V posamezni fazi se izvede odsek povprečne dolžine 95 m'.</t>
  </si>
  <si>
    <t>Dobava in pritrditev pravokotne tablice za označevanje pozicije hidranta dim. 798mm x 559mm. Tablice se montirajo na fasado (vrata) bližnjih hal.</t>
  </si>
  <si>
    <t>Demontaža obstoječih označevalnih tabel za hidrante, komplet z nakladanjem na kamion, odvoz na trajno deponijo, razkladanje ter plačila vseh potrebnih taks in dajatev.
Na vezu 3,4 in 5.</t>
  </si>
  <si>
    <t>Dobava in montaža elementa za vleko cevi v ali iz kinete, z vsem montažnim in pritrdilnim materialom.</t>
  </si>
  <si>
    <t>Nepredvidena dela. Obračun se bo vršil na podlagi dejansko porabljenega časa in materiala, evidentiranega v gradbenem dnevniku in potrjenega od nadzornega organa (10% investicijske vrednosti).</t>
  </si>
  <si>
    <t>SANACIJA BETONSKEGA ROBA IN KINETE NA  3., 4. IN 5. VEZU, VKLJUČNO Z OBNOVO  HIDRANTNEGA IN VODOVODNEGA SISTEMA NA  OBALI OD 2. DO 5. VEZA V LUKI KOPER
GRADBENO OBRTNIŠKA DELA</t>
  </si>
  <si>
    <t>Demontaža obstoječe jeklene pletenice in pritrdilnih obročev, komplet z nakladanjem na kamion, odvoz na trajno deponijo, razkladanje ter plačila vseh potrebnih taks in dajatev.
Na vezu 3,4 in 5.</t>
  </si>
  <si>
    <t>Strojni izkop jarkov za vodovod v težki zemljini (IV. ktg.), širine do 1.0m, globine do 2.0m, naklon brežin 45°, z odmetom izkopanega materiala 1m od roba izkopa. Ob vozlišču V1</t>
  </si>
  <si>
    <t xml:space="preserve">Rezanje AB plošče debeline 46 cm z diamantno krožno žago (prečni rez dolžine 140cm na razmiku 2,5 m'). Rezanje se izvaja vertikalno s površine terena (veza 2 in 5). </t>
  </si>
  <si>
    <t xml:space="preserve">Razbijanje betona okoli obstoječih L.Ž. pokrovov, demontaža pokrova in deponiranje na deponiju oddaljenosti do 500m. </t>
  </si>
  <si>
    <t>Izdelava horizontalnega podprtega opaža krovne plošče kinete, z razopaženjem in čiščenjem opaža. Višina podpiranja do 1,3m. Opaž pokrovne plošče na lokaciji revizijskih jaškov vodovoda.</t>
  </si>
  <si>
    <t>Sidranje novega AB podstavka v obstoječo AB konstrukcijo, ki vključuje vrtanje lukenj fi 10 mm in globine 20 cm, lepljenje z lepilom HILTY-HIT HY 200 ali enakovredno in vstavljanje sider Ø8 v obliki črke U, dolžine 89 cm. Pri vsakem sidru se izvrta dve luknji.</t>
  </si>
  <si>
    <t>Demontaža obstoječega kotnika ob žerjavni progi na vezu 2, komplet z nakladanjem na kamion, odvoz na trajno deponijo, razkladanje ter plačila vseh potrebnih taks in dajatev.
Na vezu 2.</t>
  </si>
  <si>
    <t>Pranje vseh pripravljenih betonskih površin pred betoniranjem z vodnim curkom s pritiskom 40-60 MPa (400-600 barov).</t>
  </si>
  <si>
    <t>Prebrizg betonske površine po razopaženju s penetrabilnim sredstvom za nego svežega betona in nadaljnjo zaščito betona pred prodorom agresivnih snovi, skladno s SIST EN 1504-2, kot npr. Sikagard 706Thixo ali enakovredno.</t>
  </si>
  <si>
    <t xml:space="preserve">Zatesnitev  iztokov iz kinete na čelni-morski strani in v kineti. Iztok se zapre s purpeno. Ko se masa strdi, se odprtina zapolni s tesnilno vodoodbojno malto. Ocena količine: iztoki na razmaku vsakih 20m. </t>
  </si>
  <si>
    <t>Dobava in izvedba tesnenja s trajno elastičnim kitom kot npr. Sikaflex PRO-3 ali enakovredno, komplet z vsemi potrebnimi deli, čiščenje, priprava podlage in materiali.</t>
  </si>
  <si>
    <t>Dobava in izvedba dodatne zaščite armature z impregnacijo betonskih površin z inhibitorji korozije, kot npr.  Premaz Sika FerroGard 903+ ali enakovredno. Upoštevan je pas višine 30cm na območju nihanja morske gladine. Vez 3, 4 in 5.</t>
  </si>
  <si>
    <t xml:space="preserve">Premaz obstoječe armature s premazom, ki služi kot protikorozijska zaščita armature (skladno s SIST EN 1504-7), kot npr.  epoxi-cementni premaz Sika TopArmatec 110 EpoCem ali enakovredno. Ocenjena količina: 10m1 armature na m2 površine betonskega roba.
</t>
  </si>
  <si>
    <t>Zasek obstoječega asfalta, deb. Do 12cm, komplet z vsemi potrebnimi deli in materiali.</t>
  </si>
  <si>
    <t>SANACIJA BETONSKEGA ROBA IN KINETE NA  3., 4. IN 5. VEZU, VKLJUČNO Z OBNOVO  HIDRANTNEGA IN VODOVODNEGA SISTEMA NA  OBALI OD 2. DO 5. VEZA V LUKI KOPER</t>
  </si>
  <si>
    <t>REKAPITULACIJA</t>
  </si>
  <si>
    <t>GRADBENO OBRTNIŠKA DELA</t>
  </si>
  <si>
    <t>KATODNA ZAŠČITA</t>
  </si>
  <si>
    <r>
      <t>Strojni  in delno ročni izkop zemljine na stiku obstoječega asfalta in betona, do globine ca 150 cm, naklon brežin 45</t>
    </r>
    <r>
      <rPr>
        <sz val="10"/>
        <rFont val="Calibri"/>
        <family val="2"/>
      </rPr>
      <t>°</t>
    </r>
    <r>
      <rPr>
        <sz val="10"/>
        <rFont val="Arial"/>
        <family val="2"/>
      </rPr>
      <t>, z odmetom izkopanega materiala 1m od roba izkopa.
Ob vozlišču V10 za slepi odcep nove veje vodovoda.</t>
    </r>
  </si>
  <si>
    <t>Strojni  in delno ročni izkop jarkov za kabelsko kanalizacijo in gradbene jame za revizijske jaške katodne zaščite, globine do 2.0m, naklon brežin 60°, z odmetom izkopanega materiala 1m od roba izkopa.</t>
  </si>
  <si>
    <t xml:space="preserve">Zasip ob zidovih obstoječe kinete in novem rev. Jašku za katodno zaščito z drobljencem iz kamnine 0/32mm, ter komprimiranje v plasteh po 20cm. </t>
  </si>
  <si>
    <t>Izdelava dvostranskega podprtega opaža za podstavke za montažo  fazonskih kosov, skupaj z razopaženjem in čiščenjem opaža.</t>
  </si>
  <si>
    <t>Izvedba navidezne rege pokrovne plošče:
- med oba nivoja armature se vstavi lesonitna plošča višine ca 28cm, skupaj s pritrditvijo in vezanjem. Na tem mestu se naknadno izvede zareza (obračunano v ločeni postavki).</t>
  </si>
  <si>
    <t>Izdelava podprtega opaža za betoniranje vertikalnih sten saniranega betona. Stiki v opažu in z obst. konstr. morajo biti vodotesno zaprti. Priprava, montaža, demontaža in čiščenje. Vključno vsa sredstva opiranja, sidranja in vezanja. Izbira materiala po presoji izvajalca.
Izvedba v kampada po ca 4,5m ali 9m.</t>
  </si>
  <si>
    <t>Opaženje robnega nosilca -opaž zaokrožitve z radijem 10 cm. Priprava, montaža, demontaža in čiščenje. Vključno vsa sredstva opiranja in vezanja. Izbira materiala po presoji izvajalca.
Izvedba v kampada po ca 4,5m ali 9m.</t>
  </si>
  <si>
    <t xml:space="preserve">Čiščenje in peskanje obstoječih priveznih bitev, vključno z antikorozijsko zaščito s troslojnim premazom v skupni debelini 400 mm v skladu s tehničnim poročilom.
Troslojni premaz v sestavi:
- temeljni premaz cink-epoksi v deb. 80 µm
- vmesni epoksi premaz v deb. 150 µm
- finalni premaz 2K PUR EMAJL v deb. 170 µm
ali enakovreden sistem.
</t>
  </si>
  <si>
    <t>Dobava, rezanje in vgradnja stiropora v stik med fazami betonaže za sanacijo vertikale betonskega roba -  stiropor deb 1cm, višine 5 cm.</t>
  </si>
  <si>
    <t>Dobava, rezanje in vgradnja stiropora v stik med fazami betonaže za sanacijo horizontale betonskega roba -  stiropor deb 1cm, višine 10 cm.</t>
  </si>
  <si>
    <t>Dobava in izvedba opaža revizijskega jaška za katodno zaščito, višine do 2m. Priprava, montaža, demontaža in čiščenje. Vključno vsa sredstva opiranja in vezanja. Izbira materiala po presoji izvajalca.</t>
  </si>
  <si>
    <t xml:space="preserve">Dobava in izvedba katodne zaščite armature.
Armaturni koš se zvari s pomožnimi armaturnimi palicami, ki se navežejo na anodno mrežo - katodno zaščito.
Vzdolž vezov 3, 4 in 5 potekata dve armaturni palici Ø 8 - ena na horizontalni, druga na vertikalni površini betonskega roba. Prečno na njih potekajo krivljene palice  Ø12 na razmaku ca 24m, preko katerih se armaturni koš naveže na katodno zaščito. 
V vsaki kampadi (9m) so pomožne palice in armaturni koš medsebojno zvarjeni na 20 točkah: 4 točke na horizontalni površini, 4 točke na vertikalni površini betonskega roba in 12 točk na armaturo AB pokrovne plošče.
Ob razširitvah pomola na vezu 5 je na vsaki strani razširitve dodana prečna armaturna palica Ø12, ki poveže armaturne palice sanacije z katodno zaščito. Ta palica se vari na 6 točkah. 
Postavka zajema dobavo in montažo armaturnih palic s krivljenjem, varjenje palic na armaturni koš z vsemi potrebnimi deli in materiali.
</t>
  </si>
  <si>
    <r>
      <t>Vodotesni armirani beton stropne plošče revizijskih jaškov. Vključno nabava, izdelava in vgradnja z zgostitvijo in poravnavanjem. C35/45, XC3, XS3, Dmax 16, ≥SF2, PV-III, preseka do 0.35m</t>
    </r>
    <r>
      <rPr>
        <vertAlign val="superscript"/>
        <sz val="10"/>
        <rFont val="Arial"/>
        <family val="2"/>
      </rPr>
      <t>3</t>
    </r>
    <r>
      <rPr>
        <sz val="10"/>
        <rFont val="Arial"/>
        <family val="2"/>
      </rPr>
      <t>/m</t>
    </r>
    <r>
      <rPr>
        <vertAlign val="superscript"/>
        <sz val="10"/>
        <rFont val="Arial"/>
        <family val="2"/>
      </rPr>
      <t>2</t>
    </r>
    <r>
      <rPr>
        <sz val="10"/>
        <rFont val="Arial"/>
        <family val="2"/>
      </rPr>
      <t xml:space="preserve"> .</t>
    </r>
  </si>
  <si>
    <r>
      <t>Vodotesni armirani beton stropne plošče nad kineto. Vključno nabava, izdelava in vgradnja z zgostitvijo in poravnavanjem. C35/45, XC3, XS3, Dmax 16, ≥SF2, PV-III, preseka do 0.35m</t>
    </r>
    <r>
      <rPr>
        <vertAlign val="superscript"/>
        <sz val="10"/>
        <rFont val="Arial"/>
        <family val="2"/>
      </rPr>
      <t>3</t>
    </r>
    <r>
      <rPr>
        <sz val="10"/>
        <rFont val="Arial"/>
        <family val="2"/>
      </rPr>
      <t>/m</t>
    </r>
    <r>
      <rPr>
        <vertAlign val="superscript"/>
        <sz val="10"/>
        <rFont val="Arial"/>
        <family val="2"/>
      </rPr>
      <t>2</t>
    </r>
    <r>
      <rPr>
        <sz val="10"/>
        <rFont val="Arial"/>
        <family val="2"/>
      </rPr>
      <t xml:space="preserve"> .</t>
    </r>
  </si>
  <si>
    <r>
      <t>Vodotesni armirani beton za revizijski jašek za katodno zaščito. Vključno nabava, izdelava in vgradnja z zgostitvijo in poravnavanjem. C30/37, XC3, XS3, Dmax 16, ≥SF2, PV-III, preseka do 0.25m</t>
    </r>
    <r>
      <rPr>
        <vertAlign val="superscript"/>
        <sz val="10"/>
        <rFont val="Arial"/>
        <family val="2"/>
      </rPr>
      <t>3</t>
    </r>
    <r>
      <rPr>
        <sz val="10"/>
        <rFont val="Arial"/>
        <family val="2"/>
      </rPr>
      <t>/m</t>
    </r>
    <r>
      <rPr>
        <vertAlign val="superscript"/>
        <sz val="10"/>
        <rFont val="Arial"/>
        <family val="2"/>
      </rPr>
      <t>2</t>
    </r>
    <r>
      <rPr>
        <sz val="10"/>
        <rFont val="Arial"/>
        <family val="2"/>
      </rPr>
      <t xml:space="preserve"> .</t>
    </r>
  </si>
  <si>
    <t>FF-DN100-PN 16 L=300mm</t>
  </si>
  <si>
    <t xml:space="preserve">Dobava in montaža cestne kape DN40-DN50  iz litine GG 250. Cesta kapa mora imeti samozaporni element. </t>
  </si>
  <si>
    <t xml:space="preserve">Dobava in montaža cestne kape DN65-80  iz litine GG 250. Cesta kapa mora imeti samozaporni element. </t>
  </si>
  <si>
    <t xml:space="preserve">Dobava in montaža cestne kape DN100-150  iz litine GG 250. Cesta kapa mora imeti samozaporni element. </t>
  </si>
  <si>
    <t>Dobava in polaganje dvoslojnih (rebrastih) PE-HD ZAŠČITNIH CEVI ZA KABELSKO KANALIZACIJO DN110 za katodno zaščito, SN 4kN/m2, polno obbetonirane cevi (V betona=0,027m3/m).</t>
  </si>
  <si>
    <t xml:space="preserve">Dobava in montaža pokrova iz s steklenimi vlakni ojačane poliestrske nosilne pohodne rešetke. Zgornja površina je zaprta s poliestrsko ploščo debeline 3,0mm.  Rešetke se na točne mere prilagodijo po vgradnji podzemnih hidrantov in stalnih pokrovov 40x40cm. Rešetka ima izrez za prehod podzemnega hidranta in se razdeli na dva dela.
Višina mreže: 38mm.
Debeline rebra: 7/5 mm.
Debelina pokrovne plošče 3 mm.
Svetla dimenzija rešetke 42.8x42.8cm 
Obdelava pohodne površine: protidrsna.
Dim. pokrova ca 42.8 x 42.8 cm.
</t>
  </si>
  <si>
    <t>Dobava in montaža polic za inštalacije, širine 100mm, komplet z vsem pritrdilnim in pomožnim materialom in deli. Material je nerjaveče jeklo, kvalietete  AISI 316.</t>
  </si>
  <si>
    <t>Zakoličba in zavarovanje fiksne geodetske točke (reperji) med gradnjo (postavitev zaščitnih objektov,…).</t>
  </si>
  <si>
    <t>Začasna odstranitev obstoječih odbojnikov za ladje in skladiščenje v času sanacije ter ponovna montaža na očiščena in sanirana/nova sidrišča po končani sanaciji. Upoštevati tudi eventuelno utrditev ali zamenjavo sidrišč odbojnikov.</t>
  </si>
  <si>
    <r>
      <t xml:space="preserve">Demontaža odrezanih kosov pokrovne plošče:
- vrtanje lukenj fi 20mm,
- vstavitev armaturne palice </t>
    </r>
    <r>
      <rPr>
        <sz val="10"/>
        <rFont val="Arial"/>
        <family val="2"/>
      </rPr>
      <t>Ø</t>
    </r>
    <r>
      <rPr>
        <sz val="10"/>
        <rFont val="Arial"/>
        <family val="2"/>
      </rPr>
      <t>10mm, dolžine 250cm, oblikovane v črko U, skozi luknje,
- na zgornji strani se palici poravnata in linijsko zavarita po celi dolžini preklopa (ca 25cm).
Zanki se uporabita za dvig izsekanega betona nad kineto.
V obračunu je upoštevano število zank; za vsako zanko sta potrebni dve izvrtani luknji, armaturna palica in linijsko varjenje spoja - glej detajl demontaže pokrovnih plošč!!</t>
    </r>
  </si>
  <si>
    <t>- Betonsko jeklo vseh profilov.Izvedba, dobava in montaža z eventualnim čiščenjem armature. Vračunati je betonske ali plastične distančnike za zagotovitev krovnega sloja betona.Pred betoniranjem je organizirati pravočasen prevzem armature po nadzorni službi: do f12 RA 400/500-2...93,24kg x 1,00 €/kg = 93,24€
- Betonsko jeklo vseh profilov.Izvedba, dobava in montaža z eventualnim čiščenjem armature. Vračunati je betonske ali plastične distančnike za zagotovitev krovnega sloja betona.Pred betoniranjem je organizirati pravočasen prevzem armature po nadzorni službi: armaturne mreže MA 500/560...52,2kg x 1,00 €/kg = 52,2€
- Pusti beton kot podložni beton pod temeljno ploščo C12/15, debeline d=10cm. Vključno nabava, izdelava in vgradnja z zgostitvijo in poravnavanjem...0,09m3 x 90 €/m2 = 7,88€
- Vodotesni armirani beton za sanacijo vert. stene. Vključno nabava, izdelava in vgradnja z zgostitvijo in poravnavanjem. C30/37, XC3, XS3, Dmax 16, ≥SF2, PV-III, preseka do 0.25m3/m2 ...0,77m3 x 125€/m3 = 96,80€
- Sidranje nove AB stene v obstoječo AB konstrukcijo, ki vključuje vrtanje lukenj fi 12 mm in globine 10 cm, lepljenje z lepilom HILTY-HIT HY 200 ali enakovredno in vstavljanje sider Ø10 v obliki črke L, dolžine 47 cm...4 kos x 20,0€/kos = 80,0€</t>
  </si>
  <si>
    <t>- Sidranje nove AB stene v obstoječo AB konstrukcijo, ki vključuje vrtanje lukenj fi 14 mm in globine 30 cm, lepljenje z lepilom HILTY-HIT HY 200 ali enakovredno in vstavljanje sider Ø12 v obliki črke L, dolžine 46 cm. Pri vsakem sidru se izvrta dve luknji!! Obračunano število palic...10 kos x 30,0€/kos = 300€
- Zatesnitev delovnih stikov z ekspanzijskim tesnilnim trakom iz bentonita in kavčuka - stik obstoječega in novega betona vertikalnih sten. Upoštevati ves drobni material ter lepilno maso. Upoštevati nabavo in vgradnjo. D=2.0cm...2,10m x 10,0€/m = 21,0€
- Izdelava nosilne plasti bituminiziranega drobljenca 0/22 v debelini 11 cm...23,0m2 x 14,0€/m2 = 322,0€
- Izdelava obrabnozaporne plasti bitumenskega betona AC 8 SURF B70/100, A2 v debelini 4,0 cm...23,0m2 x 10,0€/m2 = 230,0€.</t>
  </si>
  <si>
    <t>Sanacija vertikalne stene jaška na mestu razširitve jaška na zaledni strani, dolžina sanacije L=2,2m (jašek za vozlišče V8), v sestavi:
- Zasek obstoječega asfalta, deb. Do 12cm, komplet z vsemi potrebnimi deli in materiali…13,6m x 6,00€/m1 = 81,60€
-Rezkanje asfalta povprečne debeline 12 cm, z nakladanjem in odvozom v začasno deponijo do 500 m...23m2 x 6,0€/m2 = 138,0€
- Strojni  in delno ročni izkop zemljine na stiku obstoječega asfalta in betona, do globine ca 150 cm, naklon brežin 45°, z odmetom izkopanega materiala 1m od roba izkopa...22,08m3 x 35€/m3 = 772,73€
- Planiranje dna gradbene jame s točnostjo +/-3cm...2,72m2 x 1,5€/m2 = 4,08€
- Zasip z drobljencem iz kamnine 0/32mm, ter komprimiranje v plasteh po 20cm...21,26m3 x 17,50€/m3 = 372,04€
- Nakladanje, odvoz in razprostiranje odvečnega materiala na deponijo do 20 km...24,84m3 x 10,0 €/m3 = 248,38€
- Dobava in izvedba opaža betona za sanacijo vert. sten višine do 2m. Priprava, montaža, demontaža in čiščenje. Vključno vsa sredstva opiranja in vezanja. Izbira materiala po presoji izvajalca...4,58m2 x 18,0 €/m2 = 82,37€</t>
  </si>
  <si>
    <t>Odstranitev obstoječih gumenih zaščit obale obešene na verige in sidrane v betonsko obalo, komplet z nakladanjem, odvozom na trajno deponijo in  plačilom vseh taks.</t>
  </si>
  <si>
    <t>Dobava in vgrajevanje nearmiranega podložnega betona C12/15, debeline d=20cm. Vključno nabava, izdelava in vgradnja z zgostitvijo in poravnavanjem. Ob kineti (na stiku asfalta in kinete) in pod RJ za katodno zaščito.</t>
  </si>
  <si>
    <t>Zatesnitev stika prebojev cevi skozi stene AB konstrukcij in v revizijskem jašku za katodno zaščito. Uporabiti tesnilni ekspanzijski trak iz bentonita in kavčuka. Upoštevati ves drobni material ter lepilno maso. Upoštevati nabavo in vgradnjo. d=2.0cm</t>
  </si>
  <si>
    <t>Dobava in montaža pohodne plastične rešetke z okvirjem dim 45x45cm, nosilnosti 15kN.</t>
  </si>
  <si>
    <t xml:space="preserve">Dobava, rezanje in vgradnja ekspandirane pločevine 8/4-0,5mm  v delovne stike kot ''izgubljen opaž'', dim 140x27cm', komplet s pritrjevanjem in podpiranjem.  </t>
  </si>
  <si>
    <t>Rezanje utora v armiranem betonu na mestu obstoječih dilatacij betonskega roba  z diamantno žago. Izvaja se vertikalni rez globine 50mm, za potrebe vtisnjenja nerjaveče pločevine v obstoječo dilatacijo na vertikalni površini. Glej risbo št. 24.</t>
  </si>
  <si>
    <t>Rezanje navidezne rege v armiranem betonu  z diamantno žago. Izvaja se horizontalni rez globine 20mm debeline 5 mm.</t>
  </si>
  <si>
    <t xml:space="preserve">Dobava in vgradnja nerjaveče pločevine dim. 100mmx1950mm, deb. 1mm  v delovne stike sanacijskega betona na vertikalni površini, komplet s pritrjevanjem in podpiranjem.  </t>
  </si>
  <si>
    <r>
      <t>Dobava in vgradnja PEHD cevi DN40 (SDR11) za črpanje iz poglobitve v jaških, sestavljena iz:
- PEHD cev DN40 (SDR11), dolžine 2.0m,
- PEHD elektrofuzijsko koleno 90</t>
    </r>
    <r>
      <rPr>
        <sz val="10"/>
        <rFont val="Calibri"/>
        <family val="2"/>
      </rPr>
      <t>°</t>
    </r>
    <r>
      <rPr>
        <sz val="10"/>
        <rFont val="Arial"/>
        <family val="2"/>
      </rPr>
      <t xml:space="preserve"> DN40
- PEHD cev DN40 (SDR11), dolžine 0.30m.
Cevi se pred betonažo montirajo v sanirani betonski rob in pokrov kinete.
Upoštevati vsa potrebna dela, materiale in pritrjevanje, komplet s spojkami in oblikovnimi kosi za elektrofuzijsko varjenje!</t>
    </r>
  </si>
  <si>
    <t>Dobava, rezanje in vgradnja prefabriciranih, ustrezno armiranih ab plošč debeline 6 cm, dolžine 2,5m' in širine 0,9m',  kot slepega opaža za betoniranje pokrovne plošče kinete brez podpiranja.</t>
  </si>
  <si>
    <t>Dobava in montaža gasilskih cevi DN75, dolžine 20m, za začasno oskrbovanje z vodo v času izgradnje novega vodovoda, komplet z vsemi priključnimi kosi in spojkami.</t>
  </si>
  <si>
    <t xml:space="preserve">Dobava in montaža podzemnega hidranta DN80, NP1.6MPa, iz nodularne litine za globino vgradnje h=0,7m, skladno s standardom EN-1074-6 in EN 14339, registriran za pitno vodo. Hidrant je opremljen s dvojnim zaporanjem (krogla in disk ventila). Hidrant je opremljen s sistemom za avtomatsko praznjenje voda iz tela hidranta, ki se aktivira ko je ventil popolnoma zaprt (k.n.pr. ''VAG -tip Hydrus). </t>
  </si>
  <si>
    <t xml:space="preserve">Dobava in montaža in zagon ultrazvočnega  merilnika pretoka za pitno vodo in signalnim pretvornikom (k.n.pr. ARAD Octave).
Princip merjenja - ultrazvočni.
Prikljucek: prirobnicni DN100 PN16 bar
Temperatura medija: do 50°C 
Razred zašcite IP 68
Kabel za napajanje tuljav: 25 m.
Pretok v razponu 0,2 do 125 m3/h.
Izhodni modul, dry contact dvojni pulzni modul na zunanje napajanje. </t>
  </si>
  <si>
    <t>Dobava hidrantnega nastavka  z vodomerom (prenosna enota), za merjenje odvzema vode iz podtalnih hidrantov (k.n.pr. Apator - model MH65). Profil priključka DN65 (klasa B).  Nominalni pretok Q=25 m3/h.</t>
  </si>
  <si>
    <t>SANACIJA BETONSKEGA ROBA IN KINETE</t>
  </si>
  <si>
    <t>NA 3., 4. IN 5. VEZU LUKA KOPER</t>
  </si>
  <si>
    <t>A.</t>
  </si>
  <si>
    <t>Katodna zaščita</t>
  </si>
  <si>
    <t xml:space="preserve">Za vse postavke velja, da je v ceni upoštevana dobava, usklajevanje z naročnikom in ostalimi izvajalci, organiziranje, montaža in montažni material. </t>
  </si>
  <si>
    <t>Zap.št.</t>
  </si>
  <si>
    <t>Opis postavk</t>
  </si>
  <si>
    <t>EM</t>
  </si>
  <si>
    <t>količina</t>
  </si>
  <si>
    <t>cena/EM</t>
  </si>
  <si>
    <t>vrednost del</t>
  </si>
  <si>
    <t>A1.</t>
  </si>
  <si>
    <t>Vez 7D</t>
  </si>
  <si>
    <t>Dobava in montaža naprave za katodno zaščito, priključitev, nastavitev naprave in umerjanje. Parametri naprave: Stikalni usmernik z modularno močnostno tehniko 1500W – 4500W, CE certifikat, izkoristek min. 86,5%, univerzalno napajanje in maksimalno valovitostjo 150mVp-p. Prikazovalnik parametrov U,I,Eon,Eoff ,T; galvansko ločeni vhodi in izhodi z priklopi za telemetrijo in krmiljenje hlajenja. Krmiljenje z omejitvijo toka, napetosti in regulacijo izhodne moči glede na polariziran potencial.(optimizirana energetska poraba). Naprava mora biti izdelana za zagotovitev delovanja po SIST EN12473:2000, 13174:2003</t>
  </si>
  <si>
    <t>Dobava in montaža nadometne zidne omare INOX barvano RAL 7035 dimenzije (ŠxVxG) 600x1000x250 vključno s priključno merilnim mestom z zbiralkami anodnih in katodnih tokokrogov, predvidenim prostorom za montažo telemetrije in opremo za priključitev aktivnih in pasivnihh merilnih zank. Vključno z opremo za priklop NN napajanja</t>
  </si>
  <si>
    <t>Izvedba elektro napajanja za napravo katodne zaščite v  stikalni blok    SB 3,4,5 V</t>
  </si>
  <si>
    <t>Izvedba elektro napajanja za napravo katodne zaščite v  stikalni blok   SB-F5</t>
  </si>
  <si>
    <t xml:space="preserve">Vodnik HMWPE 1x35mm² </t>
  </si>
  <si>
    <t xml:space="preserve">Vodnik HMWPE 1x25mm² </t>
  </si>
  <si>
    <t xml:space="preserve">Vodnik HMWPE 1x16mm² </t>
  </si>
  <si>
    <t xml:space="preserve">Vodnik HMWPE 1x10mm² </t>
  </si>
  <si>
    <t>9.</t>
  </si>
  <si>
    <t xml:space="preserve">Vodnik HMWPE 1x6mm² </t>
  </si>
  <si>
    <t>10.</t>
  </si>
  <si>
    <t xml:space="preserve">Vodnik HMWPE 1x4mm² </t>
  </si>
  <si>
    <t>11.</t>
  </si>
  <si>
    <t xml:space="preserve">Vodnik RHH # 3x14 AWG  </t>
  </si>
  <si>
    <t>12.</t>
  </si>
  <si>
    <t xml:space="preserve">Dobava in vgradnja ref. elektrode AgAgCl vključno s montažnim priborom in priključitev elektrode na merilni kabel z izdelavo kabelske spojke. </t>
  </si>
  <si>
    <t>13.</t>
  </si>
  <si>
    <t xml:space="preserve">Dobava in vgradnja Korozijskega kupona za armaturo B 500 B vključno z montažnim priborom in priključitev kupona na merilni kabel z izdelavo kabelske spojke. </t>
  </si>
  <si>
    <t>14.</t>
  </si>
  <si>
    <t>MMO (Mix metal oxsid) trak kapacitete 110mA/m².Dobava in vgradnja na distančnike za polaganje anod, direktno na armaturo.   Na mestih izpostavitve atmosferi, zaščiteno z epoksi maso Sikadur RAPID.          (ali enakovredno)</t>
  </si>
  <si>
    <t>15.</t>
  </si>
  <si>
    <t>Dobava in vgradnja titan tokovnih distributorjev anodnega sistema. Na mestih izpostavitve atmosferi, zaščiteno z epoksi maso Sikadur RAPID.(ali enakovredno)</t>
  </si>
  <si>
    <t>16.</t>
  </si>
  <si>
    <t>Priklop katodne mreže na posameznem katodnem priključku , vključno z meritvami in izvedbo katodnega priključka v PMO</t>
  </si>
  <si>
    <t>17.</t>
  </si>
  <si>
    <t>Priklop anodne mreže v posameznem anodnem polju s točkovnim varjenjem titan trakov, vključno z meritvami o ustreznosti in izvedbo anodnega priključka v PMO</t>
  </si>
  <si>
    <t>18.</t>
  </si>
  <si>
    <t>Dobava,montaža MiniTrans periferne enote za daljinski nadzor delovanja naprav katodne zaščite, komplet (periferna enota, baterija, DCF antena) z napajalnikom; vgrajeno v omari PMO</t>
  </si>
  <si>
    <t>19.</t>
  </si>
  <si>
    <t>Meritve, funkcijski preizkus in merilno poročilo</t>
  </si>
  <si>
    <t>S K U P A J  brez DDV:</t>
  </si>
  <si>
    <t xml:space="preserve">Dobava in montaža fazonskih kosov iz nodularne litine GGG 400 v skladu s SIST EN 545:2010, PN=10 bara, s standardnimi spojkami "STD", zunanje in notranje zaščitenih proti koroziji, komplet s tesnili.Opremljeni morajo biti z odgovarjajočimi tesnili v skladu z EN 681-1. Prirobnični fazonski kosi so standardne izvedbe. Spoji na obojčnih fazonskih kosih so enaki kot pri ceveh. Obojčno tesnilo oz. cel spoj mora biti zaradi zagotovitve kvalitete spoja preiskušen skupaj s cevmi oz. fazoni (certifikat).
</t>
  </si>
  <si>
    <r>
      <t xml:space="preserve">Dobava in montaža fazonskih kosov iz nodularne litine GGG 400 v skladu s SIST EN 545:2010, PN=10 bara, s standardnimi spojkami "STD", zunanje in notranje zaščitenih proti koroziji, komplet s tesnili.Opremljeni morajo biti z odgovarjajočimi tesnili v skladu z EN 681-1. Prirobnični fazonski kosi so standardne izvedbe. Spoji na obojčnih fazonskih kosih so enaki kot pri ceveh. Obojčno tesnilo oz. cel spoj mora biti zaradi zagotovitve kvalitete spoja preiskušen skupaj s cevmi oz. fazoni (certifikat).
</t>
    </r>
    <r>
      <rPr>
        <b/>
        <sz val="10"/>
        <rFont val="Arial"/>
        <family val="2"/>
      </rPr>
      <t>SP-DN100-16PN-SLEPA PRIROBNICA za  izvedbo vodovoda v več (6) fazah. Prirobnica se po priključitvi naslednjega odseka odstrani in uporabi v naslednji fazi.</t>
    </r>
  </si>
  <si>
    <t>Dobava in vgradnja za gradnjo v zemljo položenih cevovodov za sanitarno vodo DN125; PE100, SDR11 za PN16 bar; ustrezno DIN EN 12201, DIN 8074/75, DVGW-Pravilom GW 335-A2 in PAS 1075. Polnostenska tlačna cev, odporna na točkovne obremenitve iz PE 100-RC (resistant to crack) po PAS 1075, dovoljena in z nadzorom kakovosti po PAS 1075.
Dobava cevi v palicah, dolžine 12m, komplet z elektrovarilnimi spojkami.</t>
  </si>
  <si>
    <t>LETEČA PRIROBNICA S PRIROBNIČNO  VARILNO PUŠO NP16 IN ELEKTROVARILNO SPOJKO; PE DN125/100</t>
  </si>
  <si>
    <t>Dobava in vgradnja polietilesnskih fazonskih kosov PE100, SDR11 za PN16 bar; ustrezno ISO 9001 in ISO 14001. Fazonski kosi se spajajo z elektrovarilnim spojkami.</t>
  </si>
  <si>
    <t>Dobava in montaža jeklenega kotnika L dim. 100x150x12mm ob žerjavni progi na vezu 2, komplet z izvedbo sidranja v AB konstrukcijo na medsebojni razdalji 80cm, z vsem montažnim in pritrdilnim materialom.</t>
  </si>
  <si>
    <t>Dobava in montaža prirobničnega ovalnega zasuna DN100 (EN558), komplet z dvema tesniloma in vijaki, PN 1.6MPa. Dolžina 150mm.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
Za  izvedbo vodovoda v več (6) fazah. Zasun se montira na obstoječem vodovodu in po priključitvi naslednjega odseka odstrani ter uporabi v naslednji fazi.</t>
  </si>
  <si>
    <t>Dobava in montaža prirobničnega ovalnega zasuna DN80 (EN558), komplet z dvema tesniloma in vijaki, PN 1.6MPa. Dolžina 180mm.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</si>
  <si>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t>Dobava in montaža prirobničnega ovalnega zasuna DN100 (EN558), komplet z dvema tesniloma in vijaki, PN 1.6MPa. Dolžina 190mm.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</si>
  <si>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r>
      <t xml:space="preserve">Izdelava, dobava in vgradnja novih jeklenih sidrišč za odbojnike za ladje, vključno s sidranjem v beton in antikorozijsko zaščito.
Dimenzija plošče je 210x210x12mm, na njo je diagonalno privarjena rinka iz palice fi 22 mm - zunanje dim. rinke 130x70 mm. Plošča ima štiri luknje fi 18 mm </t>
    </r>
    <r>
      <rPr>
        <sz val="10"/>
        <rFont val="Arial"/>
        <family val="2"/>
      </rPr>
      <t>za sidra fi 16 kot npr. HIT-Z-R M16x240, lepljena z lepilom HILTY-HIT-HY 200-A. Predvidena so samo sidrišča, ki so poškodovana!</t>
    </r>
  </si>
  <si>
    <t>Dobava in montaža prirobničnega ovalnega zasuna DN50 (EN558), komplet z dvema tesniloma in vijaki, PN 1.6MPa. Dolžina 150mm.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</si>
  <si>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t>Dobava in montaža prirobničnega ovalnega zasuna DN80 (EN558), komplet z dvema tesniloma in vijaki, PN 1.6MPa. Dolžina 280mm.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</si>
  <si>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t>Dobava in montaža prirobničnega ovalnega zasuna DN100 (EN558), komplet z dvema tesniloma in vijaki, PN 1.6MPa. Dolžina 300mm.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</si>
  <si>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t>Dobava in montaža jeklene pletenice s pritrdilnimi obroči, komplet z izvedbo sidranja v AB konstrukcijo, z vsem montažnim in pritrdilnim materialom. Ves material je pocinkano jeklo, kvalitet S355JR. Sidrni elementi po detajlu. Ocenjena dolžina jeklenice: 420 m. Glej detajl pletenice!</t>
  </si>
  <si>
    <t>POPIS DEL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</si>
</sst>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4">
    <font>
      <sz val="10"/>
      <name val="Arial"/>
      <family val="2"/>
    </font>
    <font>
      <sz val="11"/>
      <color indexed="8"/>
      <name val="Calibri"/>
      <family val="2"/>
    </font>
    <font>
      <sz val="11"/>
      <color indexed="17"/>
      <name val="Arial"/>
      <family val="2"/>
    </font>
    <font>
      <b/>
      <sz val="14"/>
      <name val="Arial"/>
      <family val="2"/>
    </font>
    <font>
      <b/>
      <sz val="10"/>
      <color indexed="12"/>
      <name val="Arial"/>
      <family val="2"/>
    </font>
    <font>
      <b/>
      <sz val="12"/>
      <name val="Arial"/>
      <family val="2"/>
    </font>
    <font>
      <sz val="10"/>
      <color indexed="17"/>
      <name val="Arial"/>
      <family val="2"/>
    </font>
    <font>
      <b/>
      <sz val="10"/>
      <name val="Arial"/>
      <family val="2"/>
    </font>
    <font>
      <sz val="10"/>
      <color indexed="10"/>
      <name val="Arial"/>
      <family val="2"/>
    </font>
    <font>
      <b/>
      <sz val="11"/>
      <name val="Arial"/>
      <family val="2"/>
    </font>
    <font>
      <sz val="11"/>
      <name val="Arial"/>
      <family val="2"/>
    </font>
    <font>
      <b/>
      <sz val="11"/>
      <color indexed="12"/>
      <name val="Arial"/>
      <family val="2"/>
    </font>
    <font>
      <sz val="11"/>
      <color indexed="9"/>
      <name val="Arial"/>
      <family val="2"/>
    </font>
    <font>
      <sz val="10"/>
      <color indexed="9"/>
      <name val="Arial"/>
      <family val="2"/>
    </font>
    <font>
      <sz val="10"/>
      <name val="Arial CE"/>
      <family val="2"/>
    </font>
    <font>
      <sz val="10"/>
      <color indexed="9"/>
      <name val="Arial CE"/>
      <family val="2"/>
    </font>
    <font>
      <vertAlign val="superscript"/>
      <sz val="10"/>
      <name val="Arial CE"/>
      <family val="2"/>
    </font>
    <font>
      <vertAlign val="superscript"/>
      <sz val="10"/>
      <name val="Arial"/>
      <family val="2"/>
    </font>
    <font>
      <sz val="9"/>
      <name val="Arial CE"/>
      <family val="2"/>
    </font>
    <font>
      <sz val="11"/>
      <color indexed="18"/>
      <name val="Arial"/>
      <family val="2"/>
    </font>
    <font>
      <sz val="10"/>
      <color indexed="8"/>
      <name val="Arial CE"/>
      <family val="2"/>
    </font>
    <font>
      <sz val="10"/>
      <name val="Arial Narrow CE"/>
      <family val="2"/>
    </font>
    <font>
      <vertAlign val="superscript"/>
      <sz val="11"/>
      <name val="Arial"/>
      <family val="2"/>
    </font>
    <font>
      <i/>
      <sz val="11"/>
      <color indexed="23"/>
      <name val="Calibri"/>
      <family val="2"/>
    </font>
    <font>
      <sz val="11"/>
      <color indexed="10"/>
      <name val="Arial"/>
      <family val="2"/>
    </font>
    <font>
      <b/>
      <sz val="11"/>
      <color indexed="18"/>
      <name val="Arial"/>
      <family val="2"/>
    </font>
    <font>
      <sz val="10"/>
      <name val="Symbol"/>
      <family val="1"/>
    </font>
    <font>
      <sz val="10"/>
      <name val="Times New Roman"/>
      <family val="1"/>
    </font>
    <font>
      <sz val="10"/>
      <name val="Calibri"/>
      <family val="2"/>
    </font>
    <font>
      <b/>
      <sz val="10"/>
      <name val="Arial CE"/>
      <family val="2"/>
    </font>
    <font>
      <sz val="8"/>
      <name val="Arial CE"/>
      <family val="2"/>
    </font>
    <font>
      <b/>
      <i/>
      <sz val="10"/>
      <name val="Arial CE"/>
      <family val="0"/>
    </font>
    <font>
      <sz val="12"/>
      <name val="Arial Narrow"/>
      <family val="2"/>
    </font>
    <font>
      <sz val="10"/>
      <name val="Helv"/>
      <family val="0"/>
    </font>
    <font>
      <sz val="12"/>
      <name val="Arial"/>
      <family val="2"/>
    </font>
    <font>
      <sz val="10"/>
      <color indexed="30"/>
      <name val="Arial"/>
      <family val="2"/>
    </font>
    <font>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70C0"/>
      <name val="Arial"/>
      <family val="2"/>
    </font>
    <font>
      <sz val="10"/>
      <color rgb="FFFF0000"/>
      <name val="Arial"/>
      <family val="2"/>
    </font>
    <font>
      <sz val="10"/>
      <color theme="0"/>
      <name val="Arial CE"/>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52"/>
        <bgColor indexed="64"/>
      </patternFill>
    </fill>
    <fill>
      <patternFill patternType="solid">
        <fgColor indexed="44"/>
        <bgColor indexed="64"/>
      </patternFill>
    </fill>
    <fill>
      <patternFill patternType="solid">
        <fgColor theme="2" tint="-0.24997000396251678"/>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right/>
      <top style="medium">
        <color indexed="8"/>
      </top>
      <bottom style="medium">
        <color indexed="8"/>
      </bottom>
    </border>
    <border>
      <left style="thin">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style="thin">
        <color indexed="8"/>
      </right>
      <top style="thin">
        <color indexed="8"/>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top style="medium">
        <color indexed="8"/>
      </top>
      <bottom/>
    </border>
    <border>
      <left/>
      <right style="medium">
        <color indexed="8"/>
      </right>
      <top style="medium">
        <color indexed="8"/>
      </top>
      <bottom/>
    </border>
    <border>
      <left style="medium"/>
      <right/>
      <top style="medium"/>
      <bottom style="medium"/>
    </border>
    <border>
      <left style="medium">
        <color indexed="8"/>
      </left>
      <right/>
      <top style="medium"/>
      <bottom style="medium"/>
    </border>
    <border>
      <left/>
      <right/>
      <top style="medium"/>
      <bottom style="medium"/>
    </border>
    <border>
      <left style="medium">
        <color indexed="8"/>
      </left>
      <right style="medium"/>
      <top style="medium"/>
      <bottom style="medium"/>
    </border>
    <border>
      <left style="thin"/>
      <right/>
      <top style="medium"/>
      <bottom style="medium"/>
    </border>
    <border>
      <left/>
      <right style="thin"/>
      <top style="medium"/>
      <bottom style="medium"/>
    </border>
    <border>
      <left/>
      <right style="thin"/>
      <top style="thin"/>
      <bottom style="thin"/>
    </border>
    <border>
      <left/>
      <right/>
      <top style="thin"/>
      <bottom style="thin"/>
    </border>
    <border>
      <left style="thin"/>
      <right style="thin"/>
      <top/>
      <bottom style="thin"/>
    </border>
    <border>
      <left/>
      <right/>
      <top/>
      <bottom style="thin"/>
    </border>
    <border>
      <left style="medium">
        <color indexed="8"/>
      </left>
      <right style="medium">
        <color indexed="8"/>
      </right>
      <top style="medium">
        <color indexed="8"/>
      </top>
      <bottom style="medium">
        <color indexed="8"/>
      </bottom>
    </border>
    <border>
      <left style="medium">
        <color indexed="8"/>
      </left>
      <right/>
      <top/>
      <bottom style="medium">
        <color indexed="8"/>
      </bottom>
    </border>
    <border>
      <left style="medium">
        <color indexed="8"/>
      </left>
      <right/>
      <top style="medium">
        <color indexed="8"/>
      </top>
      <bottom style="medium">
        <color indexed="8"/>
      </bottom>
    </border>
    <border>
      <left/>
      <right/>
      <top/>
      <bottom style="medium">
        <color indexed="8"/>
      </bottom>
    </border>
    <border>
      <left style="thin">
        <color indexed="8"/>
      </left>
      <right style="thin">
        <color indexed="8"/>
      </right>
      <top style="medium">
        <color indexed="8"/>
      </top>
      <bottom style="medium">
        <color indexed="8"/>
      </bottom>
    </border>
    <border>
      <left/>
      <right style="thin">
        <color indexed="8"/>
      </right>
      <top/>
      <bottom style="medium">
        <color indexed="8"/>
      </bottom>
    </border>
    <border>
      <left/>
      <right style="medium">
        <color indexed="8"/>
      </right>
      <top style="medium">
        <color indexed="8"/>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right/>
      <top style="thin">
        <color indexed="8"/>
      </top>
      <bottom style="medium">
        <color indexed="8"/>
      </bottom>
    </border>
    <border>
      <left style="medium">
        <color indexed="8"/>
      </left>
      <right style="thin">
        <color indexed="8"/>
      </right>
      <top style="medium">
        <color indexed="8"/>
      </top>
      <bottom/>
    </border>
    <border>
      <left style="thin">
        <color indexed="8"/>
      </left>
      <right style="thin">
        <color indexed="8"/>
      </right>
      <top style="thin"/>
      <bottom style="thin">
        <color indexed="8"/>
      </bottom>
    </border>
    <border>
      <left/>
      <right/>
      <top style="thin">
        <color indexed="8"/>
      </top>
      <bottom style="thin">
        <color indexed="8"/>
      </bottom>
    </border>
    <border>
      <left/>
      <right/>
      <top style="thin">
        <color indexed="8"/>
      </top>
      <bottom/>
    </border>
    <border>
      <left style="thin">
        <color indexed="8"/>
      </left>
      <right/>
      <top style="medium"/>
      <bottom style="medium"/>
    </border>
    <border>
      <left/>
      <right style="medium"/>
      <top style="medium"/>
      <bottom style="medium"/>
    </border>
    <border>
      <left style="thin"/>
      <right/>
      <top/>
      <bottom style="thin"/>
    </border>
    <border>
      <left style="thin"/>
      <right/>
      <top style="thin"/>
      <bottom style="thin"/>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right/>
      <top/>
      <bottom style="thin">
        <color indexed="8"/>
      </bottom>
    </border>
    <border>
      <left style="thin"/>
      <right/>
      <top style="thin"/>
      <bottom/>
    </border>
    <border>
      <left/>
      <right style="thin"/>
      <top/>
      <bottom/>
    </border>
    <border>
      <left/>
      <right style="thin"/>
      <top/>
      <bottom style="thin"/>
    </border>
    <border>
      <left style="thin">
        <color indexed="8"/>
      </left>
      <right/>
      <top style="thin">
        <color indexed="8"/>
      </top>
      <bottom/>
    </border>
    <border>
      <left style="thin">
        <color indexed="8"/>
      </left>
      <right/>
      <top style="thin">
        <color indexed="8"/>
      </top>
      <bottom style="thin"/>
    </border>
    <border>
      <left style="thin">
        <color indexed="8"/>
      </left>
      <right style="thin"/>
      <top style="thin">
        <color indexed="8"/>
      </top>
      <bottom>
        <color indexed="63"/>
      </bottom>
    </border>
    <border>
      <left style="thin"/>
      <right style="thin"/>
      <top>
        <color indexed="63"/>
      </top>
      <bottom>
        <color indexed="63"/>
      </bottom>
    </border>
    <border>
      <left style="thin"/>
      <right style="thin"/>
      <top style="thin"/>
      <bottom>
        <color indexed="63"/>
      </bottom>
    </border>
    <border>
      <left/>
      <right style="thin">
        <color indexed="8"/>
      </right>
      <top style="thin">
        <color indexed="8"/>
      </top>
      <bottom>
        <color indexed="63"/>
      </bottom>
    </border>
    <border>
      <left>
        <color indexed="63"/>
      </left>
      <right>
        <color indexed="63"/>
      </right>
      <top style="medium">
        <color indexed="8"/>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39" fontId="33" fillId="0" borderId="0">
      <alignment/>
      <protection/>
    </xf>
    <xf numFmtId="0" fontId="61" fillId="22" borderId="0" applyNumberFormat="0" applyBorder="0" applyAlignment="0" applyProtection="0"/>
    <xf numFmtId="0" fontId="14"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4" fillId="0" borderId="6" applyNumberFormat="0" applyFill="0" applyAlignment="0" applyProtection="0"/>
    <xf numFmtId="0" fontId="65" fillId="30" borderId="7" applyNumberFormat="0" applyAlignment="0" applyProtection="0"/>
    <xf numFmtId="0" fontId="66" fillId="21" borderId="8" applyNumberFormat="0" applyAlignment="0" applyProtection="0"/>
    <xf numFmtId="0" fontId="6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8" applyNumberFormat="0" applyAlignment="0" applyProtection="0"/>
    <xf numFmtId="0" fontId="69" fillId="0" borderId="9" applyNumberFormat="0" applyFill="0" applyAlignment="0" applyProtection="0"/>
  </cellStyleXfs>
  <cellXfs count="466">
    <xf numFmtId="0" fontId="0" fillId="0" borderId="0" xfId="0" applyAlignment="1">
      <alignment/>
    </xf>
    <xf numFmtId="4" fontId="7" fillId="0" borderId="10" xfId="0" applyNumberFormat="1" applyFont="1" applyFill="1" applyBorder="1" applyAlignment="1">
      <alignment horizontal="left"/>
    </xf>
    <xf numFmtId="4" fontId="7" fillId="0" borderId="11" xfId="0" applyNumberFormat="1" applyFont="1" applyFill="1" applyBorder="1" applyAlignment="1">
      <alignment horizontal="left"/>
    </xf>
    <xf numFmtId="4" fontId="7" fillId="0" borderId="12" xfId="0" applyNumberFormat="1" applyFont="1" applyFill="1" applyBorder="1" applyAlignment="1">
      <alignment horizontal="left"/>
    </xf>
    <xf numFmtId="0" fontId="0" fillId="0" borderId="11" xfId="0" applyFont="1" applyFill="1" applyBorder="1" applyAlignment="1">
      <alignment/>
    </xf>
    <xf numFmtId="4" fontId="0" fillId="0" borderId="11" xfId="0" applyNumberFormat="1" applyFont="1" applyFill="1" applyBorder="1" applyAlignment="1">
      <alignment/>
    </xf>
    <xf numFmtId="4" fontId="7" fillId="0" borderId="0" xfId="0" applyNumberFormat="1" applyFont="1" applyBorder="1" applyAlignment="1">
      <alignment horizontal="left"/>
    </xf>
    <xf numFmtId="0" fontId="0" fillId="0" borderId="0" xfId="0" applyFont="1" applyBorder="1" applyAlignment="1">
      <alignment/>
    </xf>
    <xf numFmtId="4" fontId="0" fillId="0" borderId="0" xfId="0" applyNumberFormat="1" applyFont="1" applyBorder="1" applyAlignment="1">
      <alignment/>
    </xf>
    <xf numFmtId="4" fontId="7" fillId="0" borderId="11" xfId="0" applyNumberFormat="1" applyFont="1" applyFill="1" applyBorder="1" applyAlignment="1">
      <alignment horizontal="right"/>
    </xf>
    <xf numFmtId="4" fontId="9" fillId="0" borderId="11" xfId="0" applyNumberFormat="1" applyFont="1" applyFill="1" applyBorder="1" applyAlignment="1">
      <alignment horizontal="left"/>
    </xf>
    <xf numFmtId="0" fontId="10" fillId="0" borderId="11" xfId="0" applyFont="1" applyFill="1" applyBorder="1" applyAlignment="1">
      <alignment/>
    </xf>
    <xf numFmtId="4" fontId="11" fillId="0" borderId="11" xfId="0" applyNumberFormat="1" applyFont="1" applyFill="1" applyBorder="1" applyAlignment="1">
      <alignment horizontal="right"/>
    </xf>
    <xf numFmtId="4" fontId="9" fillId="0" borderId="0" xfId="0" applyNumberFormat="1" applyFont="1" applyFill="1" applyBorder="1" applyAlignment="1">
      <alignment horizontal="left"/>
    </xf>
    <xf numFmtId="4" fontId="6" fillId="0" borderId="0" xfId="0" applyNumberFormat="1" applyFont="1" applyAlignment="1">
      <alignment/>
    </xf>
    <xf numFmtId="4" fontId="7" fillId="0" borderId="0" xfId="0" applyNumberFormat="1" applyFont="1" applyFill="1" applyBorder="1" applyAlignment="1">
      <alignment/>
    </xf>
    <xf numFmtId="4" fontId="7" fillId="0" borderId="13" xfId="0" applyNumberFormat="1" applyFont="1" applyFill="1" applyBorder="1" applyAlignment="1">
      <alignment horizontal="right"/>
    </xf>
    <xf numFmtId="4" fontId="7" fillId="0" borderId="0" xfId="0" applyNumberFormat="1" applyFont="1" applyFill="1" applyBorder="1" applyAlignment="1">
      <alignment horizontal="right"/>
    </xf>
    <xf numFmtId="4" fontId="0" fillId="0" borderId="0" xfId="0" applyNumberFormat="1" applyAlignment="1">
      <alignment/>
    </xf>
    <xf numFmtId="4" fontId="7" fillId="0" borderId="14" xfId="0" applyNumberFormat="1" applyFont="1" applyFill="1" applyBorder="1" applyAlignment="1">
      <alignment/>
    </xf>
    <xf numFmtId="4" fontId="10" fillId="0" borderId="11" xfId="0" applyNumberFormat="1" applyFont="1" applyFill="1" applyBorder="1" applyAlignment="1">
      <alignment/>
    </xf>
    <xf numFmtId="0" fontId="0" fillId="0" borderId="0" xfId="0" applyAlignment="1">
      <alignment/>
    </xf>
    <xf numFmtId="4" fontId="0" fillId="0" borderId="15" xfId="0" applyNumberFormat="1" applyFont="1" applyBorder="1" applyAlignment="1" applyProtection="1">
      <alignment/>
      <protection locked="0"/>
    </xf>
    <xf numFmtId="4" fontId="7" fillId="0" borderId="16" xfId="0" applyNumberFormat="1" applyFont="1" applyFill="1" applyBorder="1" applyAlignment="1">
      <alignment horizontal="left"/>
    </xf>
    <xf numFmtId="4" fontId="9" fillId="0" borderId="16" xfId="0" applyNumberFormat="1" applyFont="1" applyFill="1" applyBorder="1" applyAlignment="1">
      <alignment horizontal="left"/>
    </xf>
    <xf numFmtId="0" fontId="0" fillId="0" borderId="17" xfId="47" applyFont="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7" xfId="47" applyFont="1" applyFill="1" applyBorder="1" applyAlignment="1" applyProtection="1">
      <alignment horizontal="left" vertical="top" wrapText="1"/>
      <protection/>
    </xf>
    <xf numFmtId="0" fontId="5" fillId="0" borderId="0" xfId="0" applyFont="1" applyBorder="1" applyAlignment="1">
      <alignment/>
    </xf>
    <xf numFmtId="0" fontId="29" fillId="0" borderId="0" xfId="0" applyFont="1" applyFill="1" applyAlignment="1">
      <alignment horizontal="center" vertical="top"/>
    </xf>
    <xf numFmtId="0" fontId="30" fillId="0" borderId="0" xfId="0" applyFont="1" applyFill="1" applyAlignment="1">
      <alignment vertical="center"/>
    </xf>
    <xf numFmtId="0" fontId="30" fillId="0" borderId="0" xfId="0" applyFont="1" applyFill="1" applyAlignment="1">
      <alignment horizontal="center"/>
    </xf>
    <xf numFmtId="0" fontId="30" fillId="0" borderId="0" xfId="0" applyFont="1" applyFill="1" applyAlignment="1">
      <alignment horizontal="right"/>
    </xf>
    <xf numFmtId="0" fontId="30" fillId="0" borderId="0" xfId="0" applyFont="1" applyFill="1" applyAlignment="1">
      <alignment horizontal="right" vertical="center"/>
    </xf>
    <xf numFmtId="3" fontId="3" fillId="0" borderId="0" xfId="0" applyNumberFormat="1" applyFont="1" applyFill="1" applyBorder="1" applyAlignment="1">
      <alignment horizontal="left" vertical="center"/>
    </xf>
    <xf numFmtId="3" fontId="3" fillId="0" borderId="0" xfId="0" applyNumberFormat="1" applyFont="1" applyFill="1" applyBorder="1" applyAlignment="1">
      <alignment horizontal="center"/>
    </xf>
    <xf numFmtId="49" fontId="7" fillId="0" borderId="0" xfId="42" applyNumberFormat="1" applyFont="1" applyAlignment="1" applyProtection="1">
      <alignment horizontal="center" vertical="top"/>
      <protection/>
    </xf>
    <xf numFmtId="49" fontId="7" fillId="0" borderId="0" xfId="42" applyNumberFormat="1" applyFont="1" applyAlignment="1" applyProtection="1">
      <alignment vertical="center" wrapText="1"/>
      <protection/>
    </xf>
    <xf numFmtId="49" fontId="7" fillId="0" borderId="0" xfId="42" applyNumberFormat="1" applyFont="1" applyAlignment="1" applyProtection="1">
      <alignment wrapText="1"/>
      <protection/>
    </xf>
    <xf numFmtId="0" fontId="0" fillId="0" borderId="0" xfId="42" applyFont="1" applyAlignment="1" applyProtection="1">
      <alignment horizontal="center"/>
      <protection/>
    </xf>
    <xf numFmtId="3" fontId="0" fillId="0" borderId="0" xfId="42" applyNumberFormat="1" applyFont="1" applyAlignment="1" applyProtection="1">
      <alignment horizontal="right"/>
      <protection/>
    </xf>
    <xf numFmtId="4" fontId="0" fillId="0" borderId="0" xfId="42" applyNumberFormat="1" applyFont="1" applyAlignment="1" applyProtection="1">
      <alignment/>
      <protection/>
    </xf>
    <xf numFmtId="0" fontId="10" fillId="0" borderId="0" xfId="42" applyFont="1">
      <alignment/>
      <protection/>
    </xf>
    <xf numFmtId="49" fontId="7" fillId="0" borderId="0" xfId="42" applyNumberFormat="1" applyFont="1" applyFill="1" applyAlignment="1" applyProtection="1">
      <alignment horizontal="center" vertical="top"/>
      <protection/>
    </xf>
    <xf numFmtId="0" fontId="0" fillId="0" borderId="0" xfId="42" applyFont="1" applyFill="1" applyAlignment="1" applyProtection="1">
      <alignment wrapText="1"/>
      <protection/>
    </xf>
    <xf numFmtId="0" fontId="0" fillId="0" borderId="0" xfId="42" applyFont="1" applyFill="1" applyAlignment="1" applyProtection="1">
      <alignment horizontal="center"/>
      <protection/>
    </xf>
    <xf numFmtId="3" fontId="0" fillId="0" borderId="0" xfId="42" applyNumberFormat="1" applyFont="1" applyFill="1" applyAlignment="1" applyProtection="1">
      <alignment horizontal="right"/>
      <protection/>
    </xf>
    <xf numFmtId="4" fontId="0" fillId="0" borderId="0" xfId="42" applyNumberFormat="1" applyFont="1" applyFill="1" applyAlignment="1" applyProtection="1">
      <alignment/>
      <protection/>
    </xf>
    <xf numFmtId="0" fontId="10" fillId="0" borderId="0" xfId="42" applyFont="1" applyFill="1">
      <alignment/>
      <protection/>
    </xf>
    <xf numFmtId="0" fontId="31" fillId="33" borderId="19" xfId="43" applyFont="1" applyFill="1" applyBorder="1" applyAlignment="1">
      <alignment horizontal="left" vertical="top" wrapText="1"/>
      <protection/>
    </xf>
    <xf numFmtId="4" fontId="31" fillId="33" borderId="20" xfId="43" applyNumberFormat="1" applyFont="1" applyFill="1" applyBorder="1" applyAlignment="1">
      <alignment horizontal="center" vertical="center"/>
      <protection/>
    </xf>
    <xf numFmtId="4" fontId="31" fillId="33" borderId="21" xfId="43" applyNumberFormat="1" applyFont="1" applyFill="1" applyBorder="1" applyAlignment="1">
      <alignment horizontal="center" vertical="center"/>
      <protection/>
    </xf>
    <xf numFmtId="0" fontId="9" fillId="33" borderId="0" xfId="42" applyFont="1" applyFill="1" applyAlignment="1">
      <alignment vertical="center"/>
      <protection/>
    </xf>
    <xf numFmtId="0" fontId="31" fillId="0" borderId="0" xfId="43" applyFont="1" applyFill="1" applyBorder="1" applyAlignment="1">
      <alignment horizontal="left" vertical="top" wrapText="1"/>
      <protection/>
    </xf>
    <xf numFmtId="0" fontId="31" fillId="0" borderId="0" xfId="43" applyFont="1" applyFill="1" applyBorder="1" applyAlignment="1">
      <alignment horizontal="left" vertical="center"/>
      <protection/>
    </xf>
    <xf numFmtId="0" fontId="31" fillId="0" borderId="0" xfId="43" applyFont="1" applyFill="1" applyBorder="1" applyAlignment="1">
      <alignment horizontal="center"/>
      <protection/>
    </xf>
    <xf numFmtId="4" fontId="31" fillId="0" borderId="0" xfId="43" applyNumberFormat="1" applyFont="1" applyFill="1" applyBorder="1" applyAlignment="1">
      <alignment horizontal="right"/>
      <protection/>
    </xf>
    <xf numFmtId="4" fontId="31" fillId="0" borderId="0" xfId="43" applyNumberFormat="1" applyFont="1" applyFill="1" applyBorder="1" applyAlignment="1">
      <alignment horizontal="center"/>
      <protection/>
    </xf>
    <xf numFmtId="0" fontId="9" fillId="0" borderId="0" xfId="42" applyFont="1" applyFill="1">
      <alignment/>
      <protection/>
    </xf>
    <xf numFmtId="49" fontId="7" fillId="0" borderId="0" xfId="42" applyNumberFormat="1" applyFont="1" applyAlignment="1" applyProtection="1">
      <alignment horizontal="center" vertical="center"/>
      <protection/>
    </xf>
    <xf numFmtId="49" fontId="0" fillId="0" borderId="0" xfId="42" applyNumberFormat="1" applyFont="1" applyAlignment="1" applyProtection="1">
      <alignment vertical="top" wrapText="1"/>
      <protection/>
    </xf>
    <xf numFmtId="0" fontId="32" fillId="0" borderId="0" xfId="0" applyFont="1" applyAlignment="1">
      <alignment horizontal="center"/>
    </xf>
    <xf numFmtId="0" fontId="32" fillId="0" borderId="0" xfId="0" applyFont="1" applyAlignment="1">
      <alignment horizontal="center" wrapText="1"/>
    </xf>
    <xf numFmtId="4" fontId="0" fillId="0" borderId="0" xfId="40" applyNumberFormat="1" applyFont="1" applyAlignment="1" applyProtection="1">
      <alignment horizontal="right" wrapText="1"/>
      <protection/>
    </xf>
    <xf numFmtId="4" fontId="34" fillId="0" borderId="0" xfId="40" applyNumberFormat="1" applyFont="1" applyBorder="1" applyAlignment="1" applyProtection="1">
      <alignment horizontal="right" vertical="center" wrapText="1"/>
      <protection/>
    </xf>
    <xf numFmtId="39" fontId="34" fillId="0" borderId="0" xfId="40" applyFont="1" applyBorder="1" applyAlignment="1">
      <alignment vertical="center"/>
      <protection/>
    </xf>
    <xf numFmtId="39" fontId="34" fillId="0" borderId="0" xfId="40" applyFont="1" applyFill="1" applyAlignment="1">
      <alignment vertical="center" wrapText="1"/>
      <protection/>
    </xf>
    <xf numFmtId="0" fontId="0" fillId="0" borderId="0" xfId="0" applyFont="1" applyBorder="1" applyAlignment="1">
      <alignment horizontal="left" vertical="center" wrapText="1"/>
    </xf>
    <xf numFmtId="39" fontId="34" fillId="0" borderId="0" xfId="40" applyFont="1" applyFill="1" applyBorder="1" applyAlignment="1">
      <alignment vertical="center" wrapText="1"/>
      <protection/>
    </xf>
    <xf numFmtId="0" fontId="0" fillId="0" borderId="0" xfId="0" applyFont="1" applyFill="1" applyBorder="1" applyAlignment="1">
      <alignment horizontal="center" wrapText="1"/>
    </xf>
    <xf numFmtId="4" fontId="0" fillId="0" borderId="0" xfId="40" applyNumberFormat="1" applyFont="1" applyFill="1" applyBorder="1" applyAlignment="1" applyProtection="1">
      <alignment horizontal="right" wrapText="1"/>
      <protection/>
    </xf>
    <xf numFmtId="0" fontId="0" fillId="0" borderId="0" xfId="0" applyFont="1" applyFill="1" applyBorder="1" applyAlignment="1">
      <alignment horizontal="left" vertical="center" wrapText="1"/>
    </xf>
    <xf numFmtId="39" fontId="14" fillId="0" borderId="0" xfId="40" applyFont="1" applyFill="1" applyAlignment="1">
      <alignment vertical="center" wrapText="1"/>
      <protection/>
    </xf>
    <xf numFmtId="39" fontId="33" fillId="0" borderId="0" xfId="40" applyFill="1" applyAlignment="1">
      <alignment vertical="center" wrapText="1"/>
      <protection/>
    </xf>
    <xf numFmtId="39" fontId="33" fillId="0" borderId="0" xfId="40" applyFill="1" applyBorder="1" applyAlignment="1">
      <alignment vertical="center" wrapText="1"/>
      <protection/>
    </xf>
    <xf numFmtId="0" fontId="0" fillId="0" borderId="0" xfId="0" applyFont="1" applyFill="1" applyBorder="1" applyAlignment="1">
      <alignment vertical="center" wrapText="1"/>
    </xf>
    <xf numFmtId="39" fontId="34" fillId="0" borderId="0" xfId="40" applyFont="1" applyFill="1" applyAlignment="1">
      <alignment vertical="center"/>
      <protection/>
    </xf>
    <xf numFmtId="4" fontId="0" fillId="0" borderId="0" xfId="40" applyNumberFormat="1" applyFont="1" applyFill="1" applyBorder="1" applyAlignment="1">
      <alignment vertical="center" wrapText="1"/>
      <protection/>
    </xf>
    <xf numFmtId="4" fontId="0" fillId="0" borderId="0" xfId="40" applyNumberFormat="1" applyFont="1" applyFill="1" applyBorder="1" applyAlignment="1" applyProtection="1">
      <alignment horizontal="right" vertical="center" wrapText="1"/>
      <protection/>
    </xf>
    <xf numFmtId="0" fontId="7" fillId="0" borderId="22" xfId="0" applyFont="1" applyFill="1" applyBorder="1" applyAlignment="1">
      <alignment horizontal="center" vertical="top"/>
    </xf>
    <xf numFmtId="0" fontId="7" fillId="0" borderId="22" xfId="0" applyFont="1" applyFill="1" applyBorder="1" applyAlignment="1">
      <alignment horizontal="left" vertical="justify"/>
    </xf>
    <xf numFmtId="0" fontId="0" fillId="0" borderId="22" xfId="0" applyFont="1" applyFill="1" applyBorder="1" applyAlignment="1">
      <alignment horizontal="center" vertical="justify"/>
    </xf>
    <xf numFmtId="0" fontId="7" fillId="0" borderId="22" xfId="0" applyFont="1" applyFill="1" applyBorder="1" applyAlignment="1">
      <alignment horizontal="center"/>
    </xf>
    <xf numFmtId="0" fontId="0" fillId="0" borderId="22" xfId="0" applyFont="1" applyFill="1" applyBorder="1" applyAlignment="1">
      <alignment/>
    </xf>
    <xf numFmtId="4" fontId="0" fillId="0" borderId="22" xfId="0" applyNumberFormat="1" applyFont="1" applyFill="1" applyBorder="1" applyAlignment="1">
      <alignment horizontal="right"/>
    </xf>
    <xf numFmtId="0" fontId="7" fillId="0" borderId="0" xfId="0" applyFont="1" applyFill="1" applyBorder="1" applyAlignment="1">
      <alignment horizontal="center" vertical="top"/>
    </xf>
    <xf numFmtId="0" fontId="7" fillId="0" borderId="0" xfId="0" applyFont="1" applyFill="1" applyBorder="1" applyAlignment="1">
      <alignment horizontal="left" vertical="justify"/>
    </xf>
    <xf numFmtId="0" fontId="0" fillId="0" borderId="0" xfId="0" applyFont="1" applyFill="1" applyBorder="1" applyAlignment="1">
      <alignment horizontal="center" vertical="justify"/>
    </xf>
    <xf numFmtId="0" fontId="7" fillId="0" borderId="0" xfId="0" applyFont="1" applyFill="1" applyBorder="1" applyAlignment="1">
      <alignment horizontal="center"/>
    </xf>
    <xf numFmtId="0" fontId="0" fillId="0" borderId="0" xfId="0" applyFont="1" applyFill="1" applyBorder="1" applyAlignment="1">
      <alignment/>
    </xf>
    <xf numFmtId="4" fontId="0" fillId="0" borderId="0" xfId="0" applyNumberFormat="1" applyFont="1" applyFill="1" applyBorder="1" applyAlignment="1">
      <alignment horizontal="right"/>
    </xf>
    <xf numFmtId="0" fontId="70" fillId="0" borderId="0" xfId="0" applyFont="1" applyFill="1" applyBorder="1" applyAlignment="1">
      <alignment/>
    </xf>
    <xf numFmtId="0" fontId="0" fillId="0" borderId="0" xfId="0" applyFont="1" applyFill="1" applyAlignment="1">
      <alignment horizontal="left" vertical="justify"/>
    </xf>
    <xf numFmtId="39" fontId="32" fillId="0" borderId="0" xfId="40" applyFont="1" applyFill="1" applyAlignment="1">
      <alignment vertical="center" wrapText="1"/>
      <protection/>
    </xf>
    <xf numFmtId="9" fontId="0" fillId="0" borderId="0" xfId="0" applyNumberFormat="1" applyFont="1" applyFill="1" applyBorder="1" applyAlignment="1">
      <alignment horizontal="center" wrapText="1"/>
    </xf>
    <xf numFmtId="0" fontId="7" fillId="0" borderId="0" xfId="0" applyFont="1" applyFill="1" applyAlignment="1">
      <alignment horizontal="center" vertical="top"/>
    </xf>
    <xf numFmtId="0" fontId="0" fillId="0" borderId="0" xfId="0" applyFont="1" applyFill="1" applyAlignment="1">
      <alignment horizontal="left" vertical="justify" wrapText="1"/>
    </xf>
    <xf numFmtId="0" fontId="0" fillId="0" borderId="0" xfId="0" applyFont="1" applyFill="1" applyAlignment="1">
      <alignment horizontal="center" vertical="justify"/>
    </xf>
    <xf numFmtId="0" fontId="0" fillId="0" borderId="0" xfId="0" applyFont="1" applyFill="1" applyAlignment="1">
      <alignment horizontal="center"/>
    </xf>
    <xf numFmtId="0" fontId="0" fillId="0" borderId="0" xfId="0" applyFont="1" applyFill="1" applyAlignment="1">
      <alignment horizontal="right"/>
    </xf>
    <xf numFmtId="4" fontId="0" fillId="0" borderId="0" xfId="0" applyNumberFormat="1" applyFont="1" applyFill="1" applyAlignment="1">
      <alignment horizontal="center"/>
    </xf>
    <xf numFmtId="0" fontId="0" fillId="0" borderId="0" xfId="0" applyFont="1" applyFill="1" applyBorder="1" applyAlignment="1">
      <alignment wrapText="1"/>
    </xf>
    <xf numFmtId="0" fontId="0" fillId="0" borderId="0" xfId="0" applyFont="1" applyFill="1" applyBorder="1" applyAlignment="1">
      <alignment horizontal="center" vertical="top" wrapText="1"/>
    </xf>
    <xf numFmtId="39" fontId="18" fillId="0" borderId="0" xfId="40" applyFont="1" applyFill="1" applyBorder="1" applyAlignment="1">
      <alignment wrapText="1"/>
      <protection/>
    </xf>
    <xf numFmtId="39" fontId="0" fillId="0" borderId="0" xfId="40" applyFont="1" applyFill="1" applyBorder="1" applyAlignment="1">
      <alignment vertical="center" wrapText="1"/>
      <protection/>
    </xf>
    <xf numFmtId="39" fontId="14" fillId="0" borderId="0" xfId="40" applyFont="1" applyFill="1" applyBorder="1" applyAlignment="1">
      <alignment vertical="center" wrapText="1"/>
      <protection/>
    </xf>
    <xf numFmtId="39" fontId="14" fillId="0" borderId="0" xfId="40" applyFont="1" applyFill="1" applyAlignment="1">
      <alignment vertical="center"/>
      <protection/>
    </xf>
    <xf numFmtId="39" fontId="14" fillId="0" borderId="0" xfId="40" applyFont="1" applyFill="1" applyAlignment="1">
      <alignment horizontal="center"/>
      <protection/>
    </xf>
    <xf numFmtId="39" fontId="14" fillId="0" borderId="0" xfId="40" applyFont="1" applyFill="1" applyAlignment="1">
      <alignment/>
      <protection/>
    </xf>
    <xf numFmtId="39" fontId="33" fillId="0" borderId="0" xfId="40" applyFill="1" applyAlignment="1">
      <alignment vertical="center"/>
      <protection/>
    </xf>
    <xf numFmtId="0" fontId="29" fillId="0" borderId="0" xfId="0" applyFont="1" applyFill="1" applyAlignment="1">
      <alignment horizontal="center" vertical="center"/>
    </xf>
    <xf numFmtId="49" fontId="7" fillId="0" borderId="0" xfId="42" applyNumberFormat="1" applyFont="1" applyFill="1" applyBorder="1" applyAlignment="1" applyProtection="1">
      <alignment vertical="center" wrapText="1"/>
      <protection/>
    </xf>
    <xf numFmtId="0" fontId="32" fillId="0" borderId="0" xfId="0" applyFont="1" applyFill="1" applyBorder="1" applyAlignment="1">
      <alignment horizontal="center"/>
    </xf>
    <xf numFmtId="0" fontId="32" fillId="0" borderId="0" xfId="0" applyFont="1" applyFill="1" applyBorder="1" applyAlignment="1">
      <alignment horizontal="center" wrapText="1"/>
    </xf>
    <xf numFmtId="4" fontId="34" fillId="0" borderId="0" xfId="40" applyNumberFormat="1" applyFont="1" applyFill="1" applyBorder="1" applyAlignment="1" applyProtection="1">
      <alignment horizontal="right" vertical="center" wrapText="1"/>
      <protection/>
    </xf>
    <xf numFmtId="39" fontId="34" fillId="0" borderId="0" xfId="40" applyFont="1" applyFill="1" applyBorder="1" applyAlignment="1">
      <alignment vertical="center"/>
      <protection/>
    </xf>
    <xf numFmtId="0" fontId="29" fillId="0" borderId="0" xfId="0" applyFont="1" applyFill="1" applyBorder="1" applyAlignment="1">
      <alignment horizontal="center" vertical="top"/>
    </xf>
    <xf numFmtId="0" fontId="0" fillId="0" borderId="0" xfId="42" applyFont="1" applyFill="1" applyBorder="1" applyProtection="1">
      <alignment/>
      <protection/>
    </xf>
    <xf numFmtId="0" fontId="0" fillId="0" borderId="0" xfId="42" applyFont="1" applyFill="1" applyBorder="1" applyAlignment="1" applyProtection="1">
      <alignment horizontal="center"/>
      <protection/>
    </xf>
    <xf numFmtId="3" fontId="0" fillId="0" borderId="0" xfId="42" applyNumberFormat="1" applyFont="1" applyFill="1" applyBorder="1" applyAlignment="1" applyProtection="1">
      <alignment horizontal="right"/>
      <protection/>
    </xf>
    <xf numFmtId="4" fontId="0" fillId="0" borderId="0" xfId="42" applyNumberFormat="1" applyFont="1" applyFill="1" applyBorder="1" applyAlignment="1" applyProtection="1">
      <alignment horizontal="right"/>
      <protection/>
    </xf>
    <xf numFmtId="0" fontId="10" fillId="0" borderId="0" xfId="42" applyFont="1" applyFill="1" applyBorder="1">
      <alignment/>
      <protection/>
    </xf>
    <xf numFmtId="0" fontId="29" fillId="34" borderId="0" xfId="0" applyFont="1" applyFill="1" applyBorder="1" applyAlignment="1">
      <alignment horizontal="center" vertical="top"/>
    </xf>
    <xf numFmtId="0" fontId="0" fillId="0" borderId="0" xfId="42" applyFont="1" applyBorder="1" applyProtection="1">
      <alignment/>
      <protection/>
    </xf>
    <xf numFmtId="0" fontId="0" fillId="0" borderId="0" xfId="42" applyFont="1" applyBorder="1" applyAlignment="1" applyProtection="1">
      <alignment horizontal="center"/>
      <protection/>
    </xf>
    <xf numFmtId="3" fontId="0" fillId="0" borderId="0" xfId="42" applyNumberFormat="1" applyFont="1" applyBorder="1" applyAlignment="1" applyProtection="1">
      <alignment horizontal="right"/>
      <protection/>
    </xf>
    <xf numFmtId="4" fontId="0" fillId="0" borderId="0" xfId="42" applyNumberFormat="1" applyFont="1" applyBorder="1" applyAlignment="1" applyProtection="1">
      <alignment horizontal="right"/>
      <protection/>
    </xf>
    <xf numFmtId="0" fontId="10" fillId="0" borderId="0" xfId="42" applyFont="1" applyBorder="1">
      <alignment/>
      <protection/>
    </xf>
    <xf numFmtId="0" fontId="29" fillId="34" borderId="0" xfId="0" applyFont="1" applyFill="1" applyAlignment="1">
      <alignment horizontal="center" vertical="top"/>
    </xf>
    <xf numFmtId="0" fontId="0" fillId="0" borderId="0" xfId="42" applyFont="1" applyProtection="1">
      <alignment/>
      <protection/>
    </xf>
    <xf numFmtId="4" fontId="0" fillId="0" borderId="0" xfId="42" applyNumberFormat="1" applyFont="1" applyAlignment="1" applyProtection="1">
      <alignment horizontal="right"/>
      <protection/>
    </xf>
    <xf numFmtId="4" fontId="9" fillId="0" borderId="23" xfId="0" applyNumberFormat="1" applyFont="1" applyFill="1" applyBorder="1" applyAlignment="1">
      <alignment horizontal="left"/>
    </xf>
    <xf numFmtId="0" fontId="10" fillId="0" borderId="23" xfId="0" applyFont="1" applyFill="1" applyBorder="1" applyAlignment="1">
      <alignment/>
    </xf>
    <xf numFmtId="4" fontId="10" fillId="0" borderId="23" xfId="0" applyNumberFormat="1" applyFont="1" applyFill="1" applyBorder="1" applyAlignment="1">
      <alignment/>
    </xf>
    <xf numFmtId="4" fontId="11" fillId="0" borderId="23" xfId="0" applyNumberFormat="1" applyFont="1" applyFill="1" applyBorder="1" applyAlignment="1">
      <alignment horizontal="right"/>
    </xf>
    <xf numFmtId="4" fontId="7" fillId="0" borderId="24" xfId="0" applyNumberFormat="1" applyFont="1" applyFill="1" applyBorder="1" applyAlignment="1">
      <alignment/>
    </xf>
    <xf numFmtId="4" fontId="9" fillId="0" borderId="25" xfId="0" applyNumberFormat="1" applyFont="1" applyFill="1" applyBorder="1" applyAlignment="1">
      <alignment horizontal="left"/>
    </xf>
    <xf numFmtId="4" fontId="9" fillId="0" borderId="26" xfId="0" applyNumberFormat="1" applyFont="1" applyFill="1" applyBorder="1" applyAlignment="1">
      <alignment horizontal="left"/>
    </xf>
    <xf numFmtId="0" fontId="10" fillId="0" borderId="27" xfId="0" applyFont="1" applyFill="1" applyBorder="1" applyAlignment="1">
      <alignment/>
    </xf>
    <xf numFmtId="4" fontId="10" fillId="0" borderId="27" xfId="0" applyNumberFormat="1" applyFont="1" applyFill="1" applyBorder="1" applyAlignment="1">
      <alignment/>
    </xf>
    <xf numFmtId="4" fontId="11" fillId="0" borderId="27" xfId="0" applyNumberFormat="1" applyFont="1" applyFill="1" applyBorder="1" applyAlignment="1">
      <alignment horizontal="right"/>
    </xf>
    <xf numFmtId="4" fontId="7" fillId="0" borderId="28" xfId="0" applyNumberFormat="1" applyFont="1" applyFill="1" applyBorder="1" applyAlignment="1">
      <alignment/>
    </xf>
    <xf numFmtId="0" fontId="0" fillId="0" borderId="17" xfId="0" applyFill="1" applyBorder="1" applyAlignment="1" applyProtection="1">
      <alignment horizontal="left" vertical="top" wrapText="1"/>
      <protection/>
    </xf>
    <xf numFmtId="0" fontId="0" fillId="0" borderId="15" xfId="0" applyFont="1" applyFill="1" applyBorder="1" applyAlignment="1" applyProtection="1">
      <alignment horizontal="justify" vertical="top" wrapText="1"/>
      <protection/>
    </xf>
    <xf numFmtId="0" fontId="5" fillId="0" borderId="0" xfId="0" applyFont="1" applyBorder="1" applyAlignment="1">
      <alignment wrapText="1"/>
    </xf>
    <xf numFmtId="4" fontId="5" fillId="0" borderId="0" xfId="0" applyNumberFormat="1" applyFont="1" applyBorder="1" applyAlignment="1">
      <alignment wrapText="1"/>
    </xf>
    <xf numFmtId="0" fontId="0" fillId="16" borderId="15" xfId="0" applyFill="1" applyBorder="1" applyAlignment="1" applyProtection="1">
      <alignment horizontal="justify" vertical="top" wrapText="1"/>
      <protection/>
    </xf>
    <xf numFmtId="0" fontId="5" fillId="0" borderId="0" xfId="0" applyFont="1" applyBorder="1" applyAlignment="1">
      <alignment wrapText="1"/>
    </xf>
    <xf numFmtId="4" fontId="5" fillId="0" borderId="0" xfId="0" applyNumberFormat="1" applyFont="1" applyBorder="1" applyAlignment="1">
      <alignment wrapText="1"/>
    </xf>
    <xf numFmtId="0" fontId="31" fillId="33" borderId="29" xfId="43" applyFont="1" applyFill="1" applyBorder="1" applyAlignment="1">
      <alignment horizontal="left" vertical="center"/>
      <protection/>
    </xf>
    <xf numFmtId="0" fontId="31" fillId="33" borderId="30" xfId="43" applyFont="1" applyFill="1" applyBorder="1" applyAlignment="1">
      <alignment horizontal="left" vertical="center"/>
      <protection/>
    </xf>
    <xf numFmtId="4" fontId="0" fillId="0" borderId="15" xfId="0" applyNumberFormat="1" applyFont="1" applyFill="1" applyBorder="1" applyAlignment="1" applyProtection="1">
      <alignment/>
      <protection locked="0"/>
    </xf>
    <xf numFmtId="4" fontId="0" fillId="0" borderId="0" xfId="0" applyNumberFormat="1" applyFont="1" applyBorder="1" applyAlignment="1" applyProtection="1">
      <alignment/>
      <protection locked="0"/>
    </xf>
    <xf numFmtId="4" fontId="0" fillId="0" borderId="11" xfId="0" applyNumberFormat="1" applyFont="1" applyBorder="1" applyAlignment="1" applyProtection="1">
      <alignment/>
      <protection locked="0"/>
    </xf>
    <xf numFmtId="4" fontId="0" fillId="0" borderId="0" xfId="0" applyNumberFormat="1" applyFont="1" applyAlignment="1" applyProtection="1">
      <alignment/>
      <protection locked="0"/>
    </xf>
    <xf numFmtId="4" fontId="0" fillId="0" borderId="0" xfId="0" applyNumberFormat="1" applyFont="1" applyAlignment="1" applyProtection="1">
      <alignment horizontal="center"/>
      <protection locked="0"/>
    </xf>
    <xf numFmtId="4" fontId="0" fillId="0" borderId="0" xfId="0" applyNumberFormat="1" applyFont="1" applyFill="1" applyBorder="1" applyAlignment="1" applyProtection="1">
      <alignment/>
      <protection locked="0"/>
    </xf>
    <xf numFmtId="4" fontId="0" fillId="0" borderId="27" xfId="0" applyNumberFormat="1" applyFont="1" applyBorder="1" applyAlignment="1" applyProtection="1">
      <alignment/>
      <protection locked="0"/>
    </xf>
    <xf numFmtId="4" fontId="8" fillId="0" borderId="0" xfId="0" applyNumberFormat="1" applyFont="1" applyBorder="1" applyAlignment="1" applyProtection="1">
      <alignment/>
      <protection locked="0"/>
    </xf>
    <xf numFmtId="4" fontId="8" fillId="0" borderId="31" xfId="0" applyNumberFormat="1" applyFont="1" applyBorder="1" applyAlignment="1" applyProtection="1">
      <alignment/>
      <protection locked="0"/>
    </xf>
    <xf numFmtId="4" fontId="8" fillId="0" borderId="32" xfId="0" applyNumberFormat="1" applyFont="1" applyBorder="1" applyAlignment="1" applyProtection="1">
      <alignment/>
      <protection locked="0"/>
    </xf>
    <xf numFmtId="4" fontId="24" fillId="0" borderId="0" xfId="0" applyNumberFormat="1" applyFont="1" applyBorder="1" applyAlignment="1" applyProtection="1">
      <alignment/>
      <protection locked="0"/>
    </xf>
    <xf numFmtId="4" fontId="24" fillId="0" borderId="31" xfId="0" applyNumberFormat="1" applyFont="1" applyBorder="1" applyAlignment="1" applyProtection="1">
      <alignment/>
      <protection locked="0"/>
    </xf>
    <xf numFmtId="4" fontId="24" fillId="0" borderId="32" xfId="0" applyNumberFormat="1" applyFont="1" applyBorder="1" applyAlignment="1" applyProtection="1">
      <alignment/>
      <protection locked="0"/>
    </xf>
    <xf numFmtId="4" fontId="19" fillId="0" borderId="33" xfId="0" applyNumberFormat="1" applyFont="1" applyFill="1" applyBorder="1" applyAlignment="1" applyProtection="1">
      <alignment/>
      <protection locked="0"/>
    </xf>
    <xf numFmtId="0" fontId="0" fillId="0" borderId="0" xfId="0" applyFont="1" applyAlignment="1" applyProtection="1">
      <alignment/>
      <protection locked="0"/>
    </xf>
    <xf numFmtId="4" fontId="19" fillId="0" borderId="17" xfId="0" applyNumberFormat="1" applyFont="1" applyFill="1" applyBorder="1" applyAlignment="1" applyProtection="1">
      <alignment/>
      <protection locked="0"/>
    </xf>
    <xf numFmtId="4" fontId="0" fillId="0" borderId="17" xfId="0" applyNumberFormat="1" applyFont="1" applyBorder="1" applyAlignment="1" applyProtection="1">
      <alignment/>
      <protection locked="0"/>
    </xf>
    <xf numFmtId="4" fontId="24" fillId="0" borderId="34" xfId="0" applyNumberFormat="1" applyFont="1" applyBorder="1" applyAlignment="1" applyProtection="1">
      <alignment/>
      <protection locked="0"/>
    </xf>
    <xf numFmtId="3" fontId="2" fillId="0" borderId="0" xfId="0" applyNumberFormat="1" applyFont="1" applyAlignment="1" applyProtection="1">
      <alignment vertical="top"/>
      <protection/>
    </xf>
    <xf numFmtId="0" fontId="10" fillId="0" borderId="0" xfId="0" applyFont="1" applyAlignment="1" applyProtection="1">
      <alignment vertical="top"/>
      <protection/>
    </xf>
    <xf numFmtId="0" fontId="2" fillId="0" borderId="0" xfId="0" applyFont="1" applyAlignment="1" applyProtection="1">
      <alignment/>
      <protection/>
    </xf>
    <xf numFmtId="4" fontId="2" fillId="0" borderId="0" xfId="0" applyNumberFormat="1" applyFont="1" applyAlignment="1" applyProtection="1">
      <alignment/>
      <protection/>
    </xf>
    <xf numFmtId="0" fontId="0" fillId="0" borderId="0" xfId="0" applyAlignment="1" applyProtection="1">
      <alignment/>
      <protection/>
    </xf>
    <xf numFmtId="3" fontId="3" fillId="0" borderId="0" xfId="0" applyNumberFormat="1" applyFont="1" applyBorder="1" applyAlignment="1" applyProtection="1">
      <alignment/>
      <protection/>
    </xf>
    <xf numFmtId="4" fontId="3" fillId="0" borderId="0" xfId="0" applyNumberFormat="1" applyFont="1" applyBorder="1" applyAlignment="1" applyProtection="1">
      <alignment/>
      <protection/>
    </xf>
    <xf numFmtId="4" fontId="2" fillId="0" borderId="0" xfId="0" applyNumberFormat="1" applyFont="1" applyBorder="1"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wrapText="1"/>
      <protection/>
    </xf>
    <xf numFmtId="4" fontId="5" fillId="0" borderId="0" xfId="0" applyNumberFormat="1" applyFont="1" applyBorder="1" applyAlignment="1" applyProtection="1">
      <alignment wrapText="1"/>
      <protection/>
    </xf>
    <xf numFmtId="0" fontId="0" fillId="0" borderId="0" xfId="0" applyFont="1" applyAlignment="1" applyProtection="1">
      <alignment/>
      <protection/>
    </xf>
    <xf numFmtId="0" fontId="0" fillId="35" borderId="35" xfId="0" applyFill="1" applyBorder="1" applyAlignment="1" applyProtection="1">
      <alignment/>
      <protection/>
    </xf>
    <xf numFmtId="0" fontId="0" fillId="0" borderId="0" xfId="0" applyAlignment="1" applyProtection="1">
      <alignment/>
      <protection/>
    </xf>
    <xf numFmtId="4" fontId="0" fillId="0" borderId="0" xfId="0" applyNumberFormat="1" applyAlignment="1" applyProtection="1">
      <alignment/>
      <protection/>
    </xf>
    <xf numFmtId="4" fontId="6" fillId="0" borderId="0" xfId="0" applyNumberFormat="1" applyFont="1" applyAlignment="1" applyProtection="1">
      <alignment/>
      <protection/>
    </xf>
    <xf numFmtId="4" fontId="7" fillId="0" borderId="10" xfId="0" applyNumberFormat="1" applyFont="1" applyFill="1" applyBorder="1" applyAlignment="1" applyProtection="1">
      <alignment horizontal="left"/>
      <protection/>
    </xf>
    <xf numFmtId="4" fontId="7" fillId="0" borderId="12"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4" fontId="0" fillId="0" borderId="11" xfId="0" applyNumberFormat="1" applyFont="1" applyFill="1" applyBorder="1" applyAlignment="1" applyProtection="1">
      <alignment/>
      <protection/>
    </xf>
    <xf numFmtId="4" fontId="7" fillId="0" borderId="13" xfId="0" applyNumberFormat="1" applyFont="1" applyFill="1" applyBorder="1" applyAlignment="1" applyProtection="1">
      <alignment horizontal="right"/>
      <protection/>
    </xf>
    <xf numFmtId="4" fontId="7" fillId="0" borderId="14" xfId="0" applyNumberFormat="1" applyFont="1" applyFill="1" applyBorder="1" applyAlignment="1" applyProtection="1">
      <alignment/>
      <protection/>
    </xf>
    <xf numFmtId="1" fontId="0" fillId="0" borderId="0" xfId="0" applyNumberFormat="1" applyFont="1" applyAlignment="1" applyProtection="1">
      <alignment/>
      <protection/>
    </xf>
    <xf numFmtId="1" fontId="0" fillId="0" borderId="0" xfId="0" applyNumberFormat="1" applyAlignment="1" applyProtection="1">
      <alignment/>
      <protection/>
    </xf>
    <xf numFmtId="4" fontId="7" fillId="0" borderId="0" xfId="0" applyNumberFormat="1" applyFont="1" applyBorder="1" applyAlignment="1" applyProtection="1">
      <alignment horizontal="left"/>
      <protection/>
    </xf>
    <xf numFmtId="0" fontId="0" fillId="0" borderId="0" xfId="0" applyFont="1" applyBorder="1" applyAlignment="1" applyProtection="1">
      <alignment/>
      <protection/>
    </xf>
    <xf numFmtId="4" fontId="0" fillId="0" borderId="0" xfId="0" applyNumberFormat="1" applyFont="1" applyBorder="1" applyAlignment="1" applyProtection="1">
      <alignment/>
      <protection/>
    </xf>
    <xf numFmtId="4" fontId="7" fillId="0" borderId="0" xfId="0" applyNumberFormat="1" applyFont="1" applyFill="1" applyBorder="1" applyAlignment="1" applyProtection="1">
      <alignment horizontal="right"/>
      <protection/>
    </xf>
    <xf numFmtId="4" fontId="7" fillId="0" borderId="0" xfId="0" applyNumberFormat="1" applyFont="1" applyFill="1" applyBorder="1" applyAlignment="1" applyProtection="1">
      <alignment/>
      <protection/>
    </xf>
    <xf numFmtId="4" fontId="0" fillId="0" borderId="0" xfId="0" applyNumberFormat="1" applyFont="1" applyAlignment="1" applyProtection="1">
      <alignment/>
      <protection/>
    </xf>
    <xf numFmtId="4" fontId="7" fillId="0" borderId="16" xfId="0" applyNumberFormat="1" applyFont="1" applyFill="1" applyBorder="1" applyAlignment="1" applyProtection="1">
      <alignment horizontal="left"/>
      <protection/>
    </xf>
    <xf numFmtId="4" fontId="7" fillId="0" borderId="11" xfId="0" applyNumberFormat="1" applyFont="1" applyFill="1" applyBorder="1" applyAlignment="1" applyProtection="1">
      <alignment horizontal="left"/>
      <protection/>
    </xf>
    <xf numFmtId="4" fontId="7" fillId="0" borderId="11" xfId="0" applyNumberFormat="1" applyFont="1" applyFill="1" applyBorder="1" applyAlignment="1" applyProtection="1">
      <alignment horizontal="right"/>
      <protection/>
    </xf>
    <xf numFmtId="4" fontId="0" fillId="0" borderId="0" xfId="0" applyNumberFormat="1" applyAlignment="1" applyProtection="1">
      <alignment/>
      <protection/>
    </xf>
    <xf numFmtId="4" fontId="9" fillId="0" borderId="16" xfId="0" applyNumberFormat="1" applyFont="1" applyFill="1" applyBorder="1" applyAlignment="1" applyProtection="1">
      <alignment horizontal="left"/>
      <protection/>
    </xf>
    <xf numFmtId="4" fontId="9" fillId="0" borderId="11" xfId="0" applyNumberFormat="1" applyFont="1" applyFill="1" applyBorder="1" applyAlignment="1" applyProtection="1">
      <alignment horizontal="left"/>
      <protection/>
    </xf>
    <xf numFmtId="0" fontId="10" fillId="0" borderId="11" xfId="0" applyFont="1" applyFill="1" applyBorder="1" applyAlignment="1" applyProtection="1">
      <alignment/>
      <protection/>
    </xf>
    <xf numFmtId="4" fontId="10" fillId="0" borderId="11" xfId="0" applyNumberFormat="1" applyFont="1" applyFill="1" applyBorder="1" applyAlignment="1" applyProtection="1">
      <alignment/>
      <protection/>
    </xf>
    <xf numFmtId="4" fontId="11" fillId="0" borderId="11" xfId="0" applyNumberFormat="1" applyFont="1" applyFill="1" applyBorder="1" applyAlignment="1" applyProtection="1">
      <alignment horizontal="right"/>
      <protection/>
    </xf>
    <xf numFmtId="4" fontId="9" fillId="0" borderId="36" xfId="0" applyNumberFormat="1" applyFont="1" applyFill="1" applyBorder="1" applyAlignment="1" applyProtection="1">
      <alignment horizontal="left"/>
      <protection/>
    </xf>
    <xf numFmtId="4" fontId="9" fillId="0" borderId="37" xfId="0" applyNumberFormat="1" applyFont="1" applyFill="1" applyBorder="1" applyAlignment="1" applyProtection="1">
      <alignment horizontal="left"/>
      <protection/>
    </xf>
    <xf numFmtId="4" fontId="7" fillId="0" borderId="35" xfId="0" applyNumberFormat="1" applyFont="1" applyFill="1" applyBorder="1" applyAlignment="1" applyProtection="1">
      <alignment/>
      <protection/>
    </xf>
    <xf numFmtId="0" fontId="2" fillId="0" borderId="0" xfId="0" applyFont="1" applyAlignment="1" applyProtection="1">
      <alignment vertical="top"/>
      <protection/>
    </xf>
    <xf numFmtId="4" fontId="9" fillId="0" borderId="0" xfId="0" applyNumberFormat="1" applyFont="1" applyFill="1" applyBorder="1" applyAlignment="1" applyProtection="1">
      <alignment horizontal="left"/>
      <protection/>
    </xf>
    <xf numFmtId="0" fontId="10" fillId="0" borderId="0" xfId="0" applyFont="1" applyFill="1" applyBorder="1" applyAlignment="1" applyProtection="1">
      <alignment/>
      <protection/>
    </xf>
    <xf numFmtId="4" fontId="10" fillId="0" borderId="0" xfId="0" applyNumberFormat="1" applyFont="1" applyFill="1" applyBorder="1" applyAlignment="1" applyProtection="1">
      <alignment/>
      <protection/>
    </xf>
    <xf numFmtId="4" fontId="11" fillId="0" borderId="0" xfId="0" applyNumberFormat="1" applyFont="1" applyFill="1" applyBorder="1" applyAlignment="1" applyProtection="1">
      <alignment horizontal="right"/>
      <protection/>
    </xf>
    <xf numFmtId="3" fontId="2" fillId="0" borderId="0" xfId="0" applyNumberFormat="1" applyFont="1" applyBorder="1" applyAlignment="1" applyProtection="1">
      <alignment vertical="top"/>
      <protection/>
    </xf>
    <xf numFmtId="0" fontId="2" fillId="0" borderId="0" xfId="0" applyFont="1" applyAlignment="1" applyProtection="1">
      <alignment vertical="top" wrapText="1"/>
      <protection/>
    </xf>
    <xf numFmtId="4" fontId="12" fillId="0" borderId="0" xfId="0" applyNumberFormat="1" applyFont="1" applyAlignment="1" applyProtection="1">
      <alignment/>
      <protection/>
    </xf>
    <xf numFmtId="0" fontId="6" fillId="0" borderId="0" xfId="0" applyFont="1" applyAlignment="1" applyProtection="1">
      <alignment vertical="top"/>
      <protection/>
    </xf>
    <xf numFmtId="3" fontId="6" fillId="0" borderId="0" xfId="0" applyNumberFormat="1" applyFont="1" applyBorder="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protection/>
    </xf>
    <xf numFmtId="4" fontId="13" fillId="0" borderId="0" xfId="0" applyNumberFormat="1" applyFont="1" applyAlignment="1" applyProtection="1">
      <alignment/>
      <protection/>
    </xf>
    <xf numFmtId="0" fontId="6" fillId="0" borderId="0" xfId="0" applyFont="1" applyBorder="1" applyAlignment="1" applyProtection="1">
      <alignment vertical="top"/>
      <protection/>
    </xf>
    <xf numFmtId="0" fontId="71" fillId="0" borderId="0" xfId="0" applyFont="1" applyAlignment="1" applyProtection="1">
      <alignment horizontal="center"/>
      <protection/>
    </xf>
    <xf numFmtId="0" fontId="6" fillId="0" borderId="38" xfId="0" applyFont="1" applyBorder="1" applyAlignment="1" applyProtection="1">
      <alignment vertical="top"/>
      <protection/>
    </xf>
    <xf numFmtId="3" fontId="6" fillId="0" borderId="38" xfId="0" applyNumberFormat="1" applyFont="1" applyBorder="1" applyAlignment="1" applyProtection="1">
      <alignment vertical="top"/>
      <protection/>
    </xf>
    <xf numFmtId="0" fontId="0" fillId="36" borderId="10" xfId="0" applyFont="1" applyFill="1" applyBorder="1" applyAlignment="1" applyProtection="1">
      <alignment horizontal="center" vertical="center"/>
      <protection/>
    </xf>
    <xf numFmtId="0" fontId="0" fillId="36" borderId="39" xfId="0" applyFont="1" applyFill="1" applyBorder="1" applyAlignment="1" applyProtection="1">
      <alignment horizontal="center" vertical="center" wrapText="1"/>
      <protection/>
    </xf>
    <xf numFmtId="4" fontId="0" fillId="36" borderId="39" xfId="0" applyNumberFormat="1" applyFont="1" applyFill="1" applyBorder="1" applyAlignment="1" applyProtection="1">
      <alignment horizontal="center" vertical="center" wrapText="1"/>
      <protection/>
    </xf>
    <xf numFmtId="4" fontId="0" fillId="36" borderId="14"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xf>
    <xf numFmtId="0" fontId="0" fillId="0" borderId="37"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7" fillId="0" borderId="37" xfId="0" applyFont="1" applyBorder="1" applyAlignment="1" applyProtection="1">
      <alignment vertical="top"/>
      <protection/>
    </xf>
    <xf numFmtId="3" fontId="7" fillId="0" borderId="40" xfId="0" applyNumberFormat="1" applyFont="1" applyBorder="1" applyAlignment="1" applyProtection="1">
      <alignment vertical="top"/>
      <protection/>
    </xf>
    <xf numFmtId="0" fontId="7" fillId="0" borderId="12" xfId="0" applyFont="1" applyBorder="1" applyAlignment="1" applyProtection="1">
      <alignment vertical="top"/>
      <protection/>
    </xf>
    <xf numFmtId="0" fontId="0" fillId="0" borderId="11" xfId="0" applyFont="1" applyBorder="1" applyAlignment="1" applyProtection="1">
      <alignment/>
      <protection/>
    </xf>
    <xf numFmtId="4" fontId="13" fillId="0" borderId="11" xfId="0" applyNumberFormat="1" applyFont="1" applyBorder="1" applyAlignment="1" applyProtection="1">
      <alignment/>
      <protection/>
    </xf>
    <xf numFmtId="4" fontId="13" fillId="0" borderId="41" xfId="0" applyNumberFormat="1" applyFont="1" applyBorder="1" applyAlignment="1" applyProtection="1">
      <alignment/>
      <protection/>
    </xf>
    <xf numFmtId="0" fontId="0" fillId="0" borderId="0" xfId="0" applyFont="1" applyAlignment="1" applyProtection="1">
      <alignment vertical="top"/>
      <protection/>
    </xf>
    <xf numFmtId="3" fontId="0" fillId="0" borderId="0" xfId="0" applyNumberFormat="1" applyFont="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protection/>
    </xf>
    <xf numFmtId="4" fontId="13" fillId="0" borderId="0" xfId="0" applyNumberFormat="1" applyFont="1" applyBorder="1" applyAlignment="1" applyProtection="1">
      <alignment/>
      <protection/>
    </xf>
    <xf numFmtId="0" fontId="0" fillId="0" borderId="42" xfId="0" applyNumberFormat="1" applyFont="1" applyBorder="1" applyAlignment="1" applyProtection="1">
      <alignment horizontal="right" vertical="top"/>
      <protection/>
    </xf>
    <xf numFmtId="3" fontId="8" fillId="0" borderId="43" xfId="0" applyNumberFormat="1" applyFont="1" applyBorder="1" applyAlignment="1" applyProtection="1">
      <alignment vertical="top"/>
      <protection/>
    </xf>
    <xf numFmtId="0" fontId="0" fillId="0" borderId="15" xfId="0" applyFont="1" applyBorder="1" applyAlignment="1" applyProtection="1">
      <alignment/>
      <protection/>
    </xf>
    <xf numFmtId="4" fontId="14" fillId="0" borderId="15" xfId="0" applyNumberFormat="1" applyFont="1" applyFill="1" applyBorder="1" applyAlignment="1" applyProtection="1">
      <alignment/>
      <protection/>
    </xf>
    <xf numFmtId="4" fontId="0" fillId="0" borderId="15" xfId="0" applyNumberFormat="1" applyFont="1" applyBorder="1" applyAlignment="1" applyProtection="1">
      <alignment/>
      <protection/>
    </xf>
    <xf numFmtId="0" fontId="0" fillId="0" borderId="44" xfId="0" applyFont="1" applyFill="1" applyBorder="1" applyAlignment="1" applyProtection="1">
      <alignment horizontal="justify" vertical="top" wrapText="1"/>
      <protection/>
    </xf>
    <xf numFmtId="0" fontId="13" fillId="0" borderId="0" xfId="0" applyFont="1" applyFill="1" applyAlignment="1" applyProtection="1">
      <alignment/>
      <protection/>
    </xf>
    <xf numFmtId="4" fontId="0" fillId="0" borderId="15" xfId="0" applyNumberFormat="1" applyFont="1" applyFill="1" applyBorder="1" applyAlignment="1" applyProtection="1">
      <alignment/>
      <protection/>
    </xf>
    <xf numFmtId="0" fontId="0" fillId="0" borderId="33" xfId="0" applyFont="1" applyFill="1" applyBorder="1" applyAlignment="1" applyProtection="1">
      <alignment horizontal="justify" vertical="justify" wrapText="1"/>
      <protection/>
    </xf>
    <xf numFmtId="0" fontId="0" fillId="0" borderId="17" xfId="0" applyFont="1" applyBorder="1" applyAlignment="1" applyProtection="1">
      <alignment/>
      <protection/>
    </xf>
    <xf numFmtId="0" fontId="0" fillId="0" borderId="0" xfId="0" applyFill="1" applyBorder="1" applyAlignment="1" applyProtection="1">
      <alignment/>
      <protection/>
    </xf>
    <xf numFmtId="0" fontId="0" fillId="0" borderId="15" xfId="0" applyFill="1" applyBorder="1" applyAlignment="1" applyProtection="1">
      <alignment horizontal="justify" vertical="top" wrapText="1"/>
      <protection/>
    </xf>
    <xf numFmtId="0" fontId="71" fillId="0" borderId="0" xfId="0" applyFont="1" applyFill="1" applyAlignment="1" applyProtection="1">
      <alignment/>
      <protection/>
    </xf>
    <xf numFmtId="0" fontId="0" fillId="0" borderId="17" xfId="0" applyFont="1" applyFill="1" applyBorder="1" applyAlignment="1" applyProtection="1">
      <alignment horizontal="justify" vertical="justify" wrapText="1"/>
      <protection/>
    </xf>
    <xf numFmtId="0" fontId="0" fillId="0" borderId="17" xfId="0" applyFont="1" applyFill="1" applyBorder="1" applyAlignment="1" applyProtection="1">
      <alignment/>
      <protection/>
    </xf>
    <xf numFmtId="4" fontId="14" fillId="0" borderId="17"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15" xfId="0" applyFill="1" applyBorder="1" applyAlignment="1" applyProtection="1">
      <alignment/>
      <protection/>
    </xf>
    <xf numFmtId="0" fontId="0" fillId="0" borderId="15" xfId="0" applyBorder="1" applyAlignment="1" applyProtection="1">
      <alignment/>
      <protection/>
    </xf>
    <xf numFmtId="4" fontId="13" fillId="0" borderId="15" xfId="0" applyNumberFormat="1" applyFont="1" applyFill="1" applyBorder="1" applyAlignment="1" applyProtection="1">
      <alignment/>
      <protection/>
    </xf>
    <xf numFmtId="0" fontId="0" fillId="0" borderId="45" xfId="0" applyNumberFormat="1" applyFont="1" applyBorder="1" applyAlignment="1" applyProtection="1">
      <alignment horizontal="right" vertical="top"/>
      <protection/>
    </xf>
    <xf numFmtId="3" fontId="8" fillId="0" borderId="46" xfId="0" applyNumberFormat="1" applyFont="1" applyBorder="1" applyAlignment="1" applyProtection="1">
      <alignment vertical="top"/>
      <protection/>
    </xf>
    <xf numFmtId="0" fontId="0" fillId="0" borderId="15" xfId="0" applyFont="1" applyFill="1" applyBorder="1" applyAlignment="1" applyProtection="1">
      <alignment horizontal="left"/>
      <protection/>
    </xf>
    <xf numFmtId="0" fontId="0" fillId="0" borderId="47" xfId="0" applyNumberFormat="1" applyFont="1" applyBorder="1" applyAlignment="1" applyProtection="1">
      <alignment horizontal="right" vertical="top"/>
      <protection/>
    </xf>
    <xf numFmtId="3" fontId="8" fillId="0" borderId="47" xfId="0" applyNumberFormat="1" applyFont="1" applyBorder="1" applyAlignment="1" applyProtection="1">
      <alignment vertical="top"/>
      <protection/>
    </xf>
    <xf numFmtId="4" fontId="15" fillId="0" borderId="0" xfId="0" applyNumberFormat="1" applyFont="1" applyFill="1" applyBorder="1" applyAlignment="1" applyProtection="1">
      <alignment/>
      <protection/>
    </xf>
    <xf numFmtId="0" fontId="0" fillId="0" borderId="37" xfId="0" applyFont="1" applyBorder="1" applyAlignment="1" applyProtection="1">
      <alignment vertical="top"/>
      <protection/>
    </xf>
    <xf numFmtId="3" fontId="0" fillId="0" borderId="11" xfId="0" applyNumberFormat="1" applyFont="1" applyBorder="1" applyAlignment="1" applyProtection="1">
      <alignment vertical="top"/>
      <protection/>
    </xf>
    <xf numFmtId="0" fontId="7" fillId="0" borderId="11" xfId="0" applyFont="1" applyBorder="1" applyAlignment="1" applyProtection="1">
      <alignment/>
      <protection/>
    </xf>
    <xf numFmtId="4" fontId="15" fillId="0" borderId="11" xfId="0" applyNumberFormat="1" applyFont="1" applyFill="1" applyBorder="1" applyAlignment="1" applyProtection="1">
      <alignment/>
      <protection/>
    </xf>
    <xf numFmtId="4" fontId="0" fillId="0" borderId="11" xfId="0" applyNumberFormat="1" applyFont="1" applyBorder="1" applyAlignment="1" applyProtection="1">
      <alignment/>
      <protection/>
    </xf>
    <xf numFmtId="4" fontId="0" fillId="0" borderId="14" xfId="0" applyNumberFormat="1" applyFont="1" applyBorder="1" applyAlignment="1" applyProtection="1">
      <alignment/>
      <protection/>
    </xf>
    <xf numFmtId="0" fontId="0" fillId="0" borderId="0" xfId="0" applyFont="1" applyBorder="1" applyAlignment="1" applyProtection="1">
      <alignment vertical="top"/>
      <protection/>
    </xf>
    <xf numFmtId="3" fontId="0" fillId="0" borderId="38" xfId="0" applyNumberFormat="1" applyFont="1" applyBorder="1" applyAlignment="1" applyProtection="1">
      <alignment vertical="top"/>
      <protection/>
    </xf>
    <xf numFmtId="4" fontId="7" fillId="0" borderId="0" xfId="0" applyNumberFormat="1" applyFont="1" applyFill="1" applyBorder="1" applyAlignment="1" applyProtection="1">
      <alignment horizontal="left"/>
      <protection/>
    </xf>
    <xf numFmtId="4" fontId="13" fillId="0" borderId="0" xfId="0" applyNumberFormat="1" applyFont="1" applyFill="1" applyAlignment="1" applyProtection="1">
      <alignment/>
      <protection/>
    </xf>
    <xf numFmtId="4" fontId="0" fillId="0" borderId="0" xfId="0" applyNumberFormat="1" applyFont="1" applyAlignment="1" applyProtection="1">
      <alignment/>
      <protection/>
    </xf>
    <xf numFmtId="3" fontId="7" fillId="0" borderId="11" xfId="0" applyNumberFormat="1" applyFont="1" applyBorder="1" applyAlignment="1" applyProtection="1">
      <alignment vertical="top"/>
      <protection/>
    </xf>
    <xf numFmtId="0" fontId="7" fillId="0" borderId="12" xfId="0" applyFont="1" applyFill="1" applyBorder="1" applyAlignment="1" applyProtection="1">
      <alignment vertical="top"/>
      <protection/>
    </xf>
    <xf numFmtId="0" fontId="6" fillId="0" borderId="11" xfId="0" applyFont="1" applyBorder="1" applyAlignment="1" applyProtection="1">
      <alignment/>
      <protection/>
    </xf>
    <xf numFmtId="4" fontId="13" fillId="0" borderId="11" xfId="0" applyNumberFormat="1" applyFont="1" applyFill="1" applyBorder="1" applyAlignment="1" applyProtection="1">
      <alignment/>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7" fillId="0" borderId="0" xfId="0" applyFont="1" applyFill="1" applyBorder="1" applyAlignment="1" applyProtection="1">
      <alignment vertical="top"/>
      <protection/>
    </xf>
    <xf numFmtId="0" fontId="6" fillId="0" borderId="0" xfId="0" applyFont="1" applyBorder="1" applyAlignment="1" applyProtection="1">
      <alignment/>
      <protection/>
    </xf>
    <xf numFmtId="4" fontId="13" fillId="0" borderId="0" xfId="0" applyNumberFormat="1" applyFont="1" applyFill="1" applyBorder="1" applyAlignment="1" applyProtection="1">
      <alignment/>
      <protection/>
    </xf>
    <xf numFmtId="3" fontId="7" fillId="0" borderId="41" xfId="0" applyNumberFormat="1" applyFont="1" applyBorder="1" applyAlignment="1" applyProtection="1">
      <alignment vertical="top"/>
      <protection/>
    </xf>
    <xf numFmtId="0" fontId="0" fillId="37" borderId="48" xfId="0" applyFont="1" applyFill="1" applyBorder="1" applyAlignment="1" applyProtection="1">
      <alignment horizontal="justify" vertical="top" wrapText="1"/>
      <protection/>
    </xf>
    <xf numFmtId="0" fontId="0" fillId="0" borderId="16" xfId="0" applyFill="1" applyBorder="1" applyAlignment="1" applyProtection="1">
      <alignment horizontal="justify" vertical="top" wrapText="1"/>
      <protection/>
    </xf>
    <xf numFmtId="3" fontId="0" fillId="0" borderId="0" xfId="0" applyNumberFormat="1" applyFont="1" applyBorder="1" applyAlignment="1" applyProtection="1">
      <alignment vertical="top"/>
      <protection/>
    </xf>
    <xf numFmtId="0" fontId="0" fillId="0" borderId="0" xfId="0" applyFont="1" applyFill="1" applyAlignment="1" applyProtection="1">
      <alignment vertical="top" wrapText="1"/>
      <protection/>
    </xf>
    <xf numFmtId="4" fontId="13" fillId="0" borderId="0" xfId="0" applyNumberFormat="1" applyFont="1" applyFill="1" applyAlignment="1" applyProtection="1">
      <alignment horizontal="center"/>
      <protection/>
    </xf>
    <xf numFmtId="4" fontId="0" fillId="0" borderId="44" xfId="0" applyNumberFormat="1" applyFont="1" applyBorder="1" applyAlignment="1" applyProtection="1">
      <alignment/>
      <protection/>
    </xf>
    <xf numFmtId="0" fontId="0" fillId="0" borderId="49" xfId="0" applyFont="1" applyFill="1" applyBorder="1" applyAlignment="1" applyProtection="1">
      <alignment horizontal="justify" vertical="top" wrapText="1"/>
      <protection/>
    </xf>
    <xf numFmtId="3" fontId="8" fillId="0" borderId="50" xfId="0" applyNumberFormat="1" applyFont="1" applyBorder="1" applyAlignment="1" applyProtection="1">
      <alignment vertical="top"/>
      <protection/>
    </xf>
    <xf numFmtId="0" fontId="0" fillId="0" borderId="17" xfId="0" applyFill="1" applyBorder="1" applyAlignment="1" applyProtection="1">
      <alignment horizontal="justify" vertical="top" wrapText="1"/>
      <protection/>
    </xf>
    <xf numFmtId="0" fontId="0" fillId="0" borderId="43" xfId="0" applyFont="1" applyBorder="1" applyAlignment="1" applyProtection="1">
      <alignment/>
      <protection/>
    </xf>
    <xf numFmtId="0" fontId="71" fillId="0" borderId="0" xfId="0" applyFont="1" applyFill="1" applyBorder="1" applyAlignment="1" applyProtection="1">
      <alignment/>
      <protection/>
    </xf>
    <xf numFmtId="0" fontId="0" fillId="0" borderId="15" xfId="0" applyBorder="1" applyAlignment="1" applyProtection="1">
      <alignment horizontal="justify" vertical="top" wrapText="1"/>
      <protection/>
    </xf>
    <xf numFmtId="4" fontId="0" fillId="0" borderId="0" xfId="0" applyNumberFormat="1" applyFont="1" applyFill="1" applyBorder="1" applyAlignment="1" applyProtection="1">
      <alignment/>
      <protection/>
    </xf>
    <xf numFmtId="3" fontId="0" fillId="0" borderId="51" xfId="0" applyNumberFormat="1" applyFont="1" applyBorder="1" applyAlignment="1" applyProtection="1">
      <alignment vertical="top"/>
      <protection/>
    </xf>
    <xf numFmtId="0" fontId="0" fillId="0" borderId="0" xfId="0" applyFont="1" applyFill="1" applyAlignment="1" applyProtection="1">
      <alignment horizontal="justify" vertical="top" wrapText="1"/>
      <protection/>
    </xf>
    <xf numFmtId="0" fontId="14" fillId="0" borderId="0" xfId="0" applyFont="1" applyAlignment="1" applyProtection="1">
      <alignment/>
      <protection/>
    </xf>
    <xf numFmtId="4" fontId="13" fillId="0" borderId="0" xfId="0" applyNumberFormat="1" applyFont="1" applyFill="1" applyBorder="1" applyAlignment="1" applyProtection="1">
      <alignment horizontal="center"/>
      <protection/>
    </xf>
    <xf numFmtId="4" fontId="0" fillId="0" borderId="0" xfId="0" applyNumberFormat="1" applyFont="1" applyFill="1" applyAlignment="1" applyProtection="1">
      <alignment/>
      <protection/>
    </xf>
    <xf numFmtId="4" fontId="7" fillId="0" borderId="35" xfId="0" applyNumberFormat="1" applyFont="1" applyBorder="1" applyAlignment="1" applyProtection="1">
      <alignment/>
      <protection/>
    </xf>
    <xf numFmtId="3" fontId="0" fillId="0" borderId="0" xfId="0" applyNumberFormat="1" applyFont="1" applyFill="1" applyAlignment="1" applyProtection="1">
      <alignment/>
      <protection/>
    </xf>
    <xf numFmtId="0" fontId="0" fillId="0" borderId="0" xfId="0"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0" fontId="7" fillId="0" borderId="0" xfId="0" applyFont="1" applyFill="1" applyBorder="1" applyAlignment="1" applyProtection="1">
      <alignment/>
      <protection/>
    </xf>
    <xf numFmtId="0" fontId="7" fillId="0" borderId="25" xfId="0" applyFont="1" applyBorder="1" applyAlignment="1" applyProtection="1">
      <alignment vertical="top"/>
      <protection/>
    </xf>
    <xf numFmtId="3" fontId="7" fillId="0" borderId="27" xfId="0" applyNumberFormat="1" applyFont="1" applyBorder="1" applyAlignment="1" applyProtection="1">
      <alignment vertical="top"/>
      <protection/>
    </xf>
    <xf numFmtId="0" fontId="7" fillId="0" borderId="52" xfId="0" applyFont="1" applyFill="1" applyBorder="1" applyAlignment="1" applyProtection="1">
      <alignment vertical="top"/>
      <protection/>
    </xf>
    <xf numFmtId="0" fontId="6" fillId="0" borderId="27" xfId="0" applyFont="1" applyBorder="1" applyAlignment="1" applyProtection="1">
      <alignment/>
      <protection/>
    </xf>
    <xf numFmtId="4" fontId="13" fillId="0" borderId="27" xfId="0" applyNumberFormat="1" applyFont="1" applyFill="1" applyBorder="1" applyAlignment="1" applyProtection="1">
      <alignment/>
      <protection/>
    </xf>
    <xf numFmtId="4" fontId="0" fillId="0" borderId="53" xfId="0" applyNumberFormat="1" applyFont="1" applyBorder="1" applyAlignment="1" applyProtection="1">
      <alignment/>
      <protection/>
    </xf>
    <xf numFmtId="3" fontId="8" fillId="0" borderId="31" xfId="0" applyNumberFormat="1" applyFont="1" applyBorder="1" applyAlignment="1" applyProtection="1">
      <alignment horizontal="left" vertical="top"/>
      <protection/>
    </xf>
    <xf numFmtId="0" fontId="0" fillId="0" borderId="17" xfId="0" applyFill="1" applyBorder="1" applyAlignment="1" applyProtection="1">
      <alignment horizontal="justify" vertical="justify" wrapText="1"/>
      <protection/>
    </xf>
    <xf numFmtId="0" fontId="0" fillId="0" borderId="17" xfId="0" applyFont="1" applyBorder="1" applyAlignment="1" applyProtection="1">
      <alignment horizontal="center"/>
      <protection/>
    </xf>
    <xf numFmtId="4" fontId="14" fillId="0" borderId="54" xfId="0" applyNumberFormat="1" applyFont="1" applyFill="1" applyBorder="1" applyAlignment="1" applyProtection="1">
      <alignment/>
      <protection/>
    </xf>
    <xf numFmtId="0" fontId="71" fillId="0" borderId="0" xfId="0" applyFont="1" applyAlignment="1" applyProtection="1">
      <alignment/>
      <protection/>
    </xf>
    <xf numFmtId="0" fontId="0" fillId="0" borderId="17" xfId="0" applyBorder="1" applyAlignment="1" applyProtection="1">
      <alignment horizontal="center"/>
      <protection/>
    </xf>
    <xf numFmtId="0" fontId="0" fillId="0" borderId="17" xfId="0" applyFont="1" applyBorder="1" applyAlignment="1" applyProtection="1">
      <alignment horizontal="center"/>
      <protection/>
    </xf>
    <xf numFmtId="0" fontId="0" fillId="0" borderId="17" xfId="0" applyFont="1" applyFill="1" applyBorder="1" applyAlignment="1" applyProtection="1">
      <alignment horizontal="justify" vertical="justify" wrapText="1"/>
      <protection/>
    </xf>
    <xf numFmtId="0" fontId="0" fillId="0" borderId="0" xfId="0" applyNumberFormat="1" applyFont="1" applyBorder="1" applyAlignment="1" applyProtection="1">
      <alignment horizontal="right" vertical="top"/>
      <protection/>
    </xf>
    <xf numFmtId="3" fontId="8" fillId="0" borderId="0" xfId="0" applyNumberFormat="1" applyFont="1" applyBorder="1" applyAlignment="1" applyProtection="1">
      <alignment horizontal="left" vertical="top"/>
      <protection/>
    </xf>
    <xf numFmtId="0" fontId="0" fillId="0" borderId="0" xfId="0" applyFont="1" applyBorder="1" applyAlignment="1" applyProtection="1">
      <alignment horizontal="justify" vertical="justify" wrapText="1"/>
      <protection/>
    </xf>
    <xf numFmtId="0" fontId="0" fillId="0" borderId="0" xfId="0" applyFont="1" applyBorder="1" applyAlignment="1" applyProtection="1">
      <alignment horizontal="center"/>
      <protection/>
    </xf>
    <xf numFmtId="4" fontId="8" fillId="0" borderId="0" xfId="0" applyNumberFormat="1" applyFont="1" applyBorder="1" applyAlignment="1" applyProtection="1">
      <alignment/>
      <protection/>
    </xf>
    <xf numFmtId="0" fontId="0" fillId="0" borderId="55" xfId="0" applyFont="1" applyBorder="1" applyAlignment="1" applyProtection="1">
      <alignment vertical="top"/>
      <protection/>
    </xf>
    <xf numFmtId="3" fontId="0" fillId="0" borderId="32" xfId="0" applyNumberFormat="1" applyFont="1" applyBorder="1" applyAlignment="1" applyProtection="1">
      <alignment horizontal="left" vertical="top"/>
      <protection/>
    </xf>
    <xf numFmtId="4" fontId="7" fillId="0" borderId="32" xfId="0" applyNumberFormat="1" applyFont="1" applyBorder="1" applyAlignment="1" applyProtection="1">
      <alignment horizontal="left"/>
      <protection/>
    </xf>
    <xf numFmtId="0" fontId="0" fillId="0" borderId="32" xfId="0" applyFont="1" applyBorder="1" applyAlignment="1" applyProtection="1">
      <alignment horizontal="center"/>
      <protection/>
    </xf>
    <xf numFmtId="4" fontId="13" fillId="0" borderId="31" xfId="0" applyNumberFormat="1" applyFont="1" applyFill="1" applyBorder="1" applyAlignment="1" applyProtection="1">
      <alignment/>
      <protection/>
    </xf>
    <xf numFmtId="4" fontId="8" fillId="0" borderId="31" xfId="0" applyNumberFormat="1" applyFont="1" applyBorder="1" applyAlignment="1" applyProtection="1">
      <alignment/>
      <protection/>
    </xf>
    <xf numFmtId="4" fontId="25" fillId="0" borderId="17" xfId="0" applyNumberFormat="1" applyFont="1" applyFill="1" applyBorder="1" applyAlignment="1" applyProtection="1">
      <alignment/>
      <protection/>
    </xf>
    <xf numFmtId="16" fontId="7" fillId="0" borderId="55" xfId="0" applyNumberFormat="1" applyFont="1" applyBorder="1" applyAlignment="1" applyProtection="1">
      <alignment vertical="top"/>
      <protection/>
    </xf>
    <xf numFmtId="3" fontId="7" fillId="0" borderId="31" xfId="0" applyNumberFormat="1" applyFont="1" applyBorder="1" applyAlignment="1" applyProtection="1">
      <alignment horizontal="left" vertical="top"/>
      <protection/>
    </xf>
    <xf numFmtId="0" fontId="7" fillId="0" borderId="55" xfId="0" applyFont="1" applyBorder="1" applyAlignment="1" applyProtection="1">
      <alignment vertical="top"/>
      <protection/>
    </xf>
    <xf numFmtId="0" fontId="6" fillId="0" borderId="32" xfId="0" applyFont="1" applyBorder="1" applyAlignment="1" applyProtection="1">
      <alignment horizontal="center"/>
      <protection/>
    </xf>
    <xf numFmtId="4" fontId="13" fillId="0" borderId="32" xfId="0" applyNumberFormat="1" applyFont="1" applyFill="1" applyBorder="1" applyAlignment="1" applyProtection="1">
      <alignment/>
      <protection/>
    </xf>
    <xf numFmtId="16" fontId="0" fillId="0" borderId="42" xfId="0" applyNumberFormat="1" applyFont="1" applyBorder="1" applyAlignment="1" applyProtection="1">
      <alignment horizontal="right" vertical="top"/>
      <protection/>
    </xf>
    <xf numFmtId="3" fontId="8" fillId="0" borderId="43" xfId="0" applyNumberFormat="1" applyFont="1" applyBorder="1" applyAlignment="1" applyProtection="1">
      <alignment horizontal="left" vertical="top"/>
      <protection/>
    </xf>
    <xf numFmtId="0" fontId="0" fillId="0" borderId="17" xfId="0" applyFont="1" applyBorder="1" applyAlignment="1" applyProtection="1">
      <alignment horizontal="justify" vertical="justify" wrapText="1"/>
      <protection/>
    </xf>
    <xf numFmtId="4" fontId="8" fillId="0" borderId="17" xfId="0" applyNumberFormat="1" applyFont="1" applyBorder="1" applyAlignment="1" applyProtection="1">
      <alignment/>
      <protection/>
    </xf>
    <xf numFmtId="0" fontId="0" fillId="0" borderId="55" xfId="0" applyNumberFormat="1" applyFont="1" applyBorder="1" applyAlignment="1" applyProtection="1">
      <alignment horizontal="right" vertical="top"/>
      <protection/>
    </xf>
    <xf numFmtId="4" fontId="14" fillId="0" borderId="55" xfId="0" applyNumberFormat="1" applyFont="1" applyFill="1" applyBorder="1" applyAlignment="1" applyProtection="1">
      <alignment/>
      <protection/>
    </xf>
    <xf numFmtId="0" fontId="0" fillId="0" borderId="17" xfId="0" applyFont="1" applyBorder="1" applyAlignment="1" applyProtection="1">
      <alignment horizontal="justify" vertical="justify" wrapText="1"/>
      <protection/>
    </xf>
    <xf numFmtId="0" fontId="10" fillId="0" borderId="0" xfId="0" applyNumberFormat="1" applyFont="1" applyBorder="1" applyAlignment="1" applyProtection="1">
      <alignment horizontal="right" vertical="top"/>
      <protection/>
    </xf>
    <xf numFmtId="3" fontId="24" fillId="0" borderId="0" xfId="0" applyNumberFormat="1" applyFont="1" applyBorder="1" applyAlignment="1" applyProtection="1">
      <alignment horizontal="left" vertical="top"/>
      <protection/>
    </xf>
    <xf numFmtId="0" fontId="10" fillId="0" borderId="0" xfId="0" applyFont="1" applyBorder="1" applyAlignment="1" applyProtection="1">
      <alignment horizontal="justify" vertical="justify" wrapText="1"/>
      <protection/>
    </xf>
    <xf numFmtId="0" fontId="10" fillId="0" borderId="0" xfId="0" applyFont="1" applyBorder="1" applyAlignment="1" applyProtection="1">
      <alignment horizontal="center"/>
      <protection/>
    </xf>
    <xf numFmtId="4" fontId="12" fillId="0" borderId="32" xfId="0" applyNumberFormat="1" applyFont="1" applyFill="1" applyBorder="1" applyAlignment="1" applyProtection="1">
      <alignment/>
      <protection/>
    </xf>
    <xf numFmtId="4" fontId="24" fillId="0" borderId="0" xfId="0" applyNumberFormat="1" applyFont="1" applyBorder="1" applyAlignment="1" applyProtection="1">
      <alignment/>
      <protection/>
    </xf>
    <xf numFmtId="0" fontId="10" fillId="0" borderId="55" xfId="0" applyFont="1" applyBorder="1" applyAlignment="1" applyProtection="1">
      <alignment vertical="top"/>
      <protection/>
    </xf>
    <xf numFmtId="3" fontId="10" fillId="0" borderId="32" xfId="0" applyNumberFormat="1" applyFont="1" applyBorder="1" applyAlignment="1" applyProtection="1">
      <alignment horizontal="left" vertical="top"/>
      <protection/>
    </xf>
    <xf numFmtId="0" fontId="9" fillId="0" borderId="55" xfId="0" applyFont="1" applyBorder="1" applyAlignment="1" applyProtection="1">
      <alignment vertical="top"/>
      <protection/>
    </xf>
    <xf numFmtId="0" fontId="10" fillId="0" borderId="32" xfId="0" applyFont="1" applyBorder="1" applyAlignment="1" applyProtection="1">
      <alignment horizontal="center"/>
      <protection/>
    </xf>
    <xf numFmtId="4" fontId="12" fillId="0" borderId="31" xfId="0" applyNumberFormat="1" applyFont="1" applyFill="1" applyBorder="1" applyAlignment="1" applyProtection="1">
      <alignment/>
      <protection/>
    </xf>
    <xf numFmtId="4" fontId="24" fillId="0" borderId="31" xfId="0" applyNumberFormat="1" applyFont="1" applyBorder="1" applyAlignment="1" applyProtection="1">
      <alignment/>
      <protection/>
    </xf>
    <xf numFmtId="4" fontId="12" fillId="0" borderId="0" xfId="0" applyNumberFormat="1" applyFont="1" applyFill="1" applyAlignment="1" applyProtection="1">
      <alignment/>
      <protection/>
    </xf>
    <xf numFmtId="16" fontId="9" fillId="0" borderId="55" xfId="0" applyNumberFormat="1" applyFont="1" applyBorder="1" applyAlignment="1" applyProtection="1">
      <alignment vertical="top"/>
      <protection/>
    </xf>
    <xf numFmtId="3" fontId="9" fillId="0" borderId="31" xfId="0" applyNumberFormat="1" applyFont="1" applyBorder="1" applyAlignment="1" applyProtection="1">
      <alignment horizontal="left" vertical="top"/>
      <protection/>
    </xf>
    <xf numFmtId="0" fontId="2" fillId="0" borderId="32" xfId="0" applyFont="1" applyBorder="1" applyAlignment="1" applyProtection="1">
      <alignment horizontal="center"/>
      <protection/>
    </xf>
    <xf numFmtId="0" fontId="0" fillId="0" borderId="0" xfId="0" applyNumberFormat="1" applyFont="1" applyBorder="1" applyAlignment="1" applyProtection="1">
      <alignment horizontal="right" vertical="top"/>
      <protection/>
    </xf>
    <xf numFmtId="3" fontId="8" fillId="0" borderId="0" xfId="0" applyNumberFormat="1" applyFont="1" applyBorder="1" applyAlignment="1" applyProtection="1">
      <alignment vertical="top"/>
      <protection/>
    </xf>
    <xf numFmtId="0" fontId="0" fillId="0" borderId="0" xfId="0" applyFont="1" applyBorder="1" applyAlignment="1" applyProtection="1">
      <alignment horizontal="justify" vertical="top" wrapText="1"/>
      <protection/>
    </xf>
    <xf numFmtId="0" fontId="7" fillId="0" borderId="0" xfId="0" applyFont="1" applyBorder="1" applyAlignment="1" applyProtection="1">
      <alignment/>
      <protection/>
    </xf>
    <xf numFmtId="4" fontId="7" fillId="0" borderId="0" xfId="0" applyNumberFormat="1" applyFont="1" applyBorder="1" applyAlignment="1" applyProtection="1">
      <alignment/>
      <protection/>
    </xf>
    <xf numFmtId="0" fontId="9" fillId="0" borderId="29" xfId="0" applyFont="1" applyBorder="1" applyAlignment="1" applyProtection="1">
      <alignment vertical="top"/>
      <protection/>
    </xf>
    <xf numFmtId="0" fontId="0" fillId="0" borderId="56" xfId="0" applyNumberFormat="1" applyFont="1" applyBorder="1" applyAlignment="1" applyProtection="1">
      <alignment horizontal="right" vertical="top"/>
      <protection/>
    </xf>
    <xf numFmtId="3" fontId="8" fillId="0" borderId="57" xfId="0" applyNumberFormat="1" applyFont="1" applyBorder="1" applyAlignment="1" applyProtection="1">
      <alignment horizontal="left" vertical="top"/>
      <protection/>
    </xf>
    <xf numFmtId="0" fontId="0" fillId="0" borderId="33" xfId="0" applyBorder="1" applyAlignment="1" applyProtection="1">
      <alignment horizontal="center"/>
      <protection/>
    </xf>
    <xf numFmtId="4" fontId="19" fillId="0" borderId="33" xfId="0" applyNumberFormat="1" applyFont="1" applyFill="1" applyBorder="1" applyAlignment="1" applyProtection="1">
      <alignment/>
      <protection/>
    </xf>
    <xf numFmtId="0" fontId="0" fillId="0" borderId="17"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16" borderId="17" xfId="0" applyFont="1" applyFill="1" applyBorder="1" applyAlignment="1" applyProtection="1">
      <alignment horizontal="justify" vertical="justify" wrapText="1"/>
      <protection/>
    </xf>
    <xf numFmtId="4" fontId="14" fillId="0" borderId="32" xfId="0" applyNumberFormat="1" applyFont="1" applyFill="1" applyBorder="1" applyAlignment="1" applyProtection="1">
      <alignment/>
      <protection/>
    </xf>
    <xf numFmtId="0" fontId="0" fillId="0" borderId="33" xfId="0" applyFill="1" applyBorder="1" applyAlignment="1" applyProtection="1">
      <alignment horizontal="justify" vertical="justify" wrapText="1"/>
      <protection/>
    </xf>
    <xf numFmtId="0" fontId="0" fillId="0" borderId="58" xfId="0" applyFill="1" applyBorder="1" applyAlignment="1" applyProtection="1">
      <alignment horizontal="justify" vertical="top" wrapText="1"/>
      <protection/>
    </xf>
    <xf numFmtId="3" fontId="8" fillId="0" borderId="59" xfId="0" applyNumberFormat="1" applyFont="1" applyBorder="1" applyAlignment="1" applyProtection="1">
      <alignment horizontal="left" vertical="top"/>
      <protection/>
    </xf>
    <xf numFmtId="0" fontId="0" fillId="0" borderId="33" xfId="0" applyFont="1" applyBorder="1" applyAlignment="1" applyProtection="1">
      <alignment horizontal="center"/>
      <protection/>
    </xf>
    <xf numFmtId="0" fontId="0" fillId="0" borderId="33" xfId="0" applyFont="1" applyBorder="1" applyAlignment="1" applyProtection="1">
      <alignment horizontal="center"/>
      <protection/>
    </xf>
    <xf numFmtId="0" fontId="0" fillId="0" borderId="55" xfId="0" applyNumberFormat="1" applyFont="1" applyFill="1" applyBorder="1" applyAlignment="1" applyProtection="1">
      <alignment horizontal="right" vertical="top"/>
      <protection/>
    </xf>
    <xf numFmtId="4" fontId="19" fillId="0" borderId="17" xfId="0" applyNumberFormat="1" applyFont="1" applyFill="1" applyBorder="1" applyAlignment="1" applyProtection="1">
      <alignment/>
      <protection/>
    </xf>
    <xf numFmtId="3" fontId="8" fillId="0" borderId="31" xfId="0" applyNumberFormat="1" applyFont="1" applyFill="1" applyBorder="1" applyAlignment="1" applyProtection="1">
      <alignment horizontal="left" vertical="top"/>
      <protection/>
    </xf>
    <xf numFmtId="0" fontId="0" fillId="0" borderId="17"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60" xfId="0" applyNumberFormat="1" applyFont="1" applyFill="1" applyBorder="1" applyAlignment="1" applyProtection="1">
      <alignment horizontal="right" vertical="top"/>
      <protection/>
    </xf>
    <xf numFmtId="4" fontId="72" fillId="0" borderId="17" xfId="0" applyNumberFormat="1" applyFont="1" applyFill="1" applyBorder="1" applyAlignment="1" applyProtection="1">
      <alignment/>
      <protection/>
    </xf>
    <xf numFmtId="0" fontId="0" fillId="0" borderId="0" xfId="0" applyNumberFormat="1" applyFont="1" applyFill="1" applyBorder="1" applyAlignment="1" applyProtection="1">
      <alignment horizontal="right" vertical="top"/>
      <protection/>
    </xf>
    <xf numFmtId="3" fontId="8" fillId="0" borderId="61" xfId="0" applyNumberFormat="1" applyFont="1" applyFill="1" applyBorder="1" applyAlignment="1" applyProtection="1">
      <alignment horizontal="left" vertical="top"/>
      <protection/>
    </xf>
    <xf numFmtId="0" fontId="0" fillId="0" borderId="17" xfId="0" applyFont="1" applyFill="1" applyBorder="1" applyAlignment="1" applyProtection="1" quotePrefix="1">
      <alignment horizontal="justify" vertical="justify" wrapText="1"/>
      <protection/>
    </xf>
    <xf numFmtId="0" fontId="0" fillId="0" borderId="34" xfId="0" applyNumberFormat="1" applyFont="1" applyFill="1" applyBorder="1" applyAlignment="1" applyProtection="1">
      <alignment horizontal="right" vertical="top"/>
      <protection/>
    </xf>
    <xf numFmtId="3" fontId="8" fillId="0" borderId="62" xfId="0" applyNumberFormat="1" applyFont="1" applyFill="1" applyBorder="1" applyAlignment="1" applyProtection="1">
      <alignment horizontal="left" vertical="top"/>
      <protection/>
    </xf>
    <xf numFmtId="3" fontId="10" fillId="0" borderId="0" xfId="0" applyNumberFormat="1" applyFont="1" applyAlignment="1" applyProtection="1">
      <alignment horizontal="left" vertical="top"/>
      <protection/>
    </xf>
    <xf numFmtId="0" fontId="10" fillId="0" borderId="0" xfId="0" applyFont="1" applyAlignment="1" applyProtection="1">
      <alignment horizontal="justify" vertical="justify" wrapText="1"/>
      <protection/>
    </xf>
    <xf numFmtId="0" fontId="2" fillId="0" borderId="0" xfId="0" applyFont="1" applyAlignment="1" applyProtection="1">
      <alignment horizontal="center"/>
      <protection/>
    </xf>
    <xf numFmtId="4" fontId="12" fillId="0" borderId="0" xfId="0" applyNumberFormat="1" applyFont="1" applyFill="1" applyBorder="1" applyAlignment="1" applyProtection="1">
      <alignment/>
      <protection/>
    </xf>
    <xf numFmtId="0" fontId="2" fillId="0" borderId="0" xfId="0" applyFont="1" applyFill="1" applyAlignment="1" applyProtection="1">
      <alignment horizontal="center"/>
      <protection/>
    </xf>
    <xf numFmtId="4" fontId="12" fillId="0" borderId="34" xfId="0" applyNumberFormat="1" applyFont="1" applyFill="1" applyBorder="1" applyAlignment="1" applyProtection="1">
      <alignment/>
      <protection/>
    </xf>
    <xf numFmtId="4" fontId="9" fillId="0" borderId="32" xfId="0" applyNumberFormat="1" applyFont="1" applyBorder="1" applyAlignment="1" applyProtection="1">
      <alignment horizontal="left"/>
      <protection/>
    </xf>
    <xf numFmtId="3" fontId="7" fillId="0" borderId="13" xfId="0" applyNumberFormat="1" applyFont="1" applyBorder="1" applyAlignment="1" applyProtection="1">
      <alignment vertical="top"/>
      <protection/>
    </xf>
    <xf numFmtId="4" fontId="0" fillId="0" borderId="41" xfId="0" applyNumberFormat="1" applyFont="1" applyBorder="1" applyAlignment="1" applyProtection="1">
      <alignment/>
      <protection/>
    </xf>
    <xf numFmtId="0" fontId="0" fillId="0" borderId="42" xfId="0" applyNumberFormat="1" applyFont="1" applyFill="1" applyBorder="1" applyAlignment="1" applyProtection="1">
      <alignment horizontal="right" vertical="top"/>
      <protection/>
    </xf>
    <xf numFmtId="0" fontId="0" fillId="0" borderId="15" xfId="0" applyFont="1" applyFill="1" applyBorder="1" applyAlignment="1" applyProtection="1">
      <alignment/>
      <protection/>
    </xf>
    <xf numFmtId="0" fontId="0" fillId="0" borderId="33" xfId="0" applyFont="1" applyBorder="1" applyAlignment="1" applyProtection="1">
      <alignment/>
      <protection/>
    </xf>
    <xf numFmtId="0" fontId="7" fillId="0" borderId="0" xfId="0" applyFont="1" applyAlignment="1" applyProtection="1">
      <alignment/>
      <protection/>
    </xf>
    <xf numFmtId="0" fontId="0" fillId="0" borderId="63" xfId="0" applyNumberFormat="1" applyFont="1" applyBorder="1" applyAlignment="1" applyProtection="1">
      <alignment horizontal="right" vertical="top"/>
      <protection/>
    </xf>
    <xf numFmtId="0" fontId="0" fillId="0" borderId="62" xfId="0" applyFont="1" applyBorder="1" applyAlignment="1" applyProtection="1">
      <alignment/>
      <protection/>
    </xf>
    <xf numFmtId="2" fontId="14" fillId="0" borderId="33" xfId="0" applyNumberFormat="1" applyFont="1" applyBorder="1" applyAlignment="1" applyProtection="1">
      <alignment/>
      <protection/>
    </xf>
    <xf numFmtId="0" fontId="0" fillId="0" borderId="64" xfId="0" applyNumberFormat="1" applyFont="1" applyBorder="1" applyAlignment="1" applyProtection="1">
      <alignment horizontal="right" vertical="top"/>
      <protection/>
    </xf>
    <xf numFmtId="0" fontId="0" fillId="16" borderId="17" xfId="0" applyFill="1" applyBorder="1" applyAlignment="1" applyProtection="1">
      <alignment horizontal="justify" vertical="top" wrapText="1"/>
      <protection/>
    </xf>
    <xf numFmtId="4" fontId="73" fillId="0" borderId="15" xfId="0" applyNumberFormat="1" applyFont="1" applyFill="1" applyBorder="1" applyAlignment="1" applyProtection="1">
      <alignment/>
      <protection/>
    </xf>
    <xf numFmtId="0" fontId="0" fillId="0" borderId="17" xfId="0" applyFill="1" applyBorder="1" applyAlignment="1" applyProtection="1">
      <alignment horizontal="left" vertical="center" shrinkToFit="1"/>
      <protection/>
    </xf>
    <xf numFmtId="0" fontId="0" fillId="0" borderId="17"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center"/>
      <protection/>
    </xf>
    <xf numFmtId="3" fontId="0" fillId="0" borderId="0" xfId="0" applyNumberFormat="1" applyFont="1" applyFill="1" applyBorder="1" applyAlignment="1" applyProtection="1">
      <alignment/>
      <protection/>
    </xf>
    <xf numFmtId="0" fontId="0" fillId="0" borderId="15" xfId="0" applyFont="1" applyBorder="1" applyAlignment="1" applyProtection="1">
      <alignment horizontal="justify" vertical="top" wrapText="1"/>
      <protection/>
    </xf>
    <xf numFmtId="4" fontId="0" fillId="0" borderId="17" xfId="0" applyNumberFormat="1" applyFont="1" applyFill="1" applyBorder="1" applyAlignment="1" applyProtection="1">
      <alignment vertical="top" wrapText="1"/>
      <protection/>
    </xf>
    <xf numFmtId="4" fontId="0" fillId="0" borderId="0" xfId="0" applyNumberFormat="1" applyFont="1" applyFill="1" applyBorder="1" applyAlignment="1" applyProtection="1">
      <alignment vertical="top" wrapText="1"/>
      <protection/>
    </xf>
    <xf numFmtId="0" fontId="14" fillId="0" borderId="0"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3" fontId="6" fillId="0" borderId="51" xfId="0" applyNumberFormat="1" applyFont="1" applyBorder="1" applyAlignment="1" applyProtection="1">
      <alignment vertical="top"/>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wrapText="1"/>
      <protection/>
    </xf>
    <xf numFmtId="0" fontId="7" fillId="0" borderId="11" xfId="0" applyFont="1" applyFill="1" applyBorder="1" applyAlignment="1" applyProtection="1">
      <alignment vertical="top"/>
      <protection/>
    </xf>
    <xf numFmtId="0" fontId="0" fillId="0" borderId="15" xfId="0" applyFont="1" applyFill="1" applyBorder="1" applyAlignment="1" applyProtection="1">
      <alignment horizontal="justify" vertical="top" wrapText="1"/>
      <protection/>
    </xf>
    <xf numFmtId="9" fontId="21" fillId="0" borderId="15" xfId="0" applyNumberFormat="1" applyFont="1" applyBorder="1" applyAlignment="1" applyProtection="1">
      <alignment/>
      <protection/>
    </xf>
    <xf numFmtId="4" fontId="15" fillId="0" borderId="15" xfId="0" applyNumberFormat="1" applyFont="1" applyFill="1" applyBorder="1" applyAlignment="1" applyProtection="1">
      <alignment/>
      <protection/>
    </xf>
    <xf numFmtId="0" fontId="6" fillId="0" borderId="47" xfId="0" applyFont="1" applyBorder="1" applyAlignment="1" applyProtection="1">
      <alignment vertical="top"/>
      <protection/>
    </xf>
    <xf numFmtId="3" fontId="6" fillId="0" borderId="47" xfId="0" applyNumberFormat="1" applyFont="1" applyBorder="1" applyAlignment="1" applyProtection="1">
      <alignment vertical="top"/>
      <protection/>
    </xf>
    <xf numFmtId="0" fontId="0" fillId="0" borderId="0" xfId="0" applyFill="1" applyBorder="1" applyAlignment="1" applyProtection="1">
      <alignment horizontal="justify" vertical="justify" wrapText="1"/>
      <protection/>
    </xf>
    <xf numFmtId="3" fontId="6" fillId="0" borderId="0" xfId="0" applyNumberFormat="1" applyFont="1" applyBorder="1" applyAlignment="1" applyProtection="1">
      <alignment horizontal="left" vertical="top"/>
      <protection/>
    </xf>
    <xf numFmtId="0" fontId="0" fillId="0" borderId="0" xfId="0" applyFont="1" applyFill="1" applyBorder="1" applyAlignment="1" applyProtection="1">
      <alignment horizontal="justify" vertical="justify" wrapText="1"/>
      <protection/>
    </xf>
    <xf numFmtId="4" fontId="13" fillId="0" borderId="0" xfId="0" applyNumberFormat="1" applyFont="1" applyAlignment="1" applyProtection="1">
      <alignment horizontal="center"/>
      <protection/>
    </xf>
    <xf numFmtId="164" fontId="0" fillId="0" borderId="0" xfId="0" applyNumberFormat="1" applyFont="1" applyBorder="1" applyAlignment="1" applyProtection="1">
      <alignment/>
      <protection/>
    </xf>
    <xf numFmtId="4" fontId="0" fillId="0" borderId="0" xfId="40" applyNumberFormat="1" applyFont="1" applyFill="1" applyBorder="1" applyAlignment="1" applyProtection="1">
      <alignment wrapText="1"/>
      <protection locked="0"/>
    </xf>
    <xf numFmtId="0" fontId="0" fillId="16" borderId="33" xfId="0" applyFill="1" applyBorder="1" applyAlignment="1" applyProtection="1">
      <alignment horizontal="justify" vertical="justify" wrapText="1"/>
      <protection/>
    </xf>
    <xf numFmtId="0" fontId="0" fillId="16" borderId="65" xfId="0" applyFill="1" applyBorder="1" applyAlignment="1" applyProtection="1">
      <alignment horizontal="justify" vertical="top" wrapText="1"/>
      <protection/>
    </xf>
    <xf numFmtId="2" fontId="0" fillId="0" borderId="33" xfId="0" applyNumberFormat="1" applyFont="1" applyBorder="1" applyAlignment="1" applyProtection="1">
      <alignment/>
      <protection locked="0"/>
    </xf>
    <xf numFmtId="0" fontId="0" fillId="0" borderId="66" xfId="0" applyFont="1" applyBorder="1" applyAlignment="1" applyProtection="1">
      <alignment/>
      <protection/>
    </xf>
    <xf numFmtId="2" fontId="15" fillId="0" borderId="66" xfId="0" applyNumberFormat="1" applyFont="1" applyBorder="1" applyAlignment="1" applyProtection="1">
      <alignment/>
      <protection/>
    </xf>
    <xf numFmtId="2" fontId="36" fillId="0" borderId="67" xfId="0" applyNumberFormat="1" applyFont="1" applyBorder="1" applyAlignment="1" applyProtection="1">
      <alignment/>
      <protection locked="0"/>
    </xf>
    <xf numFmtId="2" fontId="36" fillId="0" borderId="67" xfId="0" applyNumberFormat="1" applyFont="1" applyBorder="1" applyAlignment="1" applyProtection="1">
      <alignment/>
      <protection/>
    </xf>
    <xf numFmtId="3" fontId="8" fillId="0" borderId="57" xfId="0" applyNumberFormat="1" applyFont="1" applyBorder="1" applyAlignment="1" applyProtection="1">
      <alignment vertical="top"/>
      <protection/>
    </xf>
    <xf numFmtId="3" fontId="8" fillId="0" borderId="68" xfId="0" applyNumberFormat="1" applyFont="1" applyBorder="1" applyAlignment="1" applyProtection="1">
      <alignment vertical="top"/>
      <protection/>
    </xf>
    <xf numFmtId="3" fontId="3" fillId="0" borderId="0" xfId="0" applyNumberFormat="1" applyFont="1" applyBorder="1" applyAlignment="1" applyProtection="1" quotePrefix="1">
      <alignment/>
      <protection/>
    </xf>
    <xf numFmtId="4" fontId="73" fillId="0" borderId="69" xfId="0" applyNumberFormat="1" applyFont="1" applyBorder="1" applyAlignment="1" applyProtection="1">
      <alignment/>
      <protection/>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_PON-1DEL" xfId="40"/>
    <cellStyle name="Nevtralno" xfId="41"/>
    <cellStyle name="Normal 2" xfId="42"/>
    <cellStyle name="Normal_Kino Siska_predr_ZU"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dxfs count="13">
    <dxf>
      <font>
        <color indexed="9"/>
      </font>
    </dxf>
    <dxf>
      <fill>
        <patternFill>
          <bgColor indexed="42"/>
        </patternFill>
      </fill>
    </dxf>
    <dxf>
      <fill>
        <patternFill>
          <bgColor indexed="42"/>
        </patternFill>
      </fill>
    </dxf>
    <dxf>
      <font>
        <color indexed="9"/>
      </font>
      <fill>
        <patternFill>
          <bgColor indexed="9"/>
        </patternFill>
      </fill>
    </dxf>
    <dxf>
      <fill>
        <patternFill>
          <bgColor indexed="10"/>
        </patternFill>
      </fill>
    </dxf>
    <dxf>
      <font>
        <color indexed="9"/>
      </font>
    </dxf>
    <dxf>
      <font>
        <b val="0"/>
        <color indexed="9"/>
      </font>
      <fill>
        <patternFill patternType="none">
          <fgColor indexed="64"/>
          <bgColor indexed="65"/>
        </patternFill>
      </fill>
    </dxf>
    <dxf>
      <font>
        <b val="0"/>
        <color indexed="9"/>
      </font>
    </dxf>
    <dxf>
      <font>
        <b val="0"/>
        <color indexed="9"/>
      </font>
    </dxf>
    <dxf>
      <fill>
        <patternFill patternType="solid">
          <fgColor indexed="27"/>
          <bgColor indexed="42"/>
        </patternFill>
      </fill>
    </dxf>
    <dxf>
      <font>
        <b val="0"/>
        <color indexed="9"/>
      </font>
      <fill>
        <patternFill patternType="none">
          <fgColor indexed="64"/>
          <bgColor indexed="65"/>
        </patternFill>
      </fill>
    </dxf>
    <dxf>
      <fill>
        <patternFill patternType="solid">
          <fgColor indexed="60"/>
          <bgColor indexed="10"/>
        </patternFill>
      </fill>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2"/>
  <dimension ref="B4:G17"/>
  <sheetViews>
    <sheetView tabSelected="1" zoomScaleSheetLayoutView="115" zoomScalePageLayoutView="0" workbookViewId="0" topLeftCell="A1">
      <selection activeCell="J7" sqref="J7"/>
    </sheetView>
  </sheetViews>
  <sheetFormatPr defaultColWidth="9.140625" defaultRowHeight="12.75"/>
  <cols>
    <col min="2" max="2" width="5.421875" style="0" customWidth="1"/>
    <col min="6" max="6" width="9.00390625" style="0" customWidth="1"/>
    <col min="7" max="7" width="19.421875" style="0" customWidth="1"/>
  </cols>
  <sheetData>
    <row r="4" spans="2:7" ht="99" customHeight="1">
      <c r="B4" s="147" t="s">
        <v>189</v>
      </c>
      <c r="C4" s="147"/>
      <c r="D4" s="147"/>
      <c r="E4" s="148"/>
      <c r="F4" s="148"/>
      <c r="G4" s="148"/>
    </row>
    <row r="5" spans="2:7" ht="13.5" customHeight="1">
      <c r="B5" s="144"/>
      <c r="C5" s="144"/>
      <c r="D5" s="144"/>
      <c r="E5" s="145"/>
      <c r="F5" s="145"/>
      <c r="G5" s="145"/>
    </row>
    <row r="6" spans="2:7" ht="13.5" customHeight="1">
      <c r="B6" s="144"/>
      <c r="C6" s="144"/>
      <c r="D6" s="144"/>
      <c r="E6" s="145"/>
      <c r="F6" s="145"/>
      <c r="G6" s="145"/>
    </row>
    <row r="7" spans="2:7" ht="13.5" customHeight="1">
      <c r="B7" s="28" t="s">
        <v>190</v>
      </c>
      <c r="C7" s="144"/>
      <c r="D7" s="144"/>
      <c r="E7" s="145"/>
      <c r="F7" s="145"/>
      <c r="G7" s="145"/>
    </row>
    <row r="8" spans="2:7" ht="13.5" thickBot="1">
      <c r="B8" s="21"/>
      <c r="C8" s="21"/>
      <c r="D8" s="21"/>
      <c r="E8" s="18"/>
      <c r="F8" s="18"/>
      <c r="G8" s="14"/>
    </row>
    <row r="9" spans="2:7" ht="15" customHeight="1" thickBot="1">
      <c r="B9" s="1" t="s">
        <v>2</v>
      </c>
      <c r="C9" s="3" t="s">
        <v>191</v>
      </c>
      <c r="D9" s="4"/>
      <c r="E9" s="5"/>
      <c r="F9" s="16"/>
      <c r="G9" s="19">
        <f>'1-POPIS SANACIJE IN VODOVODA'!G14</f>
        <v>0</v>
      </c>
    </row>
    <row r="10" spans="2:7" ht="15" customHeight="1" thickBot="1">
      <c r="B10" s="1" t="s">
        <v>3</v>
      </c>
      <c r="C10" s="3" t="s">
        <v>192</v>
      </c>
      <c r="D10" s="4"/>
      <c r="E10" s="5"/>
      <c r="F10" s="16"/>
      <c r="G10" s="19">
        <f>'2- KATODNA Z.'!G51</f>
        <v>0</v>
      </c>
    </row>
    <row r="11" spans="2:7" ht="15" customHeight="1">
      <c r="B11" s="6"/>
      <c r="C11" s="6"/>
      <c r="D11" s="7"/>
      <c r="E11" s="8"/>
      <c r="F11" s="17"/>
      <c r="G11" s="15"/>
    </row>
    <row r="12" spans="2:7" ht="15" customHeight="1">
      <c r="B12" s="6"/>
      <c r="C12" s="6"/>
      <c r="D12" s="7"/>
      <c r="E12" s="8"/>
      <c r="F12" s="17"/>
      <c r="G12" s="15"/>
    </row>
    <row r="13" spans="2:7" ht="15" customHeight="1" thickBot="1">
      <c r="B13" s="6"/>
      <c r="C13" s="6"/>
      <c r="D13" s="7"/>
      <c r="E13" s="8"/>
      <c r="F13" s="17"/>
      <c r="G13" s="15"/>
    </row>
    <row r="14" spans="2:7" ht="15" customHeight="1" thickBot="1">
      <c r="B14" s="23" t="s">
        <v>4</v>
      </c>
      <c r="C14" s="2" t="s">
        <v>5</v>
      </c>
      <c r="D14" s="4"/>
      <c r="E14" s="5"/>
      <c r="F14" s="9"/>
      <c r="G14" s="19">
        <f>SUM(G9:G10)</f>
        <v>0</v>
      </c>
    </row>
    <row r="15" spans="2:7" ht="15.75" thickBot="1">
      <c r="B15" s="24" t="s">
        <v>12</v>
      </c>
      <c r="C15" s="10" t="s">
        <v>66</v>
      </c>
      <c r="D15" s="11"/>
      <c r="E15" s="20"/>
      <c r="F15" s="12"/>
      <c r="G15" s="19">
        <f>G14*0.22</f>
        <v>0</v>
      </c>
    </row>
    <row r="16" spans="2:7" ht="15.75" thickBot="1">
      <c r="B16" s="13"/>
      <c r="C16" s="131"/>
      <c r="D16" s="132"/>
      <c r="E16" s="133"/>
      <c r="F16" s="134"/>
      <c r="G16" s="135"/>
    </row>
    <row r="17" spans="2:7" ht="15.75" thickBot="1">
      <c r="B17" s="136" t="s">
        <v>7</v>
      </c>
      <c r="C17" s="137" t="s">
        <v>8</v>
      </c>
      <c r="D17" s="138"/>
      <c r="E17" s="139"/>
      <c r="F17" s="140"/>
      <c r="G17" s="141">
        <f>+G14+G15</f>
        <v>0</v>
      </c>
    </row>
  </sheetData>
  <sheetProtection password="D21F" sheet="1" objects="1" scenarios="1"/>
  <mergeCells count="1">
    <mergeCell ref="B4:G4"/>
  </mergeCells>
  <conditionalFormatting sqref="G14:G17 G9:G10">
    <cfRule type="expression" priority="1" dxfId="0" stopIfTrue="1">
      <formula>$K$9=1</formula>
    </cfRule>
  </conditionalFormatting>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List1">
    <tabColor theme="3" tint="0.39998000860214233"/>
  </sheetPr>
  <dimension ref="A3:T264"/>
  <sheetViews>
    <sheetView zoomScaleSheetLayoutView="100" zoomScalePageLayoutView="0" workbookViewId="0" topLeftCell="A16">
      <selection activeCell="H46" sqref="H46"/>
    </sheetView>
  </sheetViews>
  <sheetFormatPr defaultColWidth="9.140625" defaultRowHeight="12.75"/>
  <cols>
    <col min="1" max="1" width="6.00390625" style="211" customWidth="1"/>
    <col min="2" max="2" width="4.28125" style="169" customWidth="1"/>
    <col min="3" max="3" width="37.421875" style="217" customWidth="1"/>
    <col min="4" max="4" width="9.140625" style="171" customWidth="1"/>
    <col min="5" max="5" width="9.28125" style="172" customWidth="1"/>
    <col min="6" max="6" width="10.8515625" style="172" customWidth="1"/>
    <col min="7" max="7" width="15.421875" style="172" customWidth="1"/>
    <col min="8" max="8" width="23.140625" style="173" customWidth="1"/>
    <col min="9" max="9" width="5.28125" style="173" customWidth="1"/>
    <col min="10" max="10" width="6.28125" style="173" customWidth="1"/>
    <col min="11" max="11" width="42.00390625" style="173" customWidth="1"/>
    <col min="12" max="12" width="5.8515625" style="173" customWidth="1"/>
    <col min="13" max="13" width="5.00390625" style="173" customWidth="1"/>
    <col min="14" max="16384" width="9.140625" style="173" customWidth="1"/>
  </cols>
  <sheetData>
    <row r="3" spans="2:7" s="173" customFormat="1" ht="14.25">
      <c r="B3" s="169"/>
      <c r="C3" s="170"/>
      <c r="D3" s="171"/>
      <c r="E3" s="172"/>
      <c r="F3" s="172"/>
      <c r="G3" s="172"/>
    </row>
    <row r="4" spans="2:7" s="173" customFormat="1" ht="14.25">
      <c r="B4" s="169"/>
      <c r="C4" s="170"/>
      <c r="D4" s="171"/>
      <c r="E4" s="172"/>
      <c r="F4" s="172"/>
      <c r="G4" s="172"/>
    </row>
    <row r="5" spans="2:13" s="173" customFormat="1" ht="18.75" thickBot="1">
      <c r="B5" s="464" t="s">
        <v>293</v>
      </c>
      <c r="C5" s="174"/>
      <c r="D5" s="174"/>
      <c r="E5" s="175"/>
      <c r="F5" s="175"/>
      <c r="G5" s="176"/>
      <c r="L5" s="177" t="s">
        <v>1</v>
      </c>
      <c r="M5" s="177">
        <v>1</v>
      </c>
    </row>
    <row r="6" spans="2:11" s="173" customFormat="1" ht="88.5" customHeight="1" thickBot="1">
      <c r="B6" s="178" t="s">
        <v>174</v>
      </c>
      <c r="C6" s="178"/>
      <c r="D6" s="178"/>
      <c r="E6" s="179"/>
      <c r="F6" s="179"/>
      <c r="G6" s="179"/>
      <c r="H6" s="180"/>
      <c r="I6" s="180"/>
      <c r="K6" s="181">
        <v>2</v>
      </c>
    </row>
    <row r="7" spans="2:11" s="173" customFormat="1" ht="16.5" customHeight="1" thickBot="1">
      <c r="B7" s="182"/>
      <c r="C7" s="182"/>
      <c r="D7" s="182"/>
      <c r="E7" s="183"/>
      <c r="F7" s="183"/>
      <c r="G7" s="184"/>
      <c r="H7" s="180"/>
      <c r="I7" s="180"/>
      <c r="K7" s="173" t="s">
        <v>52</v>
      </c>
    </row>
    <row r="8" spans="2:10" s="173" customFormat="1" ht="13.5" thickBot="1">
      <c r="B8" s="185" t="s">
        <v>2</v>
      </c>
      <c r="C8" s="186" t="s">
        <v>9</v>
      </c>
      <c r="D8" s="187"/>
      <c r="E8" s="188"/>
      <c r="F8" s="189"/>
      <c r="G8" s="190">
        <f>+G60</f>
        <v>0</v>
      </c>
      <c r="H8" s="191"/>
      <c r="I8" s="191"/>
      <c r="J8" s="192"/>
    </row>
    <row r="9" spans="2:10" s="173" customFormat="1" ht="13.5" thickBot="1">
      <c r="B9" s="185" t="s">
        <v>3</v>
      </c>
      <c r="C9" s="186" t="s">
        <v>10</v>
      </c>
      <c r="D9" s="187"/>
      <c r="E9" s="188"/>
      <c r="F9" s="189"/>
      <c r="G9" s="190">
        <f>+G78</f>
        <v>0</v>
      </c>
      <c r="H9" s="191"/>
      <c r="I9" s="191"/>
      <c r="J9" s="192"/>
    </row>
    <row r="10" spans="2:10" s="173" customFormat="1" ht="13.5" thickBot="1">
      <c r="B10" s="185" t="s">
        <v>4</v>
      </c>
      <c r="C10" s="186" t="s">
        <v>11</v>
      </c>
      <c r="D10" s="187"/>
      <c r="E10" s="188"/>
      <c r="F10" s="189"/>
      <c r="G10" s="190">
        <f>+G173</f>
        <v>0</v>
      </c>
      <c r="H10" s="191"/>
      <c r="I10" s="191"/>
      <c r="J10" s="192"/>
    </row>
    <row r="11" spans="2:10" s="173" customFormat="1" ht="13.5" thickBot="1">
      <c r="B11" s="185" t="s">
        <v>12</v>
      </c>
      <c r="C11" s="186" t="s">
        <v>13</v>
      </c>
      <c r="D11" s="187"/>
      <c r="E11" s="188"/>
      <c r="F11" s="189"/>
      <c r="G11" s="190">
        <f>+G243</f>
        <v>0</v>
      </c>
      <c r="H11" s="191"/>
      <c r="I11" s="191"/>
      <c r="J11" s="192"/>
    </row>
    <row r="12" spans="2:10" s="173" customFormat="1" ht="13.5" thickBot="1">
      <c r="B12" s="185" t="s">
        <v>7</v>
      </c>
      <c r="C12" s="186" t="s">
        <v>14</v>
      </c>
      <c r="D12" s="187"/>
      <c r="E12" s="188"/>
      <c r="F12" s="189"/>
      <c r="G12" s="190">
        <f>+G253</f>
        <v>0</v>
      </c>
      <c r="H12" s="191"/>
      <c r="I12" s="191"/>
      <c r="J12" s="192"/>
    </row>
    <row r="13" spans="2:9" s="173" customFormat="1" ht="45.75" customHeight="1" thickBot="1">
      <c r="B13" s="193"/>
      <c r="C13" s="193"/>
      <c r="D13" s="194"/>
      <c r="E13" s="195"/>
      <c r="F13" s="196"/>
      <c r="G13" s="197"/>
      <c r="H13" s="180"/>
      <c r="I13" s="198"/>
    </row>
    <row r="14" spans="2:11" s="173" customFormat="1" ht="13.5" thickBot="1">
      <c r="B14" s="199" t="s">
        <v>15</v>
      </c>
      <c r="C14" s="200" t="s">
        <v>5</v>
      </c>
      <c r="D14" s="187"/>
      <c r="E14" s="188"/>
      <c r="F14" s="201"/>
      <c r="G14" s="190">
        <f>SUM(G8:G12)</f>
        <v>0</v>
      </c>
      <c r="H14" s="198"/>
      <c r="I14" s="191"/>
      <c r="J14" s="192"/>
      <c r="K14" s="202"/>
    </row>
    <row r="15" spans="2:10" s="173" customFormat="1" ht="15.75" thickBot="1">
      <c r="B15" s="203" t="s">
        <v>6</v>
      </c>
      <c r="C15" s="204" t="s">
        <v>66</v>
      </c>
      <c r="D15" s="205"/>
      <c r="E15" s="206"/>
      <c r="F15" s="207"/>
      <c r="G15" s="190">
        <f>G14*0.22</f>
        <v>0</v>
      </c>
      <c r="H15" s="191"/>
      <c r="I15" s="191"/>
      <c r="J15" s="192"/>
    </row>
    <row r="16" spans="2:11" s="173" customFormat="1" ht="15.75" thickBot="1">
      <c r="B16" s="208" t="s">
        <v>16</v>
      </c>
      <c r="C16" s="209" t="s">
        <v>8</v>
      </c>
      <c r="D16" s="205"/>
      <c r="E16" s="206"/>
      <c r="F16" s="207"/>
      <c r="G16" s="210">
        <f>+G14+G15</f>
        <v>0</v>
      </c>
      <c r="H16" s="191"/>
      <c r="I16" s="191"/>
      <c r="J16" s="192"/>
      <c r="K16" s="202"/>
    </row>
    <row r="17" spans="2:7" ht="15">
      <c r="B17" s="212"/>
      <c r="C17" s="212"/>
      <c r="D17" s="213"/>
      <c r="E17" s="214"/>
      <c r="F17" s="215"/>
      <c r="G17" s="197"/>
    </row>
    <row r="18" spans="2:7" ht="14.25">
      <c r="B18" s="216"/>
      <c r="F18" s="218"/>
      <c r="G18" s="218"/>
    </row>
    <row r="19" spans="1:16" ht="12.75">
      <c r="A19" s="219"/>
      <c r="B19" s="220"/>
      <c r="C19" s="221"/>
      <c r="D19" s="222"/>
      <c r="E19" s="184"/>
      <c r="F19" s="223"/>
      <c r="G19" s="223"/>
      <c r="H19" s="180"/>
      <c r="I19" s="180"/>
      <c r="J19" s="180"/>
      <c r="K19" s="180"/>
      <c r="L19" s="180"/>
      <c r="M19" s="180"/>
      <c r="N19" s="180"/>
      <c r="O19" s="180"/>
      <c r="P19" s="180"/>
    </row>
    <row r="20" spans="1:16" ht="12.75">
      <c r="A20" s="224"/>
      <c r="B20" s="220"/>
      <c r="C20" s="221"/>
      <c r="D20" s="222"/>
      <c r="E20" s="184"/>
      <c r="F20" s="223"/>
      <c r="G20" s="223"/>
      <c r="H20" s="180"/>
      <c r="I20" s="180"/>
      <c r="J20" s="180"/>
      <c r="K20" s="225"/>
      <c r="L20" s="180"/>
      <c r="M20" s="180"/>
      <c r="N20" s="180"/>
      <c r="O20" s="180"/>
      <c r="P20" s="180"/>
    </row>
    <row r="21" spans="1:16" ht="12.75">
      <c r="A21" s="224"/>
      <c r="B21" s="220"/>
      <c r="C21" s="221"/>
      <c r="D21" s="222"/>
      <c r="E21" s="184"/>
      <c r="F21" s="223"/>
      <c r="G21" s="223"/>
      <c r="H21" s="180"/>
      <c r="I21" s="180"/>
      <c r="J21" s="180"/>
      <c r="K21" s="225"/>
      <c r="L21" s="180"/>
      <c r="M21" s="180"/>
      <c r="N21" s="180"/>
      <c r="O21" s="180"/>
      <c r="P21" s="180"/>
    </row>
    <row r="22" spans="1:16" ht="12.75">
      <c r="A22" s="224"/>
      <c r="B22" s="220"/>
      <c r="C22" s="221"/>
      <c r="D22" s="222"/>
      <c r="E22" s="184"/>
      <c r="F22" s="223"/>
      <c r="G22" s="223"/>
      <c r="H22" s="180"/>
      <c r="I22" s="180"/>
      <c r="J22" s="180"/>
      <c r="K22" s="225"/>
      <c r="L22" s="180"/>
      <c r="M22" s="180"/>
      <c r="N22" s="180"/>
      <c r="O22" s="180"/>
      <c r="P22" s="180"/>
    </row>
    <row r="23" spans="1:16" ht="12.75">
      <c r="A23" s="224"/>
      <c r="B23" s="220"/>
      <c r="C23" s="221"/>
      <c r="D23" s="222"/>
      <c r="E23" s="184"/>
      <c r="F23" s="223"/>
      <c r="G23" s="223"/>
      <c r="H23" s="180"/>
      <c r="I23" s="180"/>
      <c r="J23" s="180"/>
      <c r="K23" s="225"/>
      <c r="L23" s="180"/>
      <c r="M23" s="180"/>
      <c r="N23" s="180"/>
      <c r="O23" s="180"/>
      <c r="P23" s="180"/>
    </row>
    <row r="24" spans="1:16" ht="12.75">
      <c r="A24" s="224"/>
      <c r="B24" s="220"/>
      <c r="C24" s="221"/>
      <c r="D24" s="222"/>
      <c r="E24" s="184"/>
      <c r="F24" s="223"/>
      <c r="G24" s="223"/>
      <c r="H24" s="180"/>
      <c r="I24" s="180"/>
      <c r="J24" s="180"/>
      <c r="K24" s="225"/>
      <c r="L24" s="180"/>
      <c r="M24" s="180"/>
      <c r="N24" s="180"/>
      <c r="O24" s="180"/>
      <c r="P24" s="180"/>
    </row>
    <row r="25" spans="1:16" ht="12.75">
      <c r="A25" s="224"/>
      <c r="B25" s="220"/>
      <c r="C25" s="221"/>
      <c r="D25" s="222"/>
      <c r="E25" s="184"/>
      <c r="F25" s="223"/>
      <c r="G25" s="223"/>
      <c r="H25" s="180"/>
      <c r="I25" s="180"/>
      <c r="J25" s="180"/>
      <c r="K25" s="225"/>
      <c r="L25" s="180"/>
      <c r="M25" s="180"/>
      <c r="N25" s="180"/>
      <c r="O25" s="180"/>
      <c r="P25" s="180"/>
    </row>
    <row r="26" spans="1:16" ht="12.75">
      <c r="A26" s="224"/>
      <c r="B26" s="220"/>
      <c r="C26" s="221"/>
      <c r="D26" s="222"/>
      <c r="E26" s="184"/>
      <c r="F26" s="223"/>
      <c r="G26" s="223"/>
      <c r="H26" s="180"/>
      <c r="I26" s="180"/>
      <c r="J26" s="180"/>
      <c r="K26" s="225"/>
      <c r="L26" s="180"/>
      <c r="M26" s="180"/>
      <c r="N26" s="180"/>
      <c r="O26" s="180"/>
      <c r="P26" s="180"/>
    </row>
    <row r="27" spans="1:16" ht="12.75">
      <c r="A27" s="224"/>
      <c r="B27" s="220"/>
      <c r="C27" s="221"/>
      <c r="D27" s="222"/>
      <c r="E27" s="184"/>
      <c r="F27" s="223"/>
      <c r="G27" s="223"/>
      <c r="H27" s="180"/>
      <c r="I27" s="180"/>
      <c r="J27" s="180"/>
      <c r="K27" s="225"/>
      <c r="L27" s="180"/>
      <c r="M27" s="180"/>
      <c r="N27" s="180"/>
      <c r="O27" s="180"/>
      <c r="P27" s="180"/>
    </row>
    <row r="28" spans="1:16" ht="13.5" thickBot="1">
      <c r="A28" s="226"/>
      <c r="B28" s="227"/>
      <c r="C28" s="221"/>
      <c r="D28" s="222"/>
      <c r="E28" s="184"/>
      <c r="F28" s="223"/>
      <c r="G28" s="223"/>
      <c r="H28" s="180"/>
      <c r="I28" s="180"/>
      <c r="J28" s="180"/>
      <c r="K28" s="225"/>
      <c r="L28" s="180"/>
      <c r="M28" s="180"/>
      <c r="N28" s="180"/>
      <c r="O28" s="180"/>
      <c r="P28" s="180"/>
    </row>
    <row r="29" spans="1:16" ht="26.25" thickBot="1">
      <c r="A29" s="228" t="s">
        <v>17</v>
      </c>
      <c r="B29" s="228"/>
      <c r="C29" s="229" t="s">
        <v>18</v>
      </c>
      <c r="D29" s="229" t="s">
        <v>19</v>
      </c>
      <c r="E29" s="230" t="s">
        <v>20</v>
      </c>
      <c r="F29" s="230" t="s">
        <v>21</v>
      </c>
      <c r="G29" s="231" t="s">
        <v>22</v>
      </c>
      <c r="H29" s="180"/>
      <c r="I29" s="232"/>
      <c r="J29" s="232"/>
      <c r="K29" s="232"/>
      <c r="L29" s="180"/>
      <c r="M29" s="180"/>
      <c r="N29" s="180"/>
      <c r="O29" s="180"/>
      <c r="P29" s="180"/>
    </row>
    <row r="30" spans="1:16" s="241" customFormat="1" ht="13.5" thickBot="1">
      <c r="A30" s="233"/>
      <c r="B30" s="234"/>
      <c r="C30" s="235"/>
      <c r="D30" s="236"/>
      <c r="E30" s="237"/>
      <c r="F30" s="237"/>
      <c r="G30" s="238"/>
      <c r="H30" s="239"/>
      <c r="I30" s="240"/>
      <c r="J30" s="240"/>
      <c r="K30" s="240"/>
      <c r="L30" s="239"/>
      <c r="M30" s="239"/>
      <c r="N30" s="239"/>
      <c r="O30" s="239"/>
      <c r="P30" s="239"/>
    </row>
    <row r="31" spans="1:16" ht="13.5" thickBot="1">
      <c r="A31" s="242" t="s">
        <v>2</v>
      </c>
      <c r="B31" s="243"/>
      <c r="C31" s="244" t="s">
        <v>23</v>
      </c>
      <c r="D31" s="245"/>
      <c r="E31" s="465">
        <v>1</v>
      </c>
      <c r="F31" s="246"/>
      <c r="G31" s="247"/>
      <c r="H31" s="180"/>
      <c r="I31" s="232"/>
      <c r="J31" s="232"/>
      <c r="K31" s="232"/>
      <c r="L31" s="180"/>
      <c r="M31" s="180"/>
      <c r="N31" s="180"/>
      <c r="O31" s="180"/>
      <c r="P31" s="180"/>
    </row>
    <row r="32" spans="1:16" ht="12.75">
      <c r="A32" s="248"/>
      <c r="B32" s="249"/>
      <c r="C32" s="250"/>
      <c r="D32" s="251"/>
      <c r="E32" s="202"/>
      <c r="F32" s="223"/>
      <c r="G32" s="252"/>
      <c r="H32" s="180"/>
      <c r="I32" s="232"/>
      <c r="J32" s="232"/>
      <c r="K32" s="232"/>
      <c r="L32" s="180"/>
      <c r="M32" s="180"/>
      <c r="N32" s="180"/>
      <c r="O32" s="180"/>
      <c r="P32" s="180"/>
    </row>
    <row r="33" spans="1:16" ht="12.75">
      <c r="A33" s="253" t="s">
        <v>2</v>
      </c>
      <c r="B33" s="254">
        <v>1</v>
      </c>
      <c r="C33" s="143" t="s">
        <v>26</v>
      </c>
      <c r="D33" s="255" t="s">
        <v>25</v>
      </c>
      <c r="E33" s="256">
        <v>12</v>
      </c>
      <c r="F33" s="22"/>
      <c r="G33" s="257">
        <f aca="true" t="shared" si="0" ref="G33:G43">+E33*F33</f>
        <v>0</v>
      </c>
      <c r="H33" s="198"/>
      <c r="I33" s="232"/>
      <c r="J33" s="232"/>
      <c r="K33" s="232"/>
      <c r="L33" s="180"/>
      <c r="M33" s="180"/>
      <c r="N33" s="180"/>
      <c r="O33" s="180"/>
      <c r="P33" s="180"/>
    </row>
    <row r="34" spans="1:16" ht="25.5">
      <c r="A34" s="253" t="s">
        <v>2</v>
      </c>
      <c r="B34" s="254">
        <v>2</v>
      </c>
      <c r="C34" s="143" t="s">
        <v>27</v>
      </c>
      <c r="D34" s="255" t="s">
        <v>25</v>
      </c>
      <c r="E34" s="256">
        <v>3</v>
      </c>
      <c r="F34" s="22"/>
      <c r="G34" s="257">
        <f t="shared" si="0"/>
        <v>0</v>
      </c>
      <c r="H34" s="198"/>
      <c r="I34" s="232"/>
      <c r="J34" s="232"/>
      <c r="K34" s="232"/>
      <c r="L34" s="180"/>
      <c r="M34" s="180"/>
      <c r="N34" s="180"/>
      <c r="O34" s="180"/>
      <c r="P34" s="180"/>
    </row>
    <row r="35" spans="1:16" ht="102">
      <c r="A35" s="253" t="s">
        <v>2</v>
      </c>
      <c r="B35" s="254">
        <v>3</v>
      </c>
      <c r="C35" s="258" t="s">
        <v>147</v>
      </c>
      <c r="D35" s="255" t="s">
        <v>25</v>
      </c>
      <c r="E35" s="256">
        <v>1</v>
      </c>
      <c r="F35" s="22"/>
      <c r="G35" s="257">
        <f t="shared" si="0"/>
        <v>0</v>
      </c>
      <c r="H35" s="198"/>
      <c r="I35" s="259"/>
      <c r="J35" s="259"/>
      <c r="K35" s="180"/>
      <c r="L35" s="180"/>
      <c r="M35" s="180"/>
      <c r="N35" s="180"/>
      <c r="O35" s="180"/>
      <c r="P35" s="180"/>
    </row>
    <row r="36" spans="1:16" ht="51">
      <c r="A36" s="253" t="s">
        <v>2</v>
      </c>
      <c r="B36" s="254">
        <v>4</v>
      </c>
      <c r="C36" s="258" t="s">
        <v>37</v>
      </c>
      <c r="D36" s="255" t="s">
        <v>25</v>
      </c>
      <c r="E36" s="256">
        <v>1</v>
      </c>
      <c r="F36" s="22"/>
      <c r="G36" s="257">
        <f t="shared" si="0"/>
        <v>0</v>
      </c>
      <c r="H36" s="198"/>
      <c r="I36" s="180"/>
      <c r="J36" s="180"/>
      <c r="K36" s="180"/>
      <c r="L36" s="180"/>
      <c r="M36" s="180"/>
      <c r="N36" s="180"/>
      <c r="O36" s="180"/>
      <c r="P36" s="180"/>
    </row>
    <row r="37" spans="1:16" ht="38.25">
      <c r="A37" s="253" t="s">
        <v>2</v>
      </c>
      <c r="B37" s="254">
        <v>5</v>
      </c>
      <c r="C37" s="143" t="s">
        <v>215</v>
      </c>
      <c r="D37" s="255" t="s">
        <v>25</v>
      </c>
      <c r="E37" s="256">
        <v>2</v>
      </c>
      <c r="F37" s="22"/>
      <c r="G37" s="257">
        <f t="shared" si="0"/>
        <v>0</v>
      </c>
      <c r="H37" s="198"/>
      <c r="I37" s="180"/>
      <c r="J37" s="180"/>
      <c r="K37" s="180"/>
      <c r="L37" s="180"/>
      <c r="M37" s="180"/>
      <c r="N37" s="180"/>
      <c r="O37" s="180"/>
      <c r="P37" s="180"/>
    </row>
    <row r="38" spans="1:16" ht="38.25">
      <c r="A38" s="253" t="s">
        <v>2</v>
      </c>
      <c r="B38" s="254">
        <v>6</v>
      </c>
      <c r="C38" s="143" t="s">
        <v>188</v>
      </c>
      <c r="D38" s="255" t="s">
        <v>24</v>
      </c>
      <c r="E38" s="256">
        <v>685.92</v>
      </c>
      <c r="F38" s="151"/>
      <c r="G38" s="257">
        <f t="shared" si="0"/>
        <v>0</v>
      </c>
      <c r="H38" s="198"/>
      <c r="I38" s="180"/>
      <c r="J38" s="180"/>
      <c r="K38" s="180"/>
      <c r="L38" s="180"/>
      <c r="M38" s="180"/>
      <c r="N38" s="180"/>
      <c r="O38" s="180"/>
      <c r="P38" s="180"/>
    </row>
    <row r="39" spans="1:19" ht="38.25">
      <c r="A39" s="253" t="s">
        <v>2</v>
      </c>
      <c r="B39" s="254">
        <v>7</v>
      </c>
      <c r="C39" s="261" t="s">
        <v>124</v>
      </c>
      <c r="D39" s="262" t="s">
        <v>38</v>
      </c>
      <c r="E39" s="256">
        <v>29.33</v>
      </c>
      <c r="F39" s="22"/>
      <c r="G39" s="257">
        <f t="shared" si="0"/>
        <v>0</v>
      </c>
      <c r="H39" s="198"/>
      <c r="J39" s="240"/>
      <c r="K39" s="240"/>
      <c r="L39" s="240"/>
      <c r="M39" s="240"/>
      <c r="N39" s="240"/>
      <c r="O39" s="240"/>
      <c r="P39" s="240"/>
      <c r="Q39" s="263"/>
      <c r="R39" s="263"/>
      <c r="S39" s="263"/>
    </row>
    <row r="40" spans="1:19" ht="38.25">
      <c r="A40" s="253" t="s">
        <v>2</v>
      </c>
      <c r="B40" s="254">
        <v>8</v>
      </c>
      <c r="C40" s="261" t="s">
        <v>125</v>
      </c>
      <c r="D40" s="262" t="s">
        <v>38</v>
      </c>
      <c r="E40" s="256">
        <v>311.97</v>
      </c>
      <c r="F40" s="22"/>
      <c r="G40" s="257">
        <f t="shared" si="0"/>
        <v>0</v>
      </c>
      <c r="H40" s="198"/>
      <c r="J40" s="240"/>
      <c r="K40" s="240"/>
      <c r="L40" s="240"/>
      <c r="M40" s="240"/>
      <c r="N40" s="240"/>
      <c r="O40" s="240"/>
      <c r="P40" s="240"/>
      <c r="Q40" s="263"/>
      <c r="R40" s="263"/>
      <c r="S40" s="263"/>
    </row>
    <row r="41" spans="1:19" ht="89.25">
      <c r="A41" s="253" t="s">
        <v>2</v>
      </c>
      <c r="B41" s="254">
        <v>9</v>
      </c>
      <c r="C41" s="264" t="s">
        <v>122</v>
      </c>
      <c r="D41" s="255" t="s">
        <v>38</v>
      </c>
      <c r="E41" s="256">
        <v>13.2</v>
      </c>
      <c r="F41" s="22"/>
      <c r="G41" s="257">
        <f>+E41*F41</f>
        <v>0</v>
      </c>
      <c r="H41" s="198"/>
      <c r="I41" s="265"/>
      <c r="J41" s="240"/>
      <c r="K41" s="240"/>
      <c r="L41" s="240"/>
      <c r="M41" s="240"/>
      <c r="N41" s="240"/>
      <c r="O41" s="240"/>
      <c r="P41" s="240"/>
      <c r="Q41" s="263"/>
      <c r="R41" s="263"/>
      <c r="S41" s="263"/>
    </row>
    <row r="42" spans="1:16" ht="51">
      <c r="A42" s="253" t="s">
        <v>2</v>
      </c>
      <c r="B42" s="254">
        <v>10</v>
      </c>
      <c r="C42" s="143" t="s">
        <v>126</v>
      </c>
      <c r="D42" s="255" t="s">
        <v>38</v>
      </c>
      <c r="E42" s="256">
        <v>153.31</v>
      </c>
      <c r="F42" s="22"/>
      <c r="G42" s="257">
        <f t="shared" si="0"/>
        <v>0</v>
      </c>
      <c r="H42" s="198"/>
      <c r="I42" s="239"/>
      <c r="J42" s="180"/>
      <c r="K42" s="180"/>
      <c r="L42" s="180"/>
      <c r="M42" s="180"/>
      <c r="N42" s="180"/>
      <c r="O42" s="180"/>
      <c r="P42" s="180"/>
    </row>
    <row r="43" spans="1:16" ht="51">
      <c r="A43" s="253" t="s">
        <v>2</v>
      </c>
      <c r="B43" s="254">
        <v>11</v>
      </c>
      <c r="C43" s="143" t="s">
        <v>128</v>
      </c>
      <c r="D43" s="255" t="s">
        <v>127</v>
      </c>
      <c r="E43" s="256">
        <v>42.16</v>
      </c>
      <c r="F43" s="22"/>
      <c r="G43" s="257">
        <f t="shared" si="0"/>
        <v>0</v>
      </c>
      <c r="H43" s="198"/>
      <c r="I43" s="180"/>
      <c r="J43" s="180"/>
      <c r="K43" s="180"/>
      <c r="L43" s="180"/>
      <c r="M43" s="180"/>
      <c r="N43" s="180"/>
      <c r="O43" s="180"/>
      <c r="P43" s="180"/>
    </row>
    <row r="44" spans="1:16" ht="89.25">
      <c r="A44" s="253" t="s">
        <v>2</v>
      </c>
      <c r="B44" s="254">
        <v>12</v>
      </c>
      <c r="C44" s="26" t="s">
        <v>120</v>
      </c>
      <c r="D44" s="255" t="s">
        <v>38</v>
      </c>
      <c r="E44" s="256">
        <v>1750.49</v>
      </c>
      <c r="F44" s="22"/>
      <c r="G44" s="257">
        <f>+E44*F44</f>
        <v>0</v>
      </c>
      <c r="H44" s="198"/>
      <c r="I44" s="180"/>
      <c r="J44" s="180"/>
      <c r="K44" s="180"/>
      <c r="L44" s="180"/>
      <c r="M44" s="180"/>
      <c r="N44" s="180"/>
      <c r="O44" s="180"/>
      <c r="P44" s="180"/>
    </row>
    <row r="45" spans="1:19" ht="63.75">
      <c r="A45" s="253" t="s">
        <v>2</v>
      </c>
      <c r="B45" s="254">
        <v>13</v>
      </c>
      <c r="C45" s="264" t="s">
        <v>148</v>
      </c>
      <c r="D45" s="255" t="s">
        <v>53</v>
      </c>
      <c r="E45" s="256">
        <v>1</v>
      </c>
      <c r="F45" s="22"/>
      <c r="G45" s="257">
        <f>+E45*F45</f>
        <v>0</v>
      </c>
      <c r="H45" s="198"/>
      <c r="I45" s="239"/>
      <c r="J45" s="240"/>
      <c r="K45" s="240"/>
      <c r="L45" s="240"/>
      <c r="M45" s="240"/>
      <c r="N45" s="240"/>
      <c r="O45" s="240"/>
      <c r="P45" s="240"/>
      <c r="Q45" s="263"/>
      <c r="R45" s="263"/>
      <c r="S45" s="263"/>
    </row>
    <row r="46" spans="1:19" ht="76.5">
      <c r="A46" s="253" t="s">
        <v>2</v>
      </c>
      <c r="B46" s="254">
        <v>14</v>
      </c>
      <c r="C46" s="266" t="s">
        <v>216</v>
      </c>
      <c r="D46" s="267" t="s">
        <v>25</v>
      </c>
      <c r="E46" s="268">
        <v>22</v>
      </c>
      <c r="F46" s="22"/>
      <c r="G46" s="257">
        <f aca="true" t="shared" si="1" ref="G46:G51">+E46*F46</f>
        <v>0</v>
      </c>
      <c r="H46" s="198"/>
      <c r="I46" s="239"/>
      <c r="J46" s="240"/>
      <c r="K46" s="240"/>
      <c r="L46" s="240"/>
      <c r="M46" s="240"/>
      <c r="N46" s="240"/>
      <c r="O46" s="240"/>
      <c r="P46" s="240"/>
      <c r="Q46" s="263"/>
      <c r="R46" s="263"/>
      <c r="S46" s="263"/>
    </row>
    <row r="47" spans="1:19" ht="51">
      <c r="A47" s="253" t="s">
        <v>2</v>
      </c>
      <c r="B47" s="254">
        <v>15</v>
      </c>
      <c r="C47" s="264" t="s">
        <v>149</v>
      </c>
      <c r="D47" s="255" t="s">
        <v>25</v>
      </c>
      <c r="E47" s="256">
        <v>6</v>
      </c>
      <c r="F47" s="22"/>
      <c r="G47" s="257">
        <f t="shared" si="1"/>
        <v>0</v>
      </c>
      <c r="H47" s="198"/>
      <c r="I47" s="239"/>
      <c r="J47" s="240"/>
      <c r="K47" s="240"/>
      <c r="L47" s="240"/>
      <c r="M47" s="240"/>
      <c r="N47" s="240"/>
      <c r="O47" s="240"/>
      <c r="P47" s="240"/>
      <c r="Q47" s="263"/>
      <c r="R47" s="263"/>
      <c r="S47" s="263"/>
    </row>
    <row r="48" spans="1:19" ht="63.75">
      <c r="A48" s="253" t="s">
        <v>2</v>
      </c>
      <c r="B48" s="254">
        <v>16</v>
      </c>
      <c r="C48" s="264" t="s">
        <v>221</v>
      </c>
      <c r="D48" s="255" t="s">
        <v>25</v>
      </c>
      <c r="E48" s="256">
        <v>23</v>
      </c>
      <c r="F48" s="22"/>
      <c r="G48" s="257">
        <f t="shared" si="1"/>
        <v>0</v>
      </c>
      <c r="H48" s="198"/>
      <c r="I48" s="239"/>
      <c r="J48" s="240"/>
      <c r="K48" s="240"/>
      <c r="L48" s="240"/>
      <c r="M48" s="240"/>
      <c r="N48" s="240"/>
      <c r="O48" s="240"/>
      <c r="P48" s="240"/>
      <c r="Q48" s="263"/>
      <c r="R48" s="263"/>
      <c r="S48" s="263"/>
    </row>
    <row r="49" spans="1:19" ht="76.5">
      <c r="A49" s="253" t="s">
        <v>2</v>
      </c>
      <c r="B49" s="254">
        <v>17</v>
      </c>
      <c r="C49" s="264" t="s">
        <v>175</v>
      </c>
      <c r="D49" s="255" t="s">
        <v>53</v>
      </c>
      <c r="E49" s="256">
        <v>1</v>
      </c>
      <c r="F49" s="22"/>
      <c r="G49" s="257">
        <f t="shared" si="1"/>
        <v>0</v>
      </c>
      <c r="H49" s="198"/>
      <c r="I49" s="269"/>
      <c r="J49" s="240"/>
      <c r="K49" s="240"/>
      <c r="L49" s="240"/>
      <c r="M49" s="240"/>
      <c r="N49" s="240"/>
      <c r="O49" s="240"/>
      <c r="P49" s="240"/>
      <c r="Q49" s="263"/>
      <c r="R49" s="263"/>
      <c r="S49" s="263"/>
    </row>
    <row r="50" spans="1:19" ht="76.5">
      <c r="A50" s="253" t="s">
        <v>2</v>
      </c>
      <c r="B50" s="254">
        <v>18</v>
      </c>
      <c r="C50" s="264" t="s">
        <v>171</v>
      </c>
      <c r="D50" s="255" t="s">
        <v>25</v>
      </c>
      <c r="E50" s="256">
        <v>11</v>
      </c>
      <c r="F50" s="22"/>
      <c r="G50" s="257">
        <f t="shared" si="1"/>
        <v>0</v>
      </c>
      <c r="H50" s="198"/>
      <c r="I50" s="269"/>
      <c r="J50" s="240"/>
      <c r="K50" s="240"/>
      <c r="L50" s="240"/>
      <c r="M50" s="240"/>
      <c r="N50" s="240"/>
      <c r="O50" s="240"/>
      <c r="P50" s="240"/>
      <c r="Q50" s="263"/>
      <c r="R50" s="263"/>
      <c r="S50" s="263"/>
    </row>
    <row r="51" spans="1:19" ht="76.5">
      <c r="A51" s="253"/>
      <c r="B51" s="254"/>
      <c r="C51" s="264" t="s">
        <v>181</v>
      </c>
      <c r="D51" s="255" t="s">
        <v>55</v>
      </c>
      <c r="E51" s="256">
        <v>115</v>
      </c>
      <c r="F51" s="22"/>
      <c r="G51" s="257">
        <f t="shared" si="1"/>
        <v>0</v>
      </c>
      <c r="H51" s="198"/>
      <c r="I51" s="269"/>
      <c r="J51" s="240"/>
      <c r="K51" s="240"/>
      <c r="L51" s="240"/>
      <c r="M51" s="240"/>
      <c r="N51" s="240"/>
      <c r="O51" s="240"/>
      <c r="P51" s="240"/>
      <c r="Q51" s="263"/>
      <c r="R51" s="263"/>
      <c r="S51" s="263"/>
    </row>
    <row r="52" spans="1:19" ht="51">
      <c r="A52" s="253" t="s">
        <v>2</v>
      </c>
      <c r="B52" s="254">
        <v>19</v>
      </c>
      <c r="C52" s="264" t="s">
        <v>178</v>
      </c>
      <c r="D52" s="270" t="s">
        <v>25</v>
      </c>
      <c r="E52" s="256">
        <v>30</v>
      </c>
      <c r="F52" s="22"/>
      <c r="G52" s="257">
        <f>+E52*F52</f>
        <v>0</v>
      </c>
      <c r="H52" s="198"/>
      <c r="I52" s="241"/>
      <c r="J52" s="240"/>
      <c r="K52" s="240"/>
      <c r="L52" s="240"/>
      <c r="M52" s="240"/>
      <c r="N52" s="240"/>
      <c r="O52" s="240"/>
      <c r="P52" s="240"/>
      <c r="Q52" s="263"/>
      <c r="R52" s="263"/>
      <c r="S52" s="263"/>
    </row>
    <row r="53" spans="1:19" ht="63.75">
      <c r="A53" s="253" t="s">
        <v>2</v>
      </c>
      <c r="B53" s="254">
        <v>20</v>
      </c>
      <c r="C53" s="264" t="s">
        <v>123</v>
      </c>
      <c r="D53" s="271" t="s">
        <v>24</v>
      </c>
      <c r="E53" s="256">
        <v>577</v>
      </c>
      <c r="F53" s="22"/>
      <c r="G53" s="257">
        <f>+E53*F53</f>
        <v>0</v>
      </c>
      <c r="H53" s="198"/>
      <c r="I53" s="239"/>
      <c r="J53" s="240"/>
      <c r="K53" s="240"/>
      <c r="L53" s="240"/>
      <c r="M53" s="240"/>
      <c r="N53" s="240"/>
      <c r="O53" s="240"/>
      <c r="P53" s="240"/>
      <c r="Q53" s="263"/>
      <c r="R53" s="263"/>
      <c r="S53" s="263"/>
    </row>
    <row r="54" spans="1:19" ht="63.75">
      <c r="A54" s="253" t="s">
        <v>12</v>
      </c>
      <c r="B54" s="254">
        <v>21</v>
      </c>
      <c r="C54" s="264" t="s">
        <v>85</v>
      </c>
      <c r="D54" s="255"/>
      <c r="E54" s="272">
        <v>49</v>
      </c>
      <c r="F54" s="22"/>
      <c r="G54" s="257"/>
      <c r="H54" s="198"/>
      <c r="I54" s="239"/>
      <c r="J54" s="240"/>
      <c r="K54" s="240"/>
      <c r="L54" s="240"/>
      <c r="M54" s="240"/>
      <c r="N54" s="240"/>
      <c r="O54" s="240"/>
      <c r="P54" s="240"/>
      <c r="Q54" s="263"/>
      <c r="R54" s="263"/>
      <c r="S54" s="263"/>
    </row>
    <row r="55" spans="1:19" ht="12.75">
      <c r="A55" s="273"/>
      <c r="B55" s="274"/>
      <c r="C55" s="275" t="s">
        <v>50</v>
      </c>
      <c r="D55" s="275" t="s">
        <v>49</v>
      </c>
      <c r="E55" s="256">
        <v>44</v>
      </c>
      <c r="F55" s="151"/>
      <c r="G55" s="257">
        <f>+E55*F55</f>
        <v>0</v>
      </c>
      <c r="H55" s="198"/>
      <c r="I55" s="239"/>
      <c r="J55" s="240"/>
      <c r="K55" s="240"/>
      <c r="L55" s="240"/>
      <c r="M55" s="240"/>
      <c r="N55" s="240"/>
      <c r="O55" s="240"/>
      <c r="P55" s="240"/>
      <c r="Q55" s="263"/>
      <c r="R55" s="263"/>
      <c r="S55" s="263"/>
    </row>
    <row r="56" spans="1:19" ht="12.75">
      <c r="A56" s="273"/>
      <c r="B56" s="274"/>
      <c r="C56" s="275" t="s">
        <v>51</v>
      </c>
      <c r="D56" s="275" t="s">
        <v>49</v>
      </c>
      <c r="E56" s="256">
        <v>5</v>
      </c>
      <c r="F56" s="151"/>
      <c r="G56" s="257">
        <f>+E56*F56</f>
        <v>0</v>
      </c>
      <c r="H56" s="198"/>
      <c r="I56" s="239"/>
      <c r="J56" s="240"/>
      <c r="K56" s="240"/>
      <c r="L56" s="240"/>
      <c r="M56" s="240"/>
      <c r="N56" s="240"/>
      <c r="O56" s="240"/>
      <c r="P56" s="240"/>
      <c r="Q56" s="263"/>
      <c r="R56" s="263"/>
      <c r="S56" s="263"/>
    </row>
    <row r="57" spans="1:16" ht="12.75">
      <c r="A57" s="253" t="s">
        <v>2</v>
      </c>
      <c r="B57" s="254">
        <v>22</v>
      </c>
      <c r="C57" s="264" t="s">
        <v>106</v>
      </c>
      <c r="D57" s="271" t="s">
        <v>53</v>
      </c>
      <c r="E57" s="256">
        <v>1</v>
      </c>
      <c r="F57" s="22"/>
      <c r="G57" s="257">
        <f>+E57*F57</f>
        <v>0</v>
      </c>
      <c r="H57" s="198"/>
      <c r="I57" s="239"/>
      <c r="J57" s="180"/>
      <c r="K57" s="180"/>
      <c r="L57" s="180"/>
      <c r="M57" s="180"/>
      <c r="N57" s="180"/>
      <c r="O57" s="180"/>
      <c r="P57" s="180"/>
    </row>
    <row r="58" spans="1:16" ht="51">
      <c r="A58" s="253" t="s">
        <v>2</v>
      </c>
      <c r="B58" s="254">
        <v>23</v>
      </c>
      <c r="C58" s="264" t="s">
        <v>168</v>
      </c>
      <c r="D58" s="271" t="s">
        <v>53</v>
      </c>
      <c r="E58" s="256">
        <v>6</v>
      </c>
      <c r="F58" s="22"/>
      <c r="G58" s="257">
        <f>+E58*F58</f>
        <v>0</v>
      </c>
      <c r="H58" s="198"/>
      <c r="I58" s="239"/>
      <c r="J58" s="180"/>
      <c r="K58" s="180"/>
      <c r="L58" s="180"/>
      <c r="M58" s="180"/>
      <c r="N58" s="180"/>
      <c r="O58" s="180"/>
      <c r="P58" s="180"/>
    </row>
    <row r="59" spans="1:19" ht="13.5" thickBot="1">
      <c r="A59" s="276"/>
      <c r="B59" s="277"/>
      <c r="C59" s="194"/>
      <c r="D59" s="194"/>
      <c r="E59" s="278">
        <v>1</v>
      </c>
      <c r="F59" s="152"/>
      <c r="G59" s="195"/>
      <c r="H59" s="194"/>
      <c r="I59" s="240"/>
      <c r="J59" s="240"/>
      <c r="K59" s="240"/>
      <c r="L59" s="240"/>
      <c r="M59" s="240"/>
      <c r="N59" s="240"/>
      <c r="O59" s="240"/>
      <c r="P59" s="240"/>
      <c r="Q59" s="263"/>
      <c r="R59" s="263"/>
      <c r="S59" s="263"/>
    </row>
    <row r="60" spans="1:19" ht="13.5" thickBot="1">
      <c r="A60" s="279"/>
      <c r="B60" s="280"/>
      <c r="C60" s="200" t="s">
        <v>9</v>
      </c>
      <c r="D60" s="281"/>
      <c r="E60" s="282">
        <v>1</v>
      </c>
      <c r="F60" s="153"/>
      <c r="G60" s="284">
        <f>SUM(G33:G58)</f>
        <v>0</v>
      </c>
      <c r="H60" s="180"/>
      <c r="I60" s="240"/>
      <c r="J60" s="240"/>
      <c r="K60" s="240"/>
      <c r="L60" s="240"/>
      <c r="M60" s="240"/>
      <c r="N60" s="240"/>
      <c r="O60" s="240"/>
      <c r="P60" s="240"/>
      <c r="Q60" s="263"/>
      <c r="R60" s="263"/>
      <c r="S60" s="263"/>
    </row>
    <row r="61" spans="1:19" ht="13.5" thickBot="1">
      <c r="A61" s="285"/>
      <c r="B61" s="286"/>
      <c r="C61" s="287"/>
      <c r="D61" s="194"/>
      <c r="E61" s="288">
        <v>1</v>
      </c>
      <c r="F61" s="154"/>
      <c r="G61" s="283"/>
      <c r="H61" s="180"/>
      <c r="I61" s="240"/>
      <c r="J61" s="240"/>
      <c r="K61" s="240"/>
      <c r="L61" s="240"/>
      <c r="M61" s="240"/>
      <c r="N61" s="240"/>
      <c r="O61" s="240"/>
      <c r="P61" s="240"/>
      <c r="Q61" s="263"/>
      <c r="R61" s="263"/>
      <c r="S61" s="263"/>
    </row>
    <row r="62" spans="1:19" ht="13.5" thickBot="1">
      <c r="A62" s="242" t="s">
        <v>3</v>
      </c>
      <c r="B62" s="290"/>
      <c r="C62" s="291" t="s">
        <v>39</v>
      </c>
      <c r="D62" s="292"/>
      <c r="E62" s="293">
        <v>1</v>
      </c>
      <c r="F62" s="153"/>
      <c r="G62" s="283"/>
      <c r="H62" s="180"/>
      <c r="I62" s="240"/>
      <c r="J62" s="240"/>
      <c r="K62" s="240"/>
      <c r="L62" s="240"/>
      <c r="M62" s="240"/>
      <c r="N62" s="240"/>
      <c r="O62" s="240"/>
      <c r="P62" s="240"/>
      <c r="Q62" s="263"/>
      <c r="R62" s="263"/>
      <c r="S62" s="263"/>
    </row>
    <row r="63" spans="1:19" ht="13.5" thickBot="1">
      <c r="A63" s="294"/>
      <c r="B63" s="295"/>
      <c r="C63" s="296" t="s">
        <v>40</v>
      </c>
      <c r="D63" s="297"/>
      <c r="E63" s="298">
        <v>1</v>
      </c>
      <c r="F63" s="152"/>
      <c r="G63" s="223"/>
      <c r="H63" s="180"/>
      <c r="I63" s="240"/>
      <c r="J63" s="240"/>
      <c r="K63" s="240"/>
      <c r="L63" s="240"/>
      <c r="M63" s="240"/>
      <c r="N63" s="240"/>
      <c r="O63" s="240"/>
      <c r="P63" s="240"/>
      <c r="Q63" s="263"/>
      <c r="R63" s="263"/>
      <c r="S63" s="263"/>
    </row>
    <row r="64" spans="1:19" ht="90" thickBot="1">
      <c r="A64" s="242"/>
      <c r="B64" s="299"/>
      <c r="C64" s="300" t="s">
        <v>41</v>
      </c>
      <c r="D64" s="292"/>
      <c r="E64" s="293">
        <v>1</v>
      </c>
      <c r="F64" s="153"/>
      <c r="G64" s="247"/>
      <c r="H64" s="239"/>
      <c r="I64" s="240"/>
      <c r="J64" s="240"/>
      <c r="K64" s="240"/>
      <c r="L64" s="240"/>
      <c r="M64" s="240"/>
      <c r="N64" s="240"/>
      <c r="O64" s="240"/>
      <c r="P64" s="240"/>
      <c r="Q64" s="263"/>
      <c r="R64" s="263"/>
      <c r="S64" s="263"/>
    </row>
    <row r="65" spans="1:19" ht="13.5" thickBot="1">
      <c r="A65" s="294"/>
      <c r="B65" s="295"/>
      <c r="C65" s="301"/>
      <c r="D65" s="297"/>
      <c r="E65" s="298">
        <v>1</v>
      </c>
      <c r="F65" s="152"/>
      <c r="G65" s="252"/>
      <c r="H65" s="239"/>
      <c r="I65" s="240"/>
      <c r="J65" s="240"/>
      <c r="K65" s="240"/>
      <c r="L65" s="240"/>
      <c r="M65" s="240"/>
      <c r="N65" s="240"/>
      <c r="O65" s="240"/>
      <c r="P65" s="240"/>
      <c r="Q65" s="263"/>
      <c r="R65" s="263"/>
      <c r="S65" s="263"/>
    </row>
    <row r="66" spans="1:19" ht="12.75">
      <c r="A66" s="248"/>
      <c r="B66" s="302"/>
      <c r="C66" s="303"/>
      <c r="D66" s="251"/>
      <c r="E66" s="304">
        <v>1</v>
      </c>
      <c r="F66" s="155"/>
      <c r="G66" s="305"/>
      <c r="H66" s="180"/>
      <c r="I66" s="240"/>
      <c r="J66" s="240"/>
      <c r="K66" s="240"/>
      <c r="L66" s="240"/>
      <c r="M66" s="240"/>
      <c r="N66" s="240"/>
      <c r="O66" s="240"/>
      <c r="P66" s="240"/>
      <c r="Q66" s="263"/>
      <c r="R66" s="263"/>
      <c r="S66" s="263"/>
    </row>
    <row r="67" spans="1:19" ht="51">
      <c r="A67" s="253" t="s">
        <v>3</v>
      </c>
      <c r="B67" s="254">
        <v>1</v>
      </c>
      <c r="C67" s="306" t="s">
        <v>162</v>
      </c>
      <c r="D67" s="255" t="s">
        <v>28</v>
      </c>
      <c r="E67" s="256">
        <v>40.38</v>
      </c>
      <c r="F67" s="22"/>
      <c r="G67" s="257">
        <f>+E67*F67</f>
        <v>0</v>
      </c>
      <c r="H67" s="198"/>
      <c r="I67" s="180"/>
      <c r="J67" s="240"/>
      <c r="K67" s="240"/>
      <c r="L67" s="240"/>
      <c r="M67" s="240"/>
      <c r="N67" s="240"/>
      <c r="O67" s="240"/>
      <c r="P67" s="240"/>
      <c r="Q67" s="263"/>
      <c r="R67" s="263"/>
      <c r="S67" s="263"/>
    </row>
    <row r="68" spans="1:19" ht="89.25">
      <c r="A68" s="253" t="s">
        <v>3</v>
      </c>
      <c r="B68" s="254">
        <v>2</v>
      </c>
      <c r="C68" s="306" t="s">
        <v>193</v>
      </c>
      <c r="D68" s="255" t="s">
        <v>28</v>
      </c>
      <c r="E68" s="256">
        <v>8.22</v>
      </c>
      <c r="F68" s="22"/>
      <c r="G68" s="257">
        <f>+E68*F68</f>
        <v>0</v>
      </c>
      <c r="H68" s="198"/>
      <c r="I68" s="180"/>
      <c r="J68" s="240"/>
      <c r="K68" s="240"/>
      <c r="L68" s="240"/>
      <c r="M68" s="240"/>
      <c r="N68" s="240"/>
      <c r="O68" s="240"/>
      <c r="P68" s="240"/>
      <c r="Q68" s="263"/>
      <c r="R68" s="263"/>
      <c r="S68" s="263"/>
    </row>
    <row r="69" spans="1:19" ht="63.75">
      <c r="A69" s="253" t="s">
        <v>3</v>
      </c>
      <c r="B69" s="254">
        <v>3</v>
      </c>
      <c r="C69" s="258" t="s">
        <v>194</v>
      </c>
      <c r="D69" s="255" t="s">
        <v>28</v>
      </c>
      <c r="E69" s="256">
        <v>76.9</v>
      </c>
      <c r="F69" s="22"/>
      <c r="G69" s="257">
        <f>+E69*F69</f>
        <v>0</v>
      </c>
      <c r="H69" s="198"/>
      <c r="I69" s="180"/>
      <c r="J69" s="240"/>
      <c r="K69" s="240"/>
      <c r="L69" s="240"/>
      <c r="M69" s="240"/>
      <c r="N69" s="240"/>
      <c r="O69" s="240"/>
      <c r="P69" s="240"/>
      <c r="Q69" s="263"/>
      <c r="R69" s="263"/>
      <c r="S69" s="263"/>
    </row>
    <row r="70" spans="1:19" ht="63.75">
      <c r="A70" s="253" t="s">
        <v>3</v>
      </c>
      <c r="B70" s="307">
        <v>4</v>
      </c>
      <c r="C70" s="308" t="s">
        <v>176</v>
      </c>
      <c r="D70" s="309" t="s">
        <v>28</v>
      </c>
      <c r="E70" s="256">
        <v>19.2</v>
      </c>
      <c r="F70" s="22"/>
      <c r="G70" s="257">
        <f>+E70*F70</f>
        <v>0</v>
      </c>
      <c r="H70" s="198"/>
      <c r="I70" s="310"/>
      <c r="J70" s="240"/>
      <c r="K70" s="240"/>
      <c r="L70" s="240"/>
      <c r="M70" s="240"/>
      <c r="N70" s="240"/>
      <c r="O70" s="240"/>
      <c r="P70" s="240"/>
      <c r="Q70" s="263"/>
      <c r="R70" s="263"/>
      <c r="S70" s="263"/>
    </row>
    <row r="71" spans="1:19" ht="63.75">
      <c r="A71" s="253" t="s">
        <v>3</v>
      </c>
      <c r="B71" s="254">
        <v>5</v>
      </c>
      <c r="C71" s="311" t="s">
        <v>65</v>
      </c>
      <c r="D71" s="255" t="s">
        <v>28</v>
      </c>
      <c r="E71" s="256">
        <v>1</v>
      </c>
      <c r="F71" s="22"/>
      <c r="G71" s="257">
        <f>+E71*F71</f>
        <v>0</v>
      </c>
      <c r="H71" s="198"/>
      <c r="I71" s="239"/>
      <c r="J71" s="240"/>
      <c r="K71" s="240"/>
      <c r="L71" s="240"/>
      <c r="M71" s="240"/>
      <c r="N71" s="240"/>
      <c r="O71" s="240"/>
      <c r="P71" s="240"/>
      <c r="Q71" s="263"/>
      <c r="R71" s="263"/>
      <c r="S71" s="263"/>
    </row>
    <row r="72" spans="1:19" ht="25.5">
      <c r="A72" s="253" t="s">
        <v>3</v>
      </c>
      <c r="B72" s="254">
        <v>6</v>
      </c>
      <c r="C72" s="143" t="s">
        <v>42</v>
      </c>
      <c r="D72" s="255" t="s">
        <v>38</v>
      </c>
      <c r="E72" s="256">
        <v>3.4</v>
      </c>
      <c r="F72" s="22"/>
      <c r="G72" s="257">
        <f>+E72*F72</f>
        <v>0</v>
      </c>
      <c r="H72" s="198"/>
      <c r="I72" s="312"/>
      <c r="J72" s="240"/>
      <c r="K72" s="240"/>
      <c r="L72" s="240"/>
      <c r="M72" s="240"/>
      <c r="N72" s="240"/>
      <c r="O72" s="240"/>
      <c r="P72" s="240"/>
      <c r="Q72" s="263"/>
      <c r="R72" s="263"/>
      <c r="S72" s="263"/>
    </row>
    <row r="73" spans="1:19" ht="51">
      <c r="A73" s="253" t="s">
        <v>3</v>
      </c>
      <c r="B73" s="254">
        <v>7</v>
      </c>
      <c r="C73" s="143" t="s">
        <v>29</v>
      </c>
      <c r="D73" s="255" t="s">
        <v>28</v>
      </c>
      <c r="E73" s="256">
        <v>3.86</v>
      </c>
      <c r="F73" s="22"/>
      <c r="G73" s="257">
        <f>+E73*F73</f>
        <v>0</v>
      </c>
      <c r="H73" s="198"/>
      <c r="I73" s="312"/>
      <c r="J73" s="240"/>
      <c r="K73" s="240"/>
      <c r="L73" s="240"/>
      <c r="M73" s="240"/>
      <c r="N73" s="240"/>
      <c r="O73" s="240"/>
      <c r="P73" s="240"/>
      <c r="Q73" s="263"/>
      <c r="R73" s="263"/>
      <c r="S73" s="263"/>
    </row>
    <row r="74" spans="1:19" ht="38.25">
      <c r="A74" s="253" t="s">
        <v>3</v>
      </c>
      <c r="B74" s="254">
        <v>8</v>
      </c>
      <c r="C74" s="143" t="s">
        <v>30</v>
      </c>
      <c r="D74" s="255" t="s">
        <v>28</v>
      </c>
      <c r="E74" s="256">
        <v>8.98</v>
      </c>
      <c r="F74" s="22"/>
      <c r="G74" s="257">
        <f>+E74*F74</f>
        <v>0</v>
      </c>
      <c r="H74" s="198"/>
      <c r="I74" s="240"/>
      <c r="J74" s="240"/>
      <c r="K74" s="240"/>
      <c r="L74" s="240"/>
      <c r="M74" s="240"/>
      <c r="N74" s="240"/>
      <c r="O74" s="240"/>
      <c r="P74" s="240"/>
      <c r="Q74" s="263"/>
      <c r="R74" s="263"/>
      <c r="S74" s="263"/>
    </row>
    <row r="75" spans="1:19" ht="51">
      <c r="A75" s="253" t="s">
        <v>3</v>
      </c>
      <c r="B75" s="254">
        <v>9</v>
      </c>
      <c r="C75" s="143" t="s">
        <v>195</v>
      </c>
      <c r="D75" s="255" t="s">
        <v>28</v>
      </c>
      <c r="E75" s="256">
        <v>61.57</v>
      </c>
      <c r="F75" s="22"/>
      <c r="G75" s="257">
        <f>+E75*F75</f>
        <v>0</v>
      </c>
      <c r="H75" s="198"/>
      <c r="I75" s="240"/>
      <c r="J75" s="240"/>
      <c r="K75" s="240"/>
      <c r="L75" s="240"/>
      <c r="M75" s="240"/>
      <c r="N75" s="240"/>
      <c r="O75" s="240"/>
      <c r="P75" s="240"/>
      <c r="Q75" s="263"/>
      <c r="R75" s="263"/>
      <c r="S75" s="263"/>
    </row>
    <row r="76" spans="1:19" ht="38.25">
      <c r="A76" s="253" t="s">
        <v>3</v>
      </c>
      <c r="B76" s="254">
        <v>10</v>
      </c>
      <c r="C76" s="264" t="s">
        <v>107</v>
      </c>
      <c r="D76" s="255" t="s">
        <v>28</v>
      </c>
      <c r="E76" s="256">
        <v>186.65</v>
      </c>
      <c r="F76" s="22"/>
      <c r="G76" s="257">
        <f>+E76*F76</f>
        <v>0</v>
      </c>
      <c r="H76" s="198"/>
      <c r="I76" s="240"/>
      <c r="J76" s="240"/>
      <c r="K76" s="240"/>
      <c r="L76" s="240"/>
      <c r="M76" s="240"/>
      <c r="N76" s="240"/>
      <c r="O76" s="240"/>
      <c r="P76" s="240"/>
      <c r="Q76" s="263"/>
      <c r="R76" s="263"/>
      <c r="S76" s="263"/>
    </row>
    <row r="77" spans="1:19" ht="14.25" customHeight="1" thickBot="1">
      <c r="A77" s="276"/>
      <c r="B77" s="313"/>
      <c r="C77" s="314"/>
      <c r="D77" s="315"/>
      <c r="E77" s="316">
        <v>1</v>
      </c>
      <c r="F77" s="152"/>
      <c r="G77" s="195"/>
      <c r="H77" s="317"/>
      <c r="I77" s="240"/>
      <c r="J77" s="240"/>
      <c r="K77" s="240"/>
      <c r="L77" s="240"/>
      <c r="M77" s="240"/>
      <c r="N77" s="240"/>
      <c r="O77" s="240"/>
      <c r="P77" s="240"/>
      <c r="Q77" s="263"/>
      <c r="R77" s="263"/>
      <c r="S77" s="263"/>
    </row>
    <row r="78" spans="1:19" ht="14.25" customHeight="1" thickBot="1">
      <c r="A78" s="279"/>
      <c r="B78" s="280"/>
      <c r="C78" s="200" t="s">
        <v>44</v>
      </c>
      <c r="D78" s="281"/>
      <c r="E78" s="282">
        <v>1</v>
      </c>
      <c r="F78" s="153"/>
      <c r="G78" s="318">
        <f>SUM(G67:G76)</f>
        <v>0</v>
      </c>
      <c r="H78" s="319"/>
      <c r="I78" s="240"/>
      <c r="J78" s="240"/>
      <c r="K78" s="240"/>
      <c r="L78" s="240"/>
      <c r="M78" s="240"/>
      <c r="N78" s="240"/>
      <c r="O78" s="240"/>
      <c r="P78" s="240"/>
      <c r="Q78" s="263"/>
      <c r="R78" s="263"/>
      <c r="S78" s="263"/>
    </row>
    <row r="79" spans="1:19" ht="13.5" thickBot="1">
      <c r="A79" s="320"/>
      <c r="B79" s="321"/>
      <c r="C79" s="287"/>
      <c r="D79" s="322"/>
      <c r="E79" s="278">
        <v>1</v>
      </c>
      <c r="F79" s="156"/>
      <c r="G79" s="197"/>
      <c r="H79" s="240"/>
      <c r="I79" s="240"/>
      <c r="J79" s="240"/>
      <c r="K79" s="240"/>
      <c r="L79" s="240"/>
      <c r="M79" s="240"/>
      <c r="N79" s="240"/>
      <c r="O79" s="240"/>
      <c r="P79" s="240"/>
      <c r="Q79" s="263"/>
      <c r="R79" s="263"/>
      <c r="S79" s="263"/>
    </row>
    <row r="80" spans="1:19" ht="13.5" thickBot="1">
      <c r="A80" s="323" t="s">
        <v>4</v>
      </c>
      <c r="B80" s="324"/>
      <c r="C80" s="325" t="s">
        <v>90</v>
      </c>
      <c r="D80" s="326"/>
      <c r="E80" s="327">
        <v>1</v>
      </c>
      <c r="F80" s="157"/>
      <c r="G80" s="328"/>
      <c r="H80" s="180"/>
      <c r="I80" s="180"/>
      <c r="J80" s="240"/>
      <c r="K80" s="240"/>
      <c r="L80" s="240"/>
      <c r="M80" s="240"/>
      <c r="N80" s="240"/>
      <c r="O80" s="240"/>
      <c r="P80" s="240"/>
      <c r="Q80" s="263"/>
      <c r="R80" s="263"/>
      <c r="S80" s="263"/>
    </row>
    <row r="81" spans="1:19" ht="13.5" thickBot="1">
      <c r="A81" s="323" t="s">
        <v>86</v>
      </c>
      <c r="B81" s="324"/>
      <c r="C81" s="325" t="s">
        <v>91</v>
      </c>
      <c r="D81" s="326"/>
      <c r="E81" s="327">
        <v>1</v>
      </c>
      <c r="F81" s="157"/>
      <c r="G81" s="328"/>
      <c r="H81" s="180"/>
      <c r="I81" s="180"/>
      <c r="J81" s="240"/>
      <c r="K81" s="240"/>
      <c r="L81" s="240"/>
      <c r="M81" s="240"/>
      <c r="N81" s="240"/>
      <c r="O81" s="240"/>
      <c r="P81" s="240"/>
      <c r="Q81" s="263"/>
      <c r="R81" s="263"/>
      <c r="S81" s="263"/>
    </row>
    <row r="82" spans="1:19" ht="76.5">
      <c r="A82" s="253" t="s">
        <v>86</v>
      </c>
      <c r="B82" s="329">
        <v>1</v>
      </c>
      <c r="C82" s="330" t="s">
        <v>134</v>
      </c>
      <c r="D82" s="331" t="s">
        <v>67</v>
      </c>
      <c r="E82" s="332">
        <v>461.49</v>
      </c>
      <c r="F82" s="22"/>
      <c r="G82" s="257">
        <f aca="true" t="shared" si="2" ref="G82:G91">+E82*F82</f>
        <v>0</v>
      </c>
      <c r="H82" s="198"/>
      <c r="I82" s="333"/>
      <c r="J82" s="240"/>
      <c r="K82" s="240"/>
      <c r="L82" s="240"/>
      <c r="M82" s="240"/>
      <c r="N82" s="240"/>
      <c r="O82" s="240"/>
      <c r="P82" s="240"/>
      <c r="Q82" s="263"/>
      <c r="R82" s="263"/>
      <c r="S82" s="263"/>
    </row>
    <row r="83" spans="1:19" ht="76.5">
      <c r="A83" s="253" t="s">
        <v>86</v>
      </c>
      <c r="B83" s="329">
        <v>2</v>
      </c>
      <c r="C83" s="266" t="s">
        <v>197</v>
      </c>
      <c r="D83" s="334" t="s">
        <v>54</v>
      </c>
      <c r="E83" s="332">
        <v>58</v>
      </c>
      <c r="F83" s="22"/>
      <c r="G83" s="257">
        <f>+E83*F83</f>
        <v>0</v>
      </c>
      <c r="H83" s="198"/>
      <c r="I83" s="180"/>
      <c r="J83" s="240"/>
      <c r="K83" s="240"/>
      <c r="L83" s="240"/>
      <c r="M83" s="240"/>
      <c r="N83" s="240"/>
      <c r="O83" s="240"/>
      <c r="P83" s="240"/>
      <c r="Q83" s="263"/>
      <c r="R83" s="263"/>
      <c r="S83" s="263"/>
    </row>
    <row r="84" spans="1:19" ht="51">
      <c r="A84" s="253" t="s">
        <v>86</v>
      </c>
      <c r="B84" s="329">
        <v>3</v>
      </c>
      <c r="C84" s="330" t="s">
        <v>196</v>
      </c>
      <c r="D84" s="331" t="s">
        <v>67</v>
      </c>
      <c r="E84" s="268">
        <v>3.65</v>
      </c>
      <c r="F84" s="22"/>
      <c r="G84" s="257">
        <f>+E84*F84</f>
        <v>0</v>
      </c>
      <c r="H84" s="198"/>
      <c r="I84" s="180"/>
      <c r="J84" s="240"/>
      <c r="K84" s="240"/>
      <c r="L84" s="240"/>
      <c r="M84" s="240"/>
      <c r="N84" s="240"/>
      <c r="O84" s="240"/>
      <c r="P84" s="240"/>
      <c r="Q84" s="263"/>
      <c r="R84" s="263"/>
      <c r="S84" s="263"/>
    </row>
    <row r="85" spans="1:19" ht="102">
      <c r="A85" s="253" t="s">
        <v>86</v>
      </c>
      <c r="B85" s="329">
        <v>4</v>
      </c>
      <c r="C85" s="266" t="s">
        <v>198</v>
      </c>
      <c r="D85" s="331" t="s">
        <v>67</v>
      </c>
      <c r="E85" s="268">
        <v>843.17</v>
      </c>
      <c r="F85" s="22"/>
      <c r="G85" s="257">
        <f>+E85*F85</f>
        <v>0</v>
      </c>
      <c r="H85" s="198"/>
      <c r="I85" s="180"/>
      <c r="J85" s="240"/>
      <c r="K85" s="240"/>
      <c r="L85" s="240"/>
      <c r="M85" s="240"/>
      <c r="N85" s="240"/>
      <c r="O85" s="240"/>
      <c r="P85" s="240"/>
      <c r="Q85" s="263"/>
      <c r="R85" s="263"/>
      <c r="S85" s="263"/>
    </row>
    <row r="86" spans="1:19" ht="76.5">
      <c r="A86" s="253"/>
      <c r="B86" s="329"/>
      <c r="C86" s="266" t="s">
        <v>199</v>
      </c>
      <c r="D86" s="335" t="s">
        <v>55</v>
      </c>
      <c r="E86" s="268">
        <v>412.46</v>
      </c>
      <c r="F86" s="22"/>
      <c r="G86" s="257">
        <f>+E86*F86</f>
        <v>0</v>
      </c>
      <c r="H86" s="198"/>
      <c r="I86" s="180"/>
      <c r="J86" s="240"/>
      <c r="K86" s="240"/>
      <c r="L86" s="240"/>
      <c r="M86" s="240"/>
      <c r="N86" s="240"/>
      <c r="O86" s="240"/>
      <c r="P86" s="240"/>
      <c r="Q86" s="263"/>
      <c r="R86" s="263"/>
      <c r="S86" s="263"/>
    </row>
    <row r="87" spans="1:19" ht="63.75">
      <c r="A87" s="253" t="s">
        <v>86</v>
      </c>
      <c r="B87" s="329">
        <v>5</v>
      </c>
      <c r="C87" s="266" t="s">
        <v>203</v>
      </c>
      <c r="D87" s="331" t="s">
        <v>67</v>
      </c>
      <c r="E87" s="268">
        <v>32.19</v>
      </c>
      <c r="F87" s="22"/>
      <c r="G87" s="257">
        <f t="shared" si="2"/>
        <v>0</v>
      </c>
      <c r="H87" s="198"/>
      <c r="I87" s="180"/>
      <c r="J87" s="240"/>
      <c r="K87" s="240"/>
      <c r="L87" s="240"/>
      <c r="M87" s="240"/>
      <c r="N87" s="240"/>
      <c r="O87" s="240"/>
      <c r="P87" s="240"/>
      <c r="Q87" s="263"/>
      <c r="R87" s="263"/>
      <c r="S87" s="263"/>
    </row>
    <row r="88" spans="1:19" ht="63.75">
      <c r="A88" s="253" t="s">
        <v>86</v>
      </c>
      <c r="B88" s="329">
        <v>6</v>
      </c>
      <c r="C88" s="330" t="s">
        <v>179</v>
      </c>
      <c r="D88" s="331" t="s">
        <v>67</v>
      </c>
      <c r="E88" s="268">
        <v>76</v>
      </c>
      <c r="F88" s="22"/>
      <c r="G88" s="257">
        <f t="shared" si="2"/>
        <v>0</v>
      </c>
      <c r="H88" s="198"/>
      <c r="J88" s="240"/>
      <c r="K88" s="240"/>
      <c r="L88" s="240"/>
      <c r="M88" s="240"/>
      <c r="N88" s="240"/>
      <c r="O88" s="240"/>
      <c r="P88" s="240"/>
      <c r="Q88" s="263"/>
      <c r="R88" s="263"/>
      <c r="S88" s="263"/>
    </row>
    <row r="89" spans="1:19" ht="63.75">
      <c r="A89" s="253" t="s">
        <v>86</v>
      </c>
      <c r="B89" s="329">
        <v>7</v>
      </c>
      <c r="C89" s="336" t="s">
        <v>92</v>
      </c>
      <c r="D89" s="331" t="s">
        <v>25</v>
      </c>
      <c r="E89" s="268">
        <v>2</v>
      </c>
      <c r="F89" s="22"/>
      <c r="G89" s="257">
        <f t="shared" si="2"/>
        <v>0</v>
      </c>
      <c r="H89" s="198"/>
      <c r="I89" s="180"/>
      <c r="J89" s="240"/>
      <c r="K89" s="240"/>
      <c r="L89" s="240"/>
      <c r="M89" s="240"/>
      <c r="N89" s="240"/>
      <c r="O89" s="240"/>
      <c r="P89" s="240"/>
      <c r="Q89" s="263"/>
      <c r="R89" s="263"/>
      <c r="S89" s="263"/>
    </row>
    <row r="90" spans="1:19" ht="51">
      <c r="A90" s="253" t="s">
        <v>86</v>
      </c>
      <c r="B90" s="329">
        <v>8</v>
      </c>
      <c r="C90" s="266" t="s">
        <v>138</v>
      </c>
      <c r="D90" s="331" t="s">
        <v>25</v>
      </c>
      <c r="E90" s="268">
        <v>20</v>
      </c>
      <c r="F90" s="22"/>
      <c r="G90" s="257">
        <f t="shared" si="2"/>
        <v>0</v>
      </c>
      <c r="H90" s="198"/>
      <c r="I90" s="180"/>
      <c r="J90" s="240"/>
      <c r="K90" s="240"/>
      <c r="L90" s="240"/>
      <c r="M90" s="240"/>
      <c r="N90" s="240"/>
      <c r="O90" s="240"/>
      <c r="P90" s="240"/>
      <c r="Q90" s="263"/>
      <c r="R90" s="263"/>
      <c r="S90" s="263"/>
    </row>
    <row r="91" spans="1:19" ht="51">
      <c r="A91" s="253" t="s">
        <v>86</v>
      </c>
      <c r="B91" s="329">
        <v>9</v>
      </c>
      <c r="C91" s="266" t="s">
        <v>139</v>
      </c>
      <c r="D91" s="331" t="s">
        <v>25</v>
      </c>
      <c r="E91" s="268">
        <v>19</v>
      </c>
      <c r="F91" s="22"/>
      <c r="G91" s="257">
        <f t="shared" si="2"/>
        <v>0</v>
      </c>
      <c r="H91" s="198"/>
      <c r="I91" s="180"/>
      <c r="J91" s="240"/>
      <c r="K91" s="240"/>
      <c r="L91" s="240"/>
      <c r="M91" s="240"/>
      <c r="N91" s="240"/>
      <c r="O91" s="240"/>
      <c r="P91" s="240"/>
      <c r="Q91" s="263"/>
      <c r="R91" s="263"/>
      <c r="S91" s="263"/>
    </row>
    <row r="92" spans="1:19" ht="12.75">
      <c r="A92" s="337"/>
      <c r="B92" s="338"/>
      <c r="C92" s="339"/>
      <c r="D92" s="340"/>
      <c r="E92" s="288">
        <v>1</v>
      </c>
      <c r="F92" s="158"/>
      <c r="G92" s="341"/>
      <c r="H92" s="180"/>
      <c r="I92" s="180"/>
      <c r="J92" s="240"/>
      <c r="K92" s="240"/>
      <c r="L92" s="240"/>
      <c r="M92" s="240"/>
      <c r="N92" s="240"/>
      <c r="O92" s="240"/>
      <c r="P92" s="240"/>
      <c r="Q92" s="263"/>
      <c r="R92" s="263"/>
      <c r="S92" s="263"/>
    </row>
    <row r="93" spans="1:19" ht="15">
      <c r="A93" s="342"/>
      <c r="B93" s="343"/>
      <c r="C93" s="344" t="s">
        <v>93</v>
      </c>
      <c r="D93" s="345"/>
      <c r="E93" s="346">
        <v>1</v>
      </c>
      <c r="F93" s="159"/>
      <c r="G93" s="348">
        <f>SUM(G82:G91)</f>
        <v>0</v>
      </c>
      <c r="H93" s="180"/>
      <c r="I93" s="180"/>
      <c r="J93" s="240"/>
      <c r="K93" s="240"/>
      <c r="L93" s="240"/>
      <c r="M93" s="240"/>
      <c r="N93" s="240"/>
      <c r="O93" s="240"/>
      <c r="P93" s="240"/>
      <c r="Q93" s="263"/>
      <c r="R93" s="263"/>
      <c r="S93" s="263"/>
    </row>
    <row r="94" spans="1:19" ht="12.75">
      <c r="A94" s="294"/>
      <c r="B94" s="295"/>
      <c r="C94" s="296"/>
      <c r="D94" s="297"/>
      <c r="E94" s="298">
        <v>1</v>
      </c>
      <c r="F94" s="152"/>
      <c r="G94" s="195"/>
      <c r="H94" s="180"/>
      <c r="I94" s="180"/>
      <c r="J94" s="240"/>
      <c r="K94" s="240"/>
      <c r="L94" s="240"/>
      <c r="M94" s="240"/>
      <c r="N94" s="240"/>
      <c r="O94" s="240"/>
      <c r="P94" s="240"/>
      <c r="Q94" s="263"/>
      <c r="R94" s="263"/>
      <c r="S94" s="263"/>
    </row>
    <row r="95" spans="1:19" ht="12.75">
      <c r="A95" s="349" t="s">
        <v>87</v>
      </c>
      <c r="B95" s="350"/>
      <c r="C95" s="351" t="s">
        <v>94</v>
      </c>
      <c r="D95" s="352"/>
      <c r="E95" s="346">
        <v>1</v>
      </c>
      <c r="F95" s="160"/>
      <c r="G95" s="347"/>
      <c r="H95" s="180"/>
      <c r="I95" s="180"/>
      <c r="J95" s="240"/>
      <c r="K95" s="240"/>
      <c r="L95" s="240"/>
      <c r="M95" s="240"/>
      <c r="N95" s="240"/>
      <c r="O95" s="240"/>
      <c r="P95" s="240"/>
      <c r="Q95" s="263"/>
      <c r="R95" s="263"/>
      <c r="S95" s="263"/>
    </row>
    <row r="96" spans="1:19" ht="12.75">
      <c r="A96" s="337"/>
      <c r="B96" s="338"/>
      <c r="C96" s="339"/>
      <c r="D96" s="340"/>
      <c r="E96" s="353">
        <v>1</v>
      </c>
      <c r="F96" s="158"/>
      <c r="G96" s="341"/>
      <c r="H96" s="180"/>
      <c r="I96" s="180"/>
      <c r="J96" s="240"/>
      <c r="K96" s="240"/>
      <c r="L96" s="240"/>
      <c r="M96" s="240"/>
      <c r="N96" s="240"/>
      <c r="O96" s="240"/>
      <c r="P96" s="240"/>
      <c r="Q96" s="263"/>
      <c r="R96" s="263"/>
      <c r="S96" s="263"/>
    </row>
    <row r="97" spans="1:19" ht="89.25">
      <c r="A97" s="354" t="s">
        <v>87</v>
      </c>
      <c r="B97" s="355">
        <v>1</v>
      </c>
      <c r="C97" s="356" t="s">
        <v>95</v>
      </c>
      <c r="D97" s="331"/>
      <c r="E97" s="353">
        <v>64638</v>
      </c>
      <c r="F97" s="159"/>
      <c r="G97" s="357"/>
      <c r="H97" s="180"/>
      <c r="I97" s="180"/>
      <c r="J97" s="240"/>
      <c r="K97" s="240"/>
      <c r="L97" s="240"/>
      <c r="M97" s="240"/>
      <c r="N97" s="240"/>
      <c r="O97" s="240"/>
      <c r="P97" s="240"/>
      <c r="Q97" s="263"/>
      <c r="R97" s="263"/>
      <c r="S97" s="263"/>
    </row>
    <row r="98" spans="1:19" ht="12.75">
      <c r="A98" s="358"/>
      <c r="B98" s="329"/>
      <c r="C98" s="356" t="s">
        <v>96</v>
      </c>
      <c r="D98" s="331" t="s">
        <v>97</v>
      </c>
      <c r="E98" s="359">
        <v>25540</v>
      </c>
      <c r="F98" s="22"/>
      <c r="G98" s="257">
        <f>+E98*F98</f>
        <v>0</v>
      </c>
      <c r="H98" s="198"/>
      <c r="I98" s="180"/>
      <c r="J98" s="240"/>
      <c r="K98" s="240"/>
      <c r="L98" s="240"/>
      <c r="M98" s="240"/>
      <c r="N98" s="240"/>
      <c r="O98" s="240"/>
      <c r="P98" s="240"/>
      <c r="Q98" s="263"/>
      <c r="R98" s="263"/>
      <c r="S98" s="263"/>
    </row>
    <row r="99" spans="1:19" ht="12.75">
      <c r="A99" s="358"/>
      <c r="B99" s="329"/>
      <c r="C99" s="356" t="s">
        <v>98</v>
      </c>
      <c r="D99" s="331" t="s">
        <v>97</v>
      </c>
      <c r="E99" s="359">
        <v>27195</v>
      </c>
      <c r="F99" s="22"/>
      <c r="G99" s="257">
        <f>+E99*F99</f>
        <v>0</v>
      </c>
      <c r="H99" s="198"/>
      <c r="I99" s="180"/>
      <c r="J99" s="240"/>
      <c r="K99" s="240"/>
      <c r="L99" s="240"/>
      <c r="M99" s="240"/>
      <c r="N99" s="240"/>
      <c r="O99" s="240"/>
      <c r="P99" s="240"/>
      <c r="Q99" s="263"/>
      <c r="R99" s="263"/>
      <c r="S99" s="263"/>
    </row>
    <row r="100" spans="1:19" ht="12.75">
      <c r="A100" s="358"/>
      <c r="B100" s="329"/>
      <c r="C100" s="356" t="s">
        <v>99</v>
      </c>
      <c r="D100" s="331" t="s">
        <v>97</v>
      </c>
      <c r="E100" s="359">
        <v>11903</v>
      </c>
      <c r="F100" s="22"/>
      <c r="G100" s="257">
        <f>+E100*F100</f>
        <v>0</v>
      </c>
      <c r="H100" s="198"/>
      <c r="I100" s="180"/>
      <c r="J100" s="240"/>
      <c r="K100" s="240"/>
      <c r="L100" s="240"/>
      <c r="M100" s="240"/>
      <c r="N100" s="240"/>
      <c r="O100" s="240"/>
      <c r="P100" s="240"/>
      <c r="Q100" s="263"/>
      <c r="R100" s="263"/>
      <c r="S100" s="263"/>
    </row>
    <row r="101" spans="1:19" ht="357">
      <c r="A101" s="354" t="s">
        <v>87</v>
      </c>
      <c r="B101" s="355">
        <v>2</v>
      </c>
      <c r="C101" s="360" t="s">
        <v>204</v>
      </c>
      <c r="D101" s="331" t="s">
        <v>97</v>
      </c>
      <c r="E101" s="359">
        <v>475</v>
      </c>
      <c r="F101" s="22"/>
      <c r="G101" s="257">
        <f>+E101*F101</f>
        <v>0</v>
      </c>
      <c r="H101" s="198"/>
      <c r="I101" s="180"/>
      <c r="J101" s="240"/>
      <c r="K101" s="240"/>
      <c r="L101" s="240"/>
      <c r="M101" s="240"/>
      <c r="N101" s="240"/>
      <c r="O101" s="240"/>
      <c r="P101" s="240"/>
      <c r="Q101" s="263"/>
      <c r="R101" s="263"/>
      <c r="S101" s="263"/>
    </row>
    <row r="102" spans="1:19" ht="14.25">
      <c r="A102" s="361"/>
      <c r="B102" s="362"/>
      <c r="C102" s="363"/>
      <c r="D102" s="364"/>
      <c r="E102" s="365">
        <v>1</v>
      </c>
      <c r="F102" s="161"/>
      <c r="G102" s="366"/>
      <c r="H102" s="180"/>
      <c r="I102" s="180"/>
      <c r="J102" s="240"/>
      <c r="K102" s="240"/>
      <c r="L102" s="240"/>
      <c r="M102" s="240"/>
      <c r="N102" s="240"/>
      <c r="O102" s="240"/>
      <c r="P102" s="240"/>
      <c r="Q102" s="263"/>
      <c r="R102" s="263"/>
      <c r="S102" s="263"/>
    </row>
    <row r="103" spans="1:19" ht="15">
      <c r="A103" s="367"/>
      <c r="B103" s="368"/>
      <c r="C103" s="369" t="s">
        <v>100</v>
      </c>
      <c r="D103" s="370"/>
      <c r="E103" s="371">
        <v>1</v>
      </c>
      <c r="F103" s="162"/>
      <c r="G103" s="348">
        <f>SUM(G98:G101)</f>
        <v>0</v>
      </c>
      <c r="H103" s="180"/>
      <c r="I103" s="180"/>
      <c r="J103" s="240"/>
      <c r="K103" s="240"/>
      <c r="L103" s="240"/>
      <c r="M103" s="240"/>
      <c r="N103" s="240"/>
      <c r="O103" s="240"/>
      <c r="P103" s="240"/>
      <c r="Q103" s="263"/>
      <c r="R103" s="263"/>
      <c r="S103" s="263"/>
    </row>
    <row r="104" spans="1:19" ht="14.25">
      <c r="A104" s="361"/>
      <c r="B104" s="362"/>
      <c r="C104" s="363"/>
      <c r="D104" s="364"/>
      <c r="E104" s="373">
        <v>1</v>
      </c>
      <c r="F104" s="161"/>
      <c r="G104" s="366"/>
      <c r="H104" s="180"/>
      <c r="I104" s="180"/>
      <c r="J104" s="240"/>
      <c r="K104" s="240"/>
      <c r="L104" s="240"/>
      <c r="M104" s="240"/>
      <c r="N104" s="240"/>
      <c r="O104" s="240"/>
      <c r="P104" s="240"/>
      <c r="Q104" s="263"/>
      <c r="R104" s="263"/>
      <c r="S104" s="263"/>
    </row>
    <row r="105" spans="1:19" ht="15">
      <c r="A105" s="374" t="s">
        <v>101</v>
      </c>
      <c r="B105" s="375"/>
      <c r="C105" s="369" t="s">
        <v>102</v>
      </c>
      <c r="D105" s="376"/>
      <c r="E105" s="371">
        <v>1</v>
      </c>
      <c r="F105" s="163"/>
      <c r="G105" s="372"/>
      <c r="H105" s="180"/>
      <c r="I105" s="180"/>
      <c r="J105" s="240"/>
      <c r="K105" s="240"/>
      <c r="L105" s="240"/>
      <c r="M105" s="240"/>
      <c r="N105" s="240"/>
      <c r="O105" s="240"/>
      <c r="P105" s="240"/>
      <c r="Q105" s="263"/>
      <c r="R105" s="263"/>
      <c r="S105" s="263"/>
    </row>
    <row r="106" spans="1:19" ht="14.25">
      <c r="A106" s="361"/>
      <c r="B106" s="362"/>
      <c r="C106" s="363"/>
      <c r="D106" s="364"/>
      <c r="E106" s="373">
        <v>1</v>
      </c>
      <c r="F106" s="161"/>
      <c r="G106" s="366"/>
      <c r="H106" s="180"/>
      <c r="I106" s="180"/>
      <c r="J106" s="240"/>
      <c r="K106" s="240"/>
      <c r="L106" s="240"/>
      <c r="M106" s="240"/>
      <c r="N106" s="240"/>
      <c r="O106" s="240"/>
      <c r="P106" s="240"/>
      <c r="Q106" s="263"/>
      <c r="R106" s="263"/>
      <c r="S106" s="263"/>
    </row>
    <row r="107" spans="1:19" ht="76.5">
      <c r="A107" s="354" t="s">
        <v>101</v>
      </c>
      <c r="B107" s="329">
        <v>1</v>
      </c>
      <c r="C107" s="360" t="s">
        <v>222</v>
      </c>
      <c r="D107" s="331" t="s">
        <v>68</v>
      </c>
      <c r="E107" s="359">
        <v>38</v>
      </c>
      <c r="F107" s="22"/>
      <c r="G107" s="257">
        <f>+E107*F107</f>
        <v>0</v>
      </c>
      <c r="H107" s="198"/>
      <c r="I107" s="180"/>
      <c r="J107" s="240"/>
      <c r="K107" s="240"/>
      <c r="L107" s="240"/>
      <c r="M107" s="240"/>
      <c r="N107" s="240"/>
      <c r="O107" s="240"/>
      <c r="P107" s="240"/>
      <c r="Q107" s="263"/>
      <c r="R107" s="263"/>
      <c r="S107" s="263"/>
    </row>
    <row r="108" spans="1:19" ht="65.25">
      <c r="A108" s="354" t="s">
        <v>101</v>
      </c>
      <c r="B108" s="329">
        <v>2</v>
      </c>
      <c r="C108" s="330" t="s">
        <v>207</v>
      </c>
      <c r="D108" s="331" t="s">
        <v>68</v>
      </c>
      <c r="E108" s="359">
        <v>4.17</v>
      </c>
      <c r="F108" s="22"/>
      <c r="G108" s="257">
        <f>+E108*F108</f>
        <v>0</v>
      </c>
      <c r="H108" s="198"/>
      <c r="I108" s="180"/>
      <c r="J108" s="240"/>
      <c r="K108" s="240"/>
      <c r="L108" s="240"/>
      <c r="M108" s="240"/>
      <c r="N108" s="240"/>
      <c r="O108" s="240"/>
      <c r="P108" s="240"/>
      <c r="Q108" s="263"/>
      <c r="R108" s="263"/>
      <c r="S108" s="263"/>
    </row>
    <row r="109" spans="1:19" ht="65.25">
      <c r="A109" s="354" t="s">
        <v>101</v>
      </c>
      <c r="B109" s="329">
        <v>3</v>
      </c>
      <c r="C109" s="330" t="s">
        <v>205</v>
      </c>
      <c r="D109" s="331" t="s">
        <v>68</v>
      </c>
      <c r="E109" s="268">
        <v>26.6</v>
      </c>
      <c r="F109" s="22"/>
      <c r="G109" s="257">
        <f>+E109*F109</f>
        <v>0</v>
      </c>
      <c r="H109" s="198"/>
      <c r="I109" s="180"/>
      <c r="J109" s="240"/>
      <c r="K109" s="240"/>
      <c r="L109" s="240"/>
      <c r="M109" s="240"/>
      <c r="N109" s="240"/>
      <c r="O109" s="240"/>
      <c r="P109" s="240"/>
      <c r="Q109" s="263"/>
      <c r="R109" s="263"/>
      <c r="S109" s="263"/>
    </row>
    <row r="110" spans="1:19" ht="65.25">
      <c r="A110" s="354" t="s">
        <v>101</v>
      </c>
      <c r="B110" s="329">
        <v>4</v>
      </c>
      <c r="C110" s="330" t="s">
        <v>206</v>
      </c>
      <c r="D110" s="331" t="s">
        <v>68</v>
      </c>
      <c r="E110" s="268">
        <v>268.35</v>
      </c>
      <c r="F110" s="22"/>
      <c r="G110" s="257">
        <f>+E110*F110</f>
        <v>0</v>
      </c>
      <c r="H110" s="198"/>
      <c r="I110" s="180"/>
      <c r="K110" s="240"/>
      <c r="L110" s="240"/>
      <c r="M110" s="240"/>
      <c r="N110" s="240"/>
      <c r="O110" s="240"/>
      <c r="P110" s="240"/>
      <c r="Q110" s="263"/>
      <c r="R110" s="263"/>
      <c r="S110" s="263"/>
    </row>
    <row r="111" spans="1:19" ht="63.75">
      <c r="A111" s="354" t="s">
        <v>101</v>
      </c>
      <c r="B111" s="329">
        <v>5</v>
      </c>
      <c r="C111" s="330" t="s">
        <v>163</v>
      </c>
      <c r="D111" s="331" t="s">
        <v>68</v>
      </c>
      <c r="E111" s="268">
        <v>192.8</v>
      </c>
      <c r="F111" s="22"/>
      <c r="G111" s="257">
        <f>+E111*F111</f>
        <v>0</v>
      </c>
      <c r="H111" s="198"/>
      <c r="I111" s="180"/>
      <c r="J111" s="240"/>
      <c r="K111" s="240"/>
      <c r="L111" s="240"/>
      <c r="M111" s="240"/>
      <c r="N111" s="240"/>
      <c r="O111" s="240"/>
      <c r="P111" s="240"/>
      <c r="Q111" s="263"/>
      <c r="R111" s="263"/>
      <c r="S111" s="263"/>
    </row>
    <row r="112" spans="1:19" ht="65.25">
      <c r="A112" s="354" t="s">
        <v>101</v>
      </c>
      <c r="B112" s="329">
        <v>6</v>
      </c>
      <c r="C112" s="330" t="s">
        <v>164</v>
      </c>
      <c r="D112" s="331" t="s">
        <v>68</v>
      </c>
      <c r="E112" s="268">
        <v>0.4</v>
      </c>
      <c r="F112" s="22"/>
      <c r="G112" s="257">
        <f>+E112*F112</f>
        <v>0</v>
      </c>
      <c r="H112" s="198"/>
      <c r="I112" s="180"/>
      <c r="J112" s="240"/>
      <c r="K112" s="240"/>
      <c r="L112" s="240"/>
      <c r="M112" s="240"/>
      <c r="N112" s="240"/>
      <c r="O112" s="240"/>
      <c r="P112" s="240"/>
      <c r="Q112" s="263"/>
      <c r="R112" s="263"/>
      <c r="S112" s="263"/>
    </row>
    <row r="113" spans="1:16" ht="14.25" customHeight="1" thickBot="1">
      <c r="A113" s="377"/>
      <c r="B113" s="378"/>
      <c r="C113" s="379"/>
      <c r="D113" s="194"/>
      <c r="E113" s="288">
        <v>1</v>
      </c>
      <c r="F113" s="152"/>
      <c r="G113" s="195"/>
      <c r="H113" s="180"/>
      <c r="I113" s="239"/>
      <c r="J113" s="239"/>
      <c r="K113" s="239"/>
      <c r="L113" s="239"/>
      <c r="M113" s="239"/>
      <c r="N113" s="239"/>
      <c r="O113" s="239"/>
      <c r="P113" s="180"/>
    </row>
    <row r="114" spans="1:16" ht="14.25" customHeight="1" thickBot="1">
      <c r="A114" s="279"/>
      <c r="B114" s="280"/>
      <c r="C114" s="200" t="s">
        <v>103</v>
      </c>
      <c r="D114" s="281"/>
      <c r="E114" s="282">
        <v>1</v>
      </c>
      <c r="F114" s="153"/>
      <c r="G114" s="318">
        <f>SUM(G107:G112)</f>
        <v>0</v>
      </c>
      <c r="H114" s="180"/>
      <c r="I114" s="239"/>
      <c r="J114" s="239"/>
      <c r="K114" s="239"/>
      <c r="L114" s="239"/>
      <c r="M114" s="239"/>
      <c r="N114" s="239"/>
      <c r="O114" s="239"/>
      <c r="P114" s="180"/>
    </row>
    <row r="115" spans="1:16" ht="14.25" customHeight="1" thickBot="1">
      <c r="A115" s="285"/>
      <c r="B115" s="302"/>
      <c r="C115" s="287"/>
      <c r="D115" s="380"/>
      <c r="E115" s="278">
        <v>1</v>
      </c>
      <c r="F115" s="152"/>
      <c r="G115" s="381"/>
      <c r="H115" s="180"/>
      <c r="I115" s="239"/>
      <c r="J115" s="239"/>
      <c r="K115" s="239"/>
      <c r="L115" s="239"/>
      <c r="M115" s="239"/>
      <c r="N115" s="239"/>
      <c r="O115" s="239"/>
      <c r="P115" s="180"/>
    </row>
    <row r="116" spans="1:16" ht="14.25" customHeight="1" thickBot="1">
      <c r="A116" s="323" t="s">
        <v>89</v>
      </c>
      <c r="B116" s="324"/>
      <c r="C116" s="382" t="s">
        <v>88</v>
      </c>
      <c r="D116" s="326"/>
      <c r="E116" s="327">
        <v>1</v>
      </c>
      <c r="F116" s="157"/>
      <c r="G116" s="328"/>
      <c r="H116" s="180"/>
      <c r="I116" s="239"/>
      <c r="J116" s="239"/>
      <c r="K116" s="239"/>
      <c r="L116" s="239"/>
      <c r="M116" s="239"/>
      <c r="N116" s="239"/>
      <c r="O116" s="239"/>
      <c r="P116" s="180"/>
    </row>
    <row r="117" spans="1:16" ht="51">
      <c r="A117" s="383" t="s">
        <v>89</v>
      </c>
      <c r="B117" s="384">
        <v>1</v>
      </c>
      <c r="C117" s="264" t="s">
        <v>115</v>
      </c>
      <c r="D117" s="385" t="s">
        <v>25</v>
      </c>
      <c r="E117" s="332">
        <v>2</v>
      </c>
      <c r="F117" s="164"/>
      <c r="G117" s="386">
        <f>+E117*F117</f>
        <v>0</v>
      </c>
      <c r="H117" s="198"/>
      <c r="I117" s="239"/>
      <c r="J117" s="239"/>
      <c r="K117" s="239"/>
      <c r="L117" s="239"/>
      <c r="M117" s="239"/>
      <c r="N117" s="239"/>
      <c r="O117" s="239"/>
      <c r="P117" s="180"/>
    </row>
    <row r="118" spans="1:16" ht="191.25">
      <c r="A118" s="383" t="s">
        <v>89</v>
      </c>
      <c r="B118" s="384">
        <v>2</v>
      </c>
      <c r="C118" s="387" t="s">
        <v>217</v>
      </c>
      <c r="D118" s="385" t="s">
        <v>25</v>
      </c>
      <c r="E118" s="268">
        <v>400</v>
      </c>
      <c r="F118" s="165"/>
      <c r="G118" s="386">
        <f>+E118*F118</f>
        <v>0</v>
      </c>
      <c r="H118" s="198"/>
      <c r="I118" s="239"/>
      <c r="J118" s="239"/>
      <c r="K118" s="388"/>
      <c r="L118" s="239"/>
      <c r="M118" s="239"/>
      <c r="N118" s="239"/>
      <c r="O118" s="239"/>
      <c r="P118" s="180"/>
    </row>
    <row r="119" spans="1:16" ht="127.5">
      <c r="A119" s="383" t="s">
        <v>89</v>
      </c>
      <c r="B119" s="384">
        <v>3</v>
      </c>
      <c r="C119" s="389" t="s">
        <v>288</v>
      </c>
      <c r="D119" s="262" t="s">
        <v>25</v>
      </c>
      <c r="E119" s="268">
        <v>16</v>
      </c>
      <c r="F119" s="22"/>
      <c r="G119" s="257">
        <f>+E119*F119</f>
        <v>0</v>
      </c>
      <c r="H119" s="198"/>
      <c r="I119" s="239"/>
      <c r="J119" s="239"/>
      <c r="K119" s="239"/>
      <c r="L119" s="239"/>
      <c r="M119" s="239"/>
      <c r="N119" s="239"/>
      <c r="O119" s="239"/>
      <c r="P119" s="180"/>
    </row>
    <row r="120" spans="1:16" ht="63.75">
      <c r="A120" s="383" t="s">
        <v>89</v>
      </c>
      <c r="B120" s="384">
        <v>4</v>
      </c>
      <c r="C120" s="266" t="s">
        <v>135</v>
      </c>
      <c r="D120" s="262" t="s">
        <v>25</v>
      </c>
      <c r="E120" s="268">
        <v>920</v>
      </c>
      <c r="F120" s="22"/>
      <c r="G120" s="257">
        <f>+E120*F120</f>
        <v>0</v>
      </c>
      <c r="H120" s="198"/>
      <c r="I120" s="239"/>
      <c r="J120" s="239"/>
      <c r="K120" s="239"/>
      <c r="L120" s="239"/>
      <c r="M120" s="239"/>
      <c r="N120" s="239"/>
      <c r="O120" s="239"/>
      <c r="P120" s="180"/>
    </row>
    <row r="121" spans="1:16" ht="63.75">
      <c r="A121" s="383" t="s">
        <v>89</v>
      </c>
      <c r="B121" s="384">
        <v>5</v>
      </c>
      <c r="C121" s="266" t="s">
        <v>136</v>
      </c>
      <c r="D121" s="262" t="s">
        <v>25</v>
      </c>
      <c r="E121" s="268">
        <v>6276</v>
      </c>
      <c r="F121" s="22"/>
      <c r="G121" s="257">
        <f>+E121*F121</f>
        <v>0</v>
      </c>
      <c r="H121" s="198"/>
      <c r="I121" s="239"/>
      <c r="J121" s="239"/>
      <c r="K121" s="239"/>
      <c r="L121" s="239"/>
      <c r="M121" s="239"/>
      <c r="N121" s="239"/>
      <c r="O121" s="239"/>
      <c r="P121" s="180"/>
    </row>
    <row r="122" spans="1:16" ht="63.75">
      <c r="A122" s="383" t="s">
        <v>89</v>
      </c>
      <c r="B122" s="384">
        <v>6</v>
      </c>
      <c r="C122" s="266" t="s">
        <v>137</v>
      </c>
      <c r="D122" s="262" t="s">
        <v>25</v>
      </c>
      <c r="E122" s="390">
        <v>4188</v>
      </c>
      <c r="F122" s="22"/>
      <c r="G122" s="257">
        <f>+E122*F122</f>
        <v>0</v>
      </c>
      <c r="H122" s="198"/>
      <c r="I122" s="239"/>
      <c r="J122" s="239"/>
      <c r="K122" s="239"/>
      <c r="L122" s="239"/>
      <c r="M122" s="239"/>
      <c r="N122" s="239"/>
      <c r="O122" s="239"/>
      <c r="P122" s="180"/>
    </row>
    <row r="123" spans="1:16" ht="89.25">
      <c r="A123" s="383" t="s">
        <v>89</v>
      </c>
      <c r="B123" s="384">
        <v>7</v>
      </c>
      <c r="C123" s="266" t="s">
        <v>180</v>
      </c>
      <c r="D123" s="262" t="s">
        <v>25</v>
      </c>
      <c r="E123" s="332">
        <v>104</v>
      </c>
      <c r="F123" s="22"/>
      <c r="G123" s="257">
        <f>+E123*F123</f>
        <v>0</v>
      </c>
      <c r="H123" s="198"/>
      <c r="I123" s="239"/>
      <c r="J123" s="239"/>
      <c r="K123" s="239"/>
      <c r="L123" s="239"/>
      <c r="M123" s="239"/>
      <c r="N123" s="239"/>
      <c r="O123" s="239"/>
      <c r="P123" s="180"/>
    </row>
    <row r="124" spans="1:16" ht="38.25">
      <c r="A124" s="383" t="s">
        <v>89</v>
      </c>
      <c r="B124" s="384">
        <v>8</v>
      </c>
      <c r="C124" s="391" t="s">
        <v>130</v>
      </c>
      <c r="D124" s="385" t="s">
        <v>54</v>
      </c>
      <c r="E124" s="332">
        <v>675.96</v>
      </c>
      <c r="F124" s="22"/>
      <c r="G124" s="257">
        <f>+E124*F124</f>
        <v>0</v>
      </c>
      <c r="H124" s="198"/>
      <c r="I124" s="239"/>
      <c r="J124" s="239"/>
      <c r="K124" s="239"/>
      <c r="L124" s="239"/>
      <c r="M124" s="239"/>
      <c r="N124" s="239"/>
      <c r="O124" s="239"/>
      <c r="P124" s="180"/>
    </row>
    <row r="125" spans="1:16" ht="38.25">
      <c r="A125" s="383" t="s">
        <v>89</v>
      </c>
      <c r="B125" s="384">
        <v>9</v>
      </c>
      <c r="C125" s="391" t="s">
        <v>129</v>
      </c>
      <c r="D125" s="385" t="s">
        <v>54</v>
      </c>
      <c r="E125" s="332">
        <v>238.88</v>
      </c>
      <c r="F125" s="164"/>
      <c r="G125" s="386">
        <f>+E125*F125</f>
        <v>0</v>
      </c>
      <c r="H125" s="198"/>
      <c r="I125" s="239"/>
      <c r="J125" s="239"/>
      <c r="K125" s="239"/>
      <c r="L125" s="239"/>
      <c r="M125" s="239"/>
      <c r="N125" s="239"/>
      <c r="O125" s="239"/>
      <c r="P125" s="180"/>
    </row>
    <row r="126" spans="1:16" ht="38.25">
      <c r="A126" s="383" t="s">
        <v>89</v>
      </c>
      <c r="B126" s="384">
        <v>10</v>
      </c>
      <c r="C126" s="391" t="s">
        <v>131</v>
      </c>
      <c r="D126" s="385" t="s">
        <v>54</v>
      </c>
      <c r="E126" s="332">
        <v>238.88</v>
      </c>
      <c r="F126" s="164"/>
      <c r="G126" s="386">
        <f>+E126*F126</f>
        <v>0</v>
      </c>
      <c r="H126" s="198"/>
      <c r="I126" s="239"/>
      <c r="J126" s="239"/>
      <c r="K126" s="239"/>
      <c r="L126" s="239"/>
      <c r="M126" s="239"/>
      <c r="N126" s="239"/>
      <c r="O126" s="239"/>
      <c r="P126" s="180"/>
    </row>
    <row r="127" spans="1:16" ht="63.75">
      <c r="A127" s="383" t="s">
        <v>89</v>
      </c>
      <c r="B127" s="384">
        <v>11</v>
      </c>
      <c r="C127" s="391" t="s">
        <v>177</v>
      </c>
      <c r="D127" s="385" t="s">
        <v>54</v>
      </c>
      <c r="E127" s="332">
        <v>189.27</v>
      </c>
      <c r="F127" s="164"/>
      <c r="G127" s="386">
        <f>+E127*F127</f>
        <v>0</v>
      </c>
      <c r="H127" s="198"/>
      <c r="I127" s="239"/>
      <c r="J127" s="239"/>
      <c r="K127" s="239"/>
      <c r="L127" s="239"/>
      <c r="M127" s="239"/>
      <c r="N127" s="239"/>
      <c r="O127" s="239"/>
      <c r="P127" s="180"/>
    </row>
    <row r="128" spans="1:16" ht="63.75">
      <c r="A128" s="383" t="s">
        <v>89</v>
      </c>
      <c r="B128" s="384">
        <v>12</v>
      </c>
      <c r="C128" s="391" t="s">
        <v>132</v>
      </c>
      <c r="D128" s="385" t="s">
        <v>54</v>
      </c>
      <c r="E128" s="332">
        <v>90.39</v>
      </c>
      <c r="F128" s="164"/>
      <c r="G128" s="386">
        <f>+E128*F128</f>
        <v>0</v>
      </c>
      <c r="H128" s="198"/>
      <c r="I128" s="239"/>
      <c r="J128" s="239"/>
      <c r="K128" s="239"/>
      <c r="L128" s="239"/>
      <c r="M128" s="239"/>
      <c r="N128" s="239"/>
      <c r="O128" s="239"/>
      <c r="P128" s="180"/>
    </row>
    <row r="129" spans="1:16" ht="51">
      <c r="A129" s="383" t="s">
        <v>89</v>
      </c>
      <c r="B129" s="384">
        <v>13</v>
      </c>
      <c r="C129" s="391" t="s">
        <v>140</v>
      </c>
      <c r="D129" s="385" t="s">
        <v>54</v>
      </c>
      <c r="E129" s="332">
        <v>173.58</v>
      </c>
      <c r="F129" s="164"/>
      <c r="G129" s="386">
        <f>+E129*F129</f>
        <v>0</v>
      </c>
      <c r="H129" s="198"/>
      <c r="I129" s="239"/>
      <c r="J129" s="239"/>
      <c r="K129" s="239"/>
      <c r="L129" s="239"/>
      <c r="M129" s="239"/>
      <c r="N129" s="239"/>
      <c r="O129" s="239"/>
      <c r="P129" s="180"/>
    </row>
    <row r="130" spans="1:16" ht="51">
      <c r="A130" s="383" t="s">
        <v>89</v>
      </c>
      <c r="B130" s="384">
        <v>13</v>
      </c>
      <c r="C130" s="391" t="s">
        <v>133</v>
      </c>
      <c r="D130" s="385" t="s">
        <v>54</v>
      </c>
      <c r="E130" s="332">
        <v>815.74</v>
      </c>
      <c r="F130" s="164"/>
      <c r="G130" s="386">
        <f>+E130*F130</f>
        <v>0</v>
      </c>
      <c r="H130" s="198"/>
      <c r="I130" s="239"/>
      <c r="J130" s="239"/>
      <c r="K130" s="239"/>
      <c r="L130" s="239"/>
      <c r="M130" s="239"/>
      <c r="N130" s="239"/>
      <c r="O130" s="239"/>
      <c r="P130" s="180"/>
    </row>
    <row r="131" spans="1:16" ht="51">
      <c r="A131" s="383" t="s">
        <v>89</v>
      </c>
      <c r="B131" s="384">
        <v>14</v>
      </c>
      <c r="C131" s="391" t="s">
        <v>227</v>
      </c>
      <c r="D131" s="385" t="s">
        <v>54</v>
      </c>
      <c r="E131" s="359">
        <v>58</v>
      </c>
      <c r="F131" s="164"/>
      <c r="G131" s="386">
        <f>+E131*F131</f>
        <v>0</v>
      </c>
      <c r="H131" s="198"/>
      <c r="I131" s="239"/>
      <c r="J131" s="239"/>
      <c r="K131" s="239"/>
      <c r="L131" s="239"/>
      <c r="M131" s="239"/>
      <c r="N131" s="239"/>
      <c r="O131" s="239"/>
      <c r="P131" s="180"/>
    </row>
    <row r="132" spans="1:16" ht="76.5">
      <c r="A132" s="383" t="s">
        <v>89</v>
      </c>
      <c r="B132" s="384">
        <v>14</v>
      </c>
      <c r="C132" s="391" t="s">
        <v>226</v>
      </c>
      <c r="D132" s="385" t="s">
        <v>54</v>
      </c>
      <c r="E132" s="332">
        <v>92</v>
      </c>
      <c r="F132" s="164"/>
      <c r="G132" s="386">
        <f>+E132*F132</f>
        <v>0</v>
      </c>
      <c r="H132" s="198"/>
      <c r="I132" s="239"/>
      <c r="J132" s="239"/>
      <c r="K132" s="239"/>
      <c r="L132" s="239"/>
      <c r="M132" s="239"/>
      <c r="N132" s="239"/>
      <c r="O132" s="239"/>
      <c r="P132" s="180"/>
    </row>
    <row r="133" spans="1:16" ht="89.25">
      <c r="A133" s="383" t="s">
        <v>89</v>
      </c>
      <c r="B133" s="384">
        <v>15</v>
      </c>
      <c r="C133" s="27" t="s">
        <v>144</v>
      </c>
      <c r="D133" s="385" t="s">
        <v>34</v>
      </c>
      <c r="E133" s="332">
        <v>163</v>
      </c>
      <c r="F133" s="164"/>
      <c r="G133" s="386">
        <f>+E133*F133</f>
        <v>0</v>
      </c>
      <c r="H133" s="198"/>
      <c r="I133" s="239"/>
      <c r="J133" s="239"/>
      <c r="K133" s="239"/>
      <c r="L133" s="239"/>
      <c r="M133" s="239"/>
      <c r="N133" s="239"/>
      <c r="O133" s="239"/>
      <c r="P133" s="180"/>
    </row>
    <row r="134" spans="1:16" ht="89.25">
      <c r="A134" s="383" t="s">
        <v>89</v>
      </c>
      <c r="B134" s="384">
        <v>15</v>
      </c>
      <c r="C134" s="25" t="s">
        <v>145</v>
      </c>
      <c r="D134" s="385" t="s">
        <v>34</v>
      </c>
      <c r="E134" s="332">
        <v>33</v>
      </c>
      <c r="F134" s="164"/>
      <c r="G134" s="386">
        <f>+E134*F134</f>
        <v>0</v>
      </c>
      <c r="H134" s="198"/>
      <c r="I134" s="239"/>
      <c r="J134" s="239"/>
      <c r="K134" s="239"/>
      <c r="L134" s="239"/>
      <c r="M134" s="239"/>
      <c r="N134" s="239"/>
      <c r="O134" s="239"/>
      <c r="P134" s="180"/>
    </row>
    <row r="135" spans="1:16" ht="76.5">
      <c r="A135" s="383" t="s">
        <v>89</v>
      </c>
      <c r="B135" s="384">
        <v>16</v>
      </c>
      <c r="C135" s="27" t="s">
        <v>108</v>
      </c>
      <c r="D135" s="385" t="s">
        <v>34</v>
      </c>
      <c r="E135" s="332">
        <v>8.05</v>
      </c>
      <c r="F135" s="164"/>
      <c r="G135" s="386">
        <f>+E135*F135</f>
        <v>0</v>
      </c>
      <c r="H135" s="198"/>
      <c r="I135" s="239"/>
      <c r="J135" s="239"/>
      <c r="K135" s="239"/>
      <c r="L135" s="239"/>
      <c r="M135" s="239"/>
      <c r="N135" s="239"/>
      <c r="O135" s="239"/>
      <c r="P135" s="180"/>
    </row>
    <row r="136" spans="1:16" ht="76.5">
      <c r="A136" s="383" t="s">
        <v>89</v>
      </c>
      <c r="B136" s="384">
        <v>17</v>
      </c>
      <c r="C136" s="27" t="s">
        <v>111</v>
      </c>
      <c r="D136" s="385" t="s">
        <v>34</v>
      </c>
      <c r="E136" s="332">
        <v>20.65</v>
      </c>
      <c r="F136" s="164"/>
      <c r="G136" s="386">
        <f>+E136*F136</f>
        <v>0</v>
      </c>
      <c r="H136" s="198"/>
      <c r="I136" s="239"/>
      <c r="J136" s="239"/>
      <c r="K136" s="239"/>
      <c r="L136" s="239"/>
      <c r="M136" s="239"/>
      <c r="N136" s="239"/>
      <c r="O136" s="239"/>
      <c r="P136" s="180"/>
    </row>
    <row r="137" spans="1:16" ht="76.5">
      <c r="A137" s="383" t="s">
        <v>89</v>
      </c>
      <c r="B137" s="384">
        <v>18</v>
      </c>
      <c r="C137" s="27" t="s">
        <v>110</v>
      </c>
      <c r="D137" s="385" t="s">
        <v>34</v>
      </c>
      <c r="E137" s="332">
        <v>0.68</v>
      </c>
      <c r="F137" s="164"/>
      <c r="G137" s="386">
        <f>+E137*F137</f>
        <v>0</v>
      </c>
      <c r="H137" s="198"/>
      <c r="I137" s="239"/>
      <c r="J137" s="239"/>
      <c r="K137" s="239"/>
      <c r="L137" s="239"/>
      <c r="M137" s="239"/>
      <c r="N137" s="239"/>
      <c r="O137" s="239"/>
      <c r="P137" s="180"/>
    </row>
    <row r="138" spans="1:16" ht="76.5">
      <c r="A138" s="383" t="s">
        <v>89</v>
      </c>
      <c r="B138" s="384">
        <v>19</v>
      </c>
      <c r="C138" s="27" t="s">
        <v>121</v>
      </c>
      <c r="D138" s="385" t="s">
        <v>34</v>
      </c>
      <c r="E138" s="332">
        <v>9.4</v>
      </c>
      <c r="F138" s="164"/>
      <c r="G138" s="386">
        <f>+E138*F138</f>
        <v>0</v>
      </c>
      <c r="H138" s="198"/>
      <c r="I138" s="239"/>
      <c r="J138" s="239"/>
      <c r="K138" s="239"/>
      <c r="L138" s="239"/>
      <c r="M138" s="239"/>
      <c r="N138" s="239"/>
      <c r="O138" s="239"/>
      <c r="P138" s="180"/>
    </row>
    <row r="139" spans="1:16" ht="76.5">
      <c r="A139" s="383" t="s">
        <v>89</v>
      </c>
      <c r="B139" s="384">
        <v>20</v>
      </c>
      <c r="C139" s="27" t="s">
        <v>141</v>
      </c>
      <c r="D139" s="385" t="s">
        <v>34</v>
      </c>
      <c r="E139" s="332">
        <v>15.25</v>
      </c>
      <c r="F139" s="164"/>
      <c r="G139" s="386">
        <f>+E139*F139</f>
        <v>0</v>
      </c>
      <c r="H139" s="198"/>
      <c r="I139" s="239"/>
      <c r="J139" s="239"/>
      <c r="K139" s="239"/>
      <c r="L139" s="239"/>
      <c r="M139" s="239"/>
      <c r="N139" s="239"/>
      <c r="O139" s="239"/>
      <c r="P139" s="180"/>
    </row>
    <row r="140" spans="1:16" ht="51">
      <c r="A140" s="383" t="s">
        <v>89</v>
      </c>
      <c r="B140" s="384">
        <v>21</v>
      </c>
      <c r="C140" s="392" t="s">
        <v>143</v>
      </c>
      <c r="D140" s="385" t="s">
        <v>34</v>
      </c>
      <c r="E140" s="332">
        <v>294.16</v>
      </c>
      <c r="F140" s="164"/>
      <c r="G140" s="386">
        <f>+E140*F140</f>
        <v>0</v>
      </c>
      <c r="H140" s="198"/>
      <c r="I140" s="239"/>
      <c r="J140" s="239"/>
      <c r="K140" s="239"/>
      <c r="L140" s="239"/>
      <c r="M140" s="239"/>
      <c r="N140" s="239"/>
      <c r="O140" s="239"/>
      <c r="P140" s="180"/>
    </row>
    <row r="141" spans="1:16" ht="38.25">
      <c r="A141" s="383" t="s">
        <v>89</v>
      </c>
      <c r="B141" s="393">
        <v>22</v>
      </c>
      <c r="C141" s="142" t="s">
        <v>109</v>
      </c>
      <c r="D141" s="385" t="s">
        <v>34</v>
      </c>
      <c r="E141" s="332">
        <v>250.04</v>
      </c>
      <c r="F141" s="164"/>
      <c r="G141" s="386">
        <f>+E141*F141</f>
        <v>0</v>
      </c>
      <c r="H141" s="198"/>
      <c r="I141" s="239"/>
      <c r="J141" s="239"/>
      <c r="K141" s="239"/>
      <c r="L141" s="239"/>
      <c r="M141" s="239"/>
      <c r="N141" s="239"/>
      <c r="O141" s="239"/>
      <c r="P141" s="180"/>
    </row>
    <row r="142" spans="1:16" ht="51">
      <c r="A142" s="383" t="s">
        <v>89</v>
      </c>
      <c r="B142" s="393">
        <v>23</v>
      </c>
      <c r="C142" s="336" t="s">
        <v>146</v>
      </c>
      <c r="D142" s="331" t="s">
        <v>67</v>
      </c>
      <c r="E142" s="332">
        <v>1575</v>
      </c>
      <c r="F142" s="164"/>
      <c r="G142" s="386">
        <f>+E142*F142</f>
        <v>0</v>
      </c>
      <c r="H142" s="198"/>
      <c r="I142" s="239"/>
      <c r="J142" s="239"/>
      <c r="K142" s="239"/>
      <c r="L142" s="239"/>
      <c r="M142" s="239"/>
      <c r="N142" s="239"/>
      <c r="O142" s="239"/>
      <c r="P142" s="180"/>
    </row>
    <row r="143" spans="1:16" ht="140.25">
      <c r="A143" s="383" t="s">
        <v>89</v>
      </c>
      <c r="B143" s="393">
        <v>24</v>
      </c>
      <c r="C143" s="266" t="s">
        <v>200</v>
      </c>
      <c r="D143" s="394" t="s">
        <v>25</v>
      </c>
      <c r="E143" s="332">
        <v>22</v>
      </c>
      <c r="F143" s="164"/>
      <c r="G143" s="386">
        <f>+E143*F143</f>
        <v>0</v>
      </c>
      <c r="H143" s="198"/>
      <c r="I143" s="239"/>
      <c r="J143" s="239"/>
      <c r="K143" s="239"/>
      <c r="L143" s="239"/>
      <c r="M143" s="239"/>
      <c r="N143" s="239"/>
      <c r="O143" s="239"/>
      <c r="P143" s="180"/>
    </row>
    <row r="144" spans="1:16" ht="38.25">
      <c r="A144" s="383" t="s">
        <v>89</v>
      </c>
      <c r="B144" s="393">
        <v>25</v>
      </c>
      <c r="C144" s="266" t="s">
        <v>182</v>
      </c>
      <c r="D144" s="331" t="s">
        <v>67</v>
      </c>
      <c r="E144" s="332">
        <v>1575</v>
      </c>
      <c r="F144" s="164"/>
      <c r="G144" s="386">
        <f>+E144*F144</f>
        <v>0</v>
      </c>
      <c r="H144" s="198"/>
      <c r="I144" s="239"/>
      <c r="J144" s="239"/>
      <c r="K144" s="239"/>
      <c r="L144" s="239"/>
      <c r="M144" s="239"/>
      <c r="N144" s="239"/>
      <c r="O144" s="239"/>
      <c r="P144" s="180"/>
    </row>
    <row r="145" spans="1:16" ht="76.5">
      <c r="A145" s="383" t="s">
        <v>89</v>
      </c>
      <c r="B145" s="393">
        <v>26</v>
      </c>
      <c r="C145" s="261" t="s">
        <v>151</v>
      </c>
      <c r="D145" s="395" t="s">
        <v>24</v>
      </c>
      <c r="E145" s="332">
        <v>1272</v>
      </c>
      <c r="F145" s="164"/>
      <c r="G145" s="386">
        <f>+E145*F145</f>
        <v>0</v>
      </c>
      <c r="H145" s="198"/>
      <c r="I145" s="239"/>
      <c r="J145" s="239"/>
      <c r="K145" s="239"/>
      <c r="L145" s="239"/>
      <c r="M145" s="239"/>
      <c r="N145" s="239"/>
      <c r="O145" s="239"/>
      <c r="P145" s="180"/>
    </row>
    <row r="146" spans="1:16" ht="89.25">
      <c r="A146" s="396" t="s">
        <v>89</v>
      </c>
      <c r="B146" s="384">
        <v>27</v>
      </c>
      <c r="C146" s="266" t="s">
        <v>223</v>
      </c>
      <c r="D146" s="331" t="s">
        <v>24</v>
      </c>
      <c r="E146" s="359">
        <v>47</v>
      </c>
      <c r="F146" s="166"/>
      <c r="G146" s="397">
        <f>+E146*F146</f>
        <v>0</v>
      </c>
      <c r="H146" s="198"/>
      <c r="I146" s="239"/>
      <c r="J146" s="239"/>
      <c r="K146" s="239"/>
      <c r="L146" s="239"/>
      <c r="M146" s="239"/>
      <c r="N146" s="239"/>
      <c r="O146" s="239"/>
      <c r="P146" s="180"/>
    </row>
    <row r="147" spans="1:16" ht="63.75">
      <c r="A147" s="396" t="s">
        <v>89</v>
      </c>
      <c r="B147" s="384">
        <v>28</v>
      </c>
      <c r="C147" s="266" t="s">
        <v>185</v>
      </c>
      <c r="D147" s="331" t="s">
        <v>24</v>
      </c>
      <c r="E147" s="359">
        <v>924.25</v>
      </c>
      <c r="F147" s="166"/>
      <c r="G147" s="397">
        <f>+E147*F147</f>
        <v>0</v>
      </c>
      <c r="H147" s="198"/>
      <c r="I147" s="239"/>
      <c r="J147" s="239"/>
      <c r="K147" s="239"/>
      <c r="L147" s="239"/>
      <c r="M147" s="239"/>
      <c r="N147" s="239"/>
      <c r="O147" s="239"/>
      <c r="P147" s="180"/>
    </row>
    <row r="148" spans="1:16" ht="76.5">
      <c r="A148" s="396" t="s">
        <v>89</v>
      </c>
      <c r="B148" s="384">
        <v>29</v>
      </c>
      <c r="C148" s="266" t="s">
        <v>184</v>
      </c>
      <c r="D148" s="335" t="s">
        <v>25</v>
      </c>
      <c r="E148" s="268">
        <v>29</v>
      </c>
      <c r="F148" s="166"/>
      <c r="G148" s="397">
        <f>+E148*F148</f>
        <v>0</v>
      </c>
      <c r="H148" s="198"/>
      <c r="I148" s="239"/>
      <c r="J148" s="239"/>
      <c r="K148" s="239"/>
      <c r="L148" s="239"/>
      <c r="M148" s="239"/>
      <c r="N148" s="239"/>
      <c r="O148" s="239"/>
      <c r="P148" s="180"/>
    </row>
    <row r="149" spans="1:16" ht="63.75">
      <c r="A149" s="396" t="s">
        <v>89</v>
      </c>
      <c r="B149" s="384">
        <v>30</v>
      </c>
      <c r="C149" s="330" t="s">
        <v>230</v>
      </c>
      <c r="D149" s="331" t="s">
        <v>67</v>
      </c>
      <c r="E149" s="317">
        <v>472.7</v>
      </c>
      <c r="F149" s="166"/>
      <c r="G149" s="397">
        <f>+E149*F149</f>
        <v>0</v>
      </c>
      <c r="H149" s="198"/>
      <c r="I149" s="239"/>
      <c r="J149" s="239"/>
      <c r="K149" s="239"/>
      <c r="L149" s="239"/>
      <c r="M149" s="239"/>
      <c r="N149" s="239"/>
      <c r="O149" s="239"/>
      <c r="P149" s="180"/>
    </row>
    <row r="150" spans="1:16" ht="51">
      <c r="A150" s="396" t="s">
        <v>89</v>
      </c>
      <c r="B150" s="398">
        <v>31</v>
      </c>
      <c r="C150" s="330" t="s">
        <v>225</v>
      </c>
      <c r="D150" s="334" t="s">
        <v>25</v>
      </c>
      <c r="E150" s="359">
        <v>33</v>
      </c>
      <c r="F150" s="166"/>
      <c r="G150" s="397">
        <f>+E150*F150</f>
        <v>0</v>
      </c>
      <c r="H150" s="198"/>
      <c r="I150" s="239"/>
      <c r="J150" s="239"/>
      <c r="K150" s="239"/>
      <c r="L150" s="239"/>
      <c r="M150" s="239"/>
      <c r="N150" s="239"/>
      <c r="O150" s="239"/>
      <c r="P150" s="180"/>
    </row>
    <row r="151" spans="1:16" ht="63.75">
      <c r="A151" s="396" t="s">
        <v>89</v>
      </c>
      <c r="B151" s="398">
        <v>32</v>
      </c>
      <c r="C151" s="330" t="s">
        <v>228</v>
      </c>
      <c r="D151" s="334" t="s">
        <v>25</v>
      </c>
      <c r="E151" s="359">
        <v>46</v>
      </c>
      <c r="F151" s="166"/>
      <c r="G151" s="397">
        <f>+E151*F151</f>
        <v>0</v>
      </c>
      <c r="H151" s="198"/>
      <c r="I151" s="239"/>
      <c r="J151" s="239"/>
      <c r="K151" s="239"/>
      <c r="L151" s="239"/>
      <c r="M151" s="239"/>
      <c r="N151" s="239"/>
      <c r="O151" s="239"/>
      <c r="P151" s="180"/>
    </row>
    <row r="152" spans="1:16" ht="51">
      <c r="A152" s="396" t="s">
        <v>89</v>
      </c>
      <c r="B152" s="398">
        <v>33</v>
      </c>
      <c r="C152" s="330" t="s">
        <v>142</v>
      </c>
      <c r="D152" s="334" t="s">
        <v>55</v>
      </c>
      <c r="E152" s="359">
        <v>989.39</v>
      </c>
      <c r="F152" s="166"/>
      <c r="G152" s="397">
        <f>+E152*F152</f>
        <v>0</v>
      </c>
      <c r="H152" s="198"/>
      <c r="I152" s="239"/>
      <c r="J152" s="239"/>
      <c r="K152" s="239"/>
      <c r="L152" s="239"/>
      <c r="M152" s="239"/>
      <c r="N152" s="239"/>
      <c r="O152" s="239"/>
      <c r="P152" s="180"/>
    </row>
    <row r="153" spans="1:16" ht="51">
      <c r="A153" s="396" t="s">
        <v>89</v>
      </c>
      <c r="B153" s="398">
        <v>34</v>
      </c>
      <c r="C153" s="330" t="s">
        <v>201</v>
      </c>
      <c r="D153" s="334" t="s">
        <v>55</v>
      </c>
      <c r="E153" s="359">
        <v>92</v>
      </c>
      <c r="F153" s="166"/>
      <c r="G153" s="397">
        <f>+E153*F153</f>
        <v>0</v>
      </c>
      <c r="H153" s="198"/>
      <c r="I153" s="239"/>
      <c r="J153" s="239"/>
      <c r="K153" s="239"/>
      <c r="L153" s="239"/>
      <c r="M153" s="239"/>
      <c r="N153" s="239"/>
      <c r="O153" s="239"/>
      <c r="P153" s="180"/>
    </row>
    <row r="154" spans="1:16" ht="51">
      <c r="A154" s="396" t="s">
        <v>89</v>
      </c>
      <c r="B154" s="398">
        <v>35</v>
      </c>
      <c r="C154" s="330" t="s">
        <v>202</v>
      </c>
      <c r="D154" s="334" t="s">
        <v>55</v>
      </c>
      <c r="E154" s="359">
        <v>83</v>
      </c>
      <c r="F154" s="166"/>
      <c r="G154" s="397">
        <f>+E154*F154</f>
        <v>0</v>
      </c>
      <c r="H154" s="198"/>
      <c r="I154" s="239"/>
      <c r="J154" s="239"/>
      <c r="K154" s="239"/>
      <c r="L154" s="239"/>
      <c r="M154" s="239"/>
      <c r="N154" s="239"/>
      <c r="O154" s="239"/>
      <c r="P154" s="180"/>
    </row>
    <row r="155" spans="1:16" ht="38.25">
      <c r="A155" s="396" t="s">
        <v>89</v>
      </c>
      <c r="B155" s="398">
        <v>36</v>
      </c>
      <c r="C155" s="266" t="s">
        <v>152</v>
      </c>
      <c r="D155" s="334" t="s">
        <v>55</v>
      </c>
      <c r="E155" s="359">
        <v>92</v>
      </c>
      <c r="F155" s="166"/>
      <c r="G155" s="397">
        <f>+E155*F155</f>
        <v>0</v>
      </c>
      <c r="H155" s="198"/>
      <c r="I155" s="239"/>
      <c r="J155" s="239"/>
      <c r="K155" s="239"/>
      <c r="L155" s="239"/>
      <c r="M155" s="239"/>
      <c r="N155" s="239"/>
      <c r="O155" s="239"/>
      <c r="P155" s="180"/>
    </row>
    <row r="156" spans="1:16" ht="102">
      <c r="A156" s="396" t="s">
        <v>89</v>
      </c>
      <c r="B156" s="398">
        <v>37</v>
      </c>
      <c r="C156" s="330" t="s">
        <v>119</v>
      </c>
      <c r="D156" s="399" t="s">
        <v>68</v>
      </c>
      <c r="E156" s="359">
        <v>0.06</v>
      </c>
      <c r="F156" s="166"/>
      <c r="G156" s="397">
        <f>+E156*F156</f>
        <v>0</v>
      </c>
      <c r="H156" s="198"/>
      <c r="I156" s="239"/>
      <c r="J156" s="239"/>
      <c r="K156" s="239"/>
      <c r="L156" s="239"/>
      <c r="M156" s="239"/>
      <c r="N156" s="239"/>
      <c r="O156" s="239"/>
      <c r="P156" s="180"/>
    </row>
    <row r="157" spans="1:16" ht="51">
      <c r="A157" s="396" t="s">
        <v>89</v>
      </c>
      <c r="B157" s="398">
        <v>38</v>
      </c>
      <c r="C157" s="330" t="s">
        <v>112</v>
      </c>
      <c r="D157" s="399" t="s">
        <v>67</v>
      </c>
      <c r="E157" s="332">
        <v>50.17</v>
      </c>
      <c r="F157" s="166"/>
      <c r="G157" s="397">
        <f>+E157*F157</f>
        <v>0</v>
      </c>
      <c r="H157" s="198"/>
      <c r="I157" s="239"/>
      <c r="J157" s="239"/>
      <c r="K157" s="239"/>
      <c r="L157" s="239"/>
      <c r="M157" s="239"/>
      <c r="N157" s="239"/>
      <c r="O157" s="239"/>
      <c r="P157" s="180"/>
    </row>
    <row r="158" spans="1:16" ht="51">
      <c r="A158" s="396" t="s">
        <v>89</v>
      </c>
      <c r="B158" s="398">
        <v>39</v>
      </c>
      <c r="C158" s="330" t="s">
        <v>113</v>
      </c>
      <c r="D158" s="399" t="s">
        <v>67</v>
      </c>
      <c r="E158" s="332">
        <v>20.43</v>
      </c>
      <c r="F158" s="166"/>
      <c r="G158" s="397">
        <f>+E158*F158</f>
        <v>0</v>
      </c>
      <c r="H158" s="198"/>
      <c r="I158" s="239"/>
      <c r="J158" s="239"/>
      <c r="K158" s="239"/>
      <c r="L158" s="239"/>
      <c r="M158" s="239"/>
      <c r="N158" s="239"/>
      <c r="O158" s="239"/>
      <c r="P158" s="180"/>
    </row>
    <row r="159" spans="1:16" ht="38.25">
      <c r="A159" s="396" t="s">
        <v>89</v>
      </c>
      <c r="B159" s="398">
        <v>40</v>
      </c>
      <c r="C159" s="330" t="s">
        <v>114</v>
      </c>
      <c r="D159" s="399" t="s">
        <v>67</v>
      </c>
      <c r="E159" s="332">
        <v>7.15</v>
      </c>
      <c r="F159" s="166"/>
      <c r="G159" s="397">
        <f>+E159*F159</f>
        <v>0</v>
      </c>
      <c r="H159" s="198"/>
      <c r="I159" s="239"/>
      <c r="J159" s="239"/>
      <c r="K159" s="239"/>
      <c r="L159" s="239"/>
      <c r="M159" s="239"/>
      <c r="N159" s="239"/>
      <c r="O159" s="239"/>
      <c r="P159" s="180"/>
    </row>
    <row r="160" spans="1:16" ht="51">
      <c r="A160" s="396" t="s">
        <v>89</v>
      </c>
      <c r="B160" s="398">
        <v>41</v>
      </c>
      <c r="C160" s="330" t="s">
        <v>116</v>
      </c>
      <c r="D160" s="399" t="s">
        <v>67</v>
      </c>
      <c r="E160" s="332">
        <v>50.17</v>
      </c>
      <c r="F160" s="166"/>
      <c r="G160" s="397">
        <f>+E160*F160</f>
        <v>0</v>
      </c>
      <c r="H160" s="198"/>
      <c r="I160" s="239"/>
      <c r="J160" s="239"/>
      <c r="K160" s="239"/>
      <c r="L160" s="239"/>
      <c r="M160" s="239"/>
      <c r="N160" s="239"/>
      <c r="O160" s="239"/>
      <c r="P160" s="180"/>
    </row>
    <row r="161" spans="1:16" ht="51">
      <c r="A161" s="396" t="s">
        <v>89</v>
      </c>
      <c r="B161" s="398">
        <v>42</v>
      </c>
      <c r="C161" s="330" t="s">
        <v>117</v>
      </c>
      <c r="D161" s="399" t="s">
        <v>67</v>
      </c>
      <c r="E161" s="332">
        <v>20.43</v>
      </c>
      <c r="F161" s="166"/>
      <c r="G161" s="397">
        <f>+E161*F161</f>
        <v>0</v>
      </c>
      <c r="H161" s="198"/>
      <c r="I161" s="239"/>
      <c r="J161" s="239"/>
      <c r="K161" s="239"/>
      <c r="L161" s="239"/>
      <c r="M161" s="239"/>
      <c r="N161" s="239"/>
      <c r="O161" s="239"/>
      <c r="P161" s="180"/>
    </row>
    <row r="162" spans="1:16" ht="51">
      <c r="A162" s="396" t="s">
        <v>89</v>
      </c>
      <c r="B162" s="398">
        <v>43</v>
      </c>
      <c r="C162" s="330" t="s">
        <v>118</v>
      </c>
      <c r="D162" s="399" t="s">
        <v>67</v>
      </c>
      <c r="E162" s="332">
        <v>7.15</v>
      </c>
      <c r="F162" s="166"/>
      <c r="G162" s="397">
        <f>+E162*F162</f>
        <v>0</v>
      </c>
      <c r="H162" s="198"/>
      <c r="I162" s="239"/>
      <c r="J162" s="239"/>
      <c r="K162" s="239"/>
      <c r="L162" s="239"/>
      <c r="M162" s="239"/>
      <c r="N162" s="239"/>
      <c r="O162" s="239"/>
      <c r="P162" s="180"/>
    </row>
    <row r="163" spans="1:16" ht="76.5">
      <c r="A163" s="396" t="s">
        <v>89</v>
      </c>
      <c r="B163" s="398">
        <v>44</v>
      </c>
      <c r="C163" s="330" t="s">
        <v>183</v>
      </c>
      <c r="D163" s="399" t="s">
        <v>67</v>
      </c>
      <c r="E163" s="332">
        <v>2153.87</v>
      </c>
      <c r="F163" s="166"/>
      <c r="G163" s="397">
        <f>+E163*F163</f>
        <v>0</v>
      </c>
      <c r="H163" s="198"/>
      <c r="I163" s="239"/>
      <c r="J163" s="239"/>
      <c r="K163" s="239"/>
      <c r="L163" s="239"/>
      <c r="M163" s="239"/>
      <c r="N163" s="239"/>
      <c r="O163" s="239"/>
      <c r="P163" s="180"/>
    </row>
    <row r="164" spans="1:16" ht="102">
      <c r="A164" s="396" t="s">
        <v>89</v>
      </c>
      <c r="B164" s="398">
        <v>45</v>
      </c>
      <c r="C164" s="330" t="s">
        <v>187</v>
      </c>
      <c r="D164" s="400" t="s">
        <v>55</v>
      </c>
      <c r="E164" s="332">
        <v>15750</v>
      </c>
      <c r="F164" s="166"/>
      <c r="G164" s="397">
        <f>+E164*F164</f>
        <v>0</v>
      </c>
      <c r="H164" s="198"/>
      <c r="I164" s="239"/>
      <c r="J164" s="239"/>
      <c r="K164" s="239"/>
      <c r="L164" s="239"/>
      <c r="M164" s="239"/>
      <c r="N164" s="239"/>
      <c r="O164" s="239"/>
      <c r="P164" s="180"/>
    </row>
    <row r="165" spans="1:16" ht="76.5">
      <c r="A165" s="396" t="s">
        <v>89</v>
      </c>
      <c r="B165" s="398">
        <v>46</v>
      </c>
      <c r="C165" s="330" t="s">
        <v>186</v>
      </c>
      <c r="D165" s="399" t="s">
        <v>67</v>
      </c>
      <c r="E165" s="332">
        <v>123.74</v>
      </c>
      <c r="F165" s="166"/>
      <c r="G165" s="397">
        <f>+E165*F165</f>
        <v>0</v>
      </c>
      <c r="H165" s="198"/>
      <c r="I165" s="239"/>
      <c r="J165" s="239"/>
      <c r="K165" s="239"/>
      <c r="L165" s="239"/>
      <c r="M165" s="239"/>
      <c r="N165" s="239"/>
      <c r="O165" s="239"/>
      <c r="P165" s="180"/>
    </row>
    <row r="166" spans="1:16" ht="63.75">
      <c r="A166" s="396" t="s">
        <v>89</v>
      </c>
      <c r="B166" s="398">
        <v>47</v>
      </c>
      <c r="C166" s="266" t="s">
        <v>231</v>
      </c>
      <c r="D166" s="335" t="s">
        <v>25</v>
      </c>
      <c r="E166" s="268">
        <v>6</v>
      </c>
      <c r="F166" s="167"/>
      <c r="G166" s="397">
        <f>+E166*F166</f>
        <v>0</v>
      </c>
      <c r="H166" s="198"/>
      <c r="I166" s="239"/>
      <c r="J166" s="239"/>
      <c r="K166" s="239"/>
      <c r="L166" s="239"/>
      <c r="M166" s="239"/>
      <c r="N166" s="239"/>
      <c r="O166" s="239"/>
      <c r="P166" s="180"/>
    </row>
    <row r="167" spans="1:16" ht="409.5" customHeight="1">
      <c r="A167" s="401" t="s">
        <v>89</v>
      </c>
      <c r="B167" s="398">
        <v>48</v>
      </c>
      <c r="C167" s="266" t="s">
        <v>220</v>
      </c>
      <c r="D167" s="335"/>
      <c r="E167" s="402">
        <v>1</v>
      </c>
      <c r="F167" s="167"/>
      <c r="G167" s="397"/>
      <c r="H167" s="198"/>
      <c r="I167" s="239"/>
      <c r="J167" s="239"/>
      <c r="K167" s="239"/>
      <c r="L167" s="239"/>
      <c r="M167" s="239"/>
      <c r="N167" s="239"/>
      <c r="O167" s="239"/>
      <c r="P167" s="180"/>
    </row>
    <row r="168" spans="1:16" ht="409.5" customHeight="1">
      <c r="A168" s="403"/>
      <c r="B168" s="404"/>
      <c r="C168" s="405" t="s">
        <v>218</v>
      </c>
      <c r="D168" s="335"/>
      <c r="E168" s="402">
        <v>1</v>
      </c>
      <c r="F168" s="167"/>
      <c r="G168" s="397"/>
      <c r="H168" s="198"/>
      <c r="I168" s="239"/>
      <c r="J168" s="239"/>
      <c r="K168" s="239"/>
      <c r="L168" s="239"/>
      <c r="M168" s="239"/>
      <c r="N168" s="239"/>
      <c r="O168" s="239"/>
      <c r="P168" s="180"/>
    </row>
    <row r="169" spans="1:16" ht="280.5">
      <c r="A169" s="406"/>
      <c r="B169" s="407"/>
      <c r="C169" s="405" t="s">
        <v>219</v>
      </c>
      <c r="D169" s="335" t="s">
        <v>25</v>
      </c>
      <c r="E169" s="268">
        <v>1</v>
      </c>
      <c r="F169" s="167"/>
      <c r="G169" s="397">
        <f>+E169*F169</f>
        <v>0</v>
      </c>
      <c r="H169" s="198"/>
      <c r="I169" s="239"/>
      <c r="J169" s="239"/>
      <c r="K169" s="239"/>
      <c r="L169" s="239"/>
      <c r="M169" s="239"/>
      <c r="N169" s="239"/>
      <c r="O169" s="239"/>
      <c r="P169" s="180"/>
    </row>
    <row r="170" spans="1:16" ht="14.25" customHeight="1">
      <c r="A170" s="170"/>
      <c r="B170" s="408"/>
      <c r="C170" s="409"/>
      <c r="D170" s="410"/>
      <c r="E170" s="411">
        <v>1</v>
      </c>
      <c r="F170" s="161"/>
      <c r="G170" s="366"/>
      <c r="H170" s="198"/>
      <c r="I170" s="239"/>
      <c r="J170" s="239"/>
      <c r="K170" s="239"/>
      <c r="L170" s="239"/>
      <c r="M170" s="239"/>
      <c r="N170" s="239"/>
      <c r="O170" s="239"/>
      <c r="P170" s="180"/>
    </row>
    <row r="171" spans="1:16" ht="14.25" customHeight="1">
      <c r="A171" s="367"/>
      <c r="B171" s="368"/>
      <c r="C171" s="369" t="s">
        <v>104</v>
      </c>
      <c r="D171" s="370"/>
      <c r="E171" s="371">
        <v>1</v>
      </c>
      <c r="F171" s="162"/>
      <c r="G171" s="348">
        <f>SUM(G117:G169)</f>
        <v>0</v>
      </c>
      <c r="H171" s="198"/>
      <c r="I171" s="239"/>
      <c r="J171" s="239"/>
      <c r="K171" s="239"/>
      <c r="L171" s="239"/>
      <c r="M171" s="239"/>
      <c r="N171" s="239"/>
      <c r="O171" s="239"/>
      <c r="P171" s="180"/>
    </row>
    <row r="172" spans="1:16" ht="14.25" customHeight="1">
      <c r="A172" s="170"/>
      <c r="B172" s="408"/>
      <c r="C172" s="409"/>
      <c r="D172" s="412"/>
      <c r="E172" s="413">
        <v>1</v>
      </c>
      <c r="F172" s="168"/>
      <c r="G172" s="366"/>
      <c r="H172" s="198"/>
      <c r="I172" s="239"/>
      <c r="J172" s="239"/>
      <c r="K172" s="239"/>
      <c r="L172" s="239"/>
      <c r="M172" s="239"/>
      <c r="N172" s="239"/>
      <c r="O172" s="239"/>
      <c r="P172" s="180"/>
    </row>
    <row r="173" spans="1:16" ht="14.25" customHeight="1">
      <c r="A173" s="367"/>
      <c r="B173" s="368"/>
      <c r="C173" s="414" t="s">
        <v>105</v>
      </c>
      <c r="D173" s="370"/>
      <c r="E173" s="371">
        <v>1</v>
      </c>
      <c r="F173" s="162"/>
      <c r="G173" s="348">
        <f>+G93+G114+G103+G171</f>
        <v>0</v>
      </c>
      <c r="H173" s="198"/>
      <c r="I173" s="239"/>
      <c r="J173" s="239"/>
      <c r="K173" s="239"/>
      <c r="L173" s="239"/>
      <c r="M173" s="239"/>
      <c r="N173" s="239"/>
      <c r="O173" s="239"/>
      <c r="P173" s="180"/>
    </row>
    <row r="174" spans="1:19" ht="13.5" thickBot="1">
      <c r="A174" s="285"/>
      <c r="B174" s="302"/>
      <c r="C174" s="287"/>
      <c r="D174" s="380"/>
      <c r="E174" s="278">
        <v>1</v>
      </c>
      <c r="F174" s="152"/>
      <c r="G174" s="381"/>
      <c r="H174" s="198"/>
      <c r="I174" s="239"/>
      <c r="J174" s="240"/>
      <c r="K174" s="240"/>
      <c r="L174" s="240"/>
      <c r="M174" s="240"/>
      <c r="N174" s="240"/>
      <c r="O174" s="240"/>
      <c r="P174" s="240"/>
      <c r="Q174" s="263"/>
      <c r="R174" s="263"/>
      <c r="S174" s="263"/>
    </row>
    <row r="175" spans="1:19" ht="13.5" thickBot="1">
      <c r="A175" s="242" t="s">
        <v>12</v>
      </c>
      <c r="B175" s="415"/>
      <c r="C175" s="291" t="s">
        <v>48</v>
      </c>
      <c r="D175" s="292"/>
      <c r="E175" s="293">
        <v>1</v>
      </c>
      <c r="F175" s="153"/>
      <c r="G175" s="416"/>
      <c r="H175" s="198"/>
      <c r="I175" s="239"/>
      <c r="J175" s="240"/>
      <c r="K175" s="240"/>
      <c r="L175" s="240"/>
      <c r="M175" s="240"/>
      <c r="N175" s="240"/>
      <c r="O175" s="240"/>
      <c r="P175" s="240"/>
      <c r="Q175" s="263"/>
      <c r="R175" s="263"/>
      <c r="S175" s="263"/>
    </row>
    <row r="176" spans="1:19" ht="12.75">
      <c r="A176" s="248"/>
      <c r="B176" s="249"/>
      <c r="C176" s="314"/>
      <c r="D176" s="251"/>
      <c r="E176" s="288">
        <v>1</v>
      </c>
      <c r="F176" s="154"/>
      <c r="G176" s="289"/>
      <c r="H176" s="198"/>
      <c r="I176" s="239"/>
      <c r="J176" s="240"/>
      <c r="K176" s="240"/>
      <c r="L176" s="240"/>
      <c r="M176" s="240"/>
      <c r="N176" s="240"/>
      <c r="O176" s="240"/>
      <c r="P176" s="240"/>
      <c r="Q176" s="263"/>
      <c r="R176" s="263"/>
      <c r="S176" s="263"/>
    </row>
    <row r="177" spans="1:16" ht="63.75">
      <c r="A177" s="417" t="s">
        <v>12</v>
      </c>
      <c r="B177" s="254">
        <v>1</v>
      </c>
      <c r="C177" s="143" t="s">
        <v>212</v>
      </c>
      <c r="D177" s="418" t="s">
        <v>24</v>
      </c>
      <c r="E177" s="256">
        <v>198</v>
      </c>
      <c r="F177" s="22"/>
      <c r="G177" s="257">
        <f>+E177*F177</f>
        <v>0</v>
      </c>
      <c r="H177" s="198"/>
      <c r="I177" s="180"/>
      <c r="J177" s="180"/>
      <c r="K177" s="180"/>
      <c r="L177" s="180"/>
      <c r="M177" s="180"/>
      <c r="N177" s="180"/>
      <c r="O177" s="180"/>
      <c r="P177" s="180"/>
    </row>
    <row r="178" spans="1:16" ht="153">
      <c r="A178" s="253" t="s">
        <v>12</v>
      </c>
      <c r="B178" s="254">
        <v>2</v>
      </c>
      <c r="C178" s="146" t="s">
        <v>281</v>
      </c>
      <c r="D178" s="255" t="s">
        <v>24</v>
      </c>
      <c r="E178" s="256">
        <v>561.63</v>
      </c>
      <c r="F178" s="22"/>
      <c r="G178" s="257">
        <f>+E178*F178</f>
        <v>0</v>
      </c>
      <c r="H178" s="198"/>
      <c r="I178" s="180"/>
      <c r="J178" s="180"/>
      <c r="K178" s="180"/>
      <c r="L178" s="180"/>
      <c r="M178" s="180"/>
      <c r="N178" s="180"/>
      <c r="O178" s="180"/>
      <c r="P178" s="180"/>
    </row>
    <row r="179" spans="1:16" ht="72">
      <c r="A179" s="253" t="s">
        <v>12</v>
      </c>
      <c r="B179" s="254">
        <v>3</v>
      </c>
      <c r="C179" s="264" t="s">
        <v>76</v>
      </c>
      <c r="D179" s="419" t="s">
        <v>54</v>
      </c>
      <c r="E179" s="256">
        <v>503</v>
      </c>
      <c r="F179" s="22"/>
      <c r="G179" s="257">
        <f>+E179*F179</f>
        <v>0</v>
      </c>
      <c r="H179" s="198"/>
      <c r="I179" s="420"/>
      <c r="J179" s="180"/>
      <c r="K179" s="180"/>
      <c r="L179" s="180"/>
      <c r="M179" s="180"/>
      <c r="N179" s="180"/>
      <c r="O179" s="180"/>
      <c r="P179" s="180"/>
    </row>
    <row r="180" spans="1:16" ht="63.75">
      <c r="A180" s="421" t="s">
        <v>12</v>
      </c>
      <c r="B180" s="463">
        <v>4</v>
      </c>
      <c r="C180" s="456" t="s">
        <v>283</v>
      </c>
      <c r="D180" s="458"/>
      <c r="E180" s="459">
        <v>1</v>
      </c>
      <c r="F180" s="460"/>
      <c r="G180" s="461"/>
      <c r="H180" s="198"/>
      <c r="I180" s="420"/>
      <c r="J180" s="180"/>
      <c r="K180" s="180"/>
      <c r="L180" s="180"/>
      <c r="M180" s="180"/>
      <c r="N180" s="180"/>
      <c r="O180" s="180"/>
      <c r="P180" s="180"/>
    </row>
    <row r="181" spans="1:16" ht="51">
      <c r="A181" s="273"/>
      <c r="B181" s="462"/>
      <c r="C181" s="455" t="s">
        <v>282</v>
      </c>
      <c r="D181" s="422" t="s">
        <v>25</v>
      </c>
      <c r="E181" s="423">
        <v>23</v>
      </c>
      <c r="F181" s="457"/>
      <c r="G181" s="305">
        <f>+E181*F181</f>
        <v>0</v>
      </c>
      <c r="H181" s="198"/>
      <c r="I181" s="420"/>
      <c r="J181" s="180"/>
      <c r="K181" s="180"/>
      <c r="L181" s="180"/>
      <c r="M181" s="180"/>
      <c r="N181" s="180"/>
      <c r="O181" s="180"/>
      <c r="P181" s="180"/>
    </row>
    <row r="182" spans="1:19" ht="178.5">
      <c r="A182" s="424" t="s">
        <v>12</v>
      </c>
      <c r="B182" s="254">
        <v>5</v>
      </c>
      <c r="C182" s="425" t="s">
        <v>279</v>
      </c>
      <c r="D182" s="255"/>
      <c r="E182" s="426"/>
      <c r="F182" s="22"/>
      <c r="G182" s="257"/>
      <c r="H182" s="198"/>
      <c r="K182" s="240"/>
      <c r="L182" s="240"/>
      <c r="M182" s="240"/>
      <c r="N182" s="240"/>
      <c r="O182" s="240"/>
      <c r="P182" s="240"/>
      <c r="Q182" s="263"/>
      <c r="R182" s="263"/>
      <c r="S182" s="263"/>
    </row>
    <row r="183" spans="1:19" ht="12.75">
      <c r="A183" s="273"/>
      <c r="B183" s="274"/>
      <c r="C183" s="427" t="s">
        <v>208</v>
      </c>
      <c r="D183" s="271" t="s">
        <v>25</v>
      </c>
      <c r="E183" s="268">
        <v>3</v>
      </c>
      <c r="F183" s="22"/>
      <c r="G183" s="257">
        <f>+E183*F183</f>
        <v>0</v>
      </c>
      <c r="H183" s="198"/>
      <c r="S183" s="263"/>
    </row>
    <row r="184" spans="1:19" ht="12.75">
      <c r="A184" s="273"/>
      <c r="B184" s="274"/>
      <c r="C184" s="428" t="s">
        <v>56</v>
      </c>
      <c r="D184" s="271" t="s">
        <v>25</v>
      </c>
      <c r="E184" s="268">
        <v>1</v>
      </c>
      <c r="F184" s="22"/>
      <c r="G184" s="257">
        <f>+E184*F184</f>
        <v>0</v>
      </c>
      <c r="H184" s="198"/>
      <c r="S184" s="263"/>
    </row>
    <row r="185" spans="1:19" ht="12.75">
      <c r="A185" s="273"/>
      <c r="B185" s="274"/>
      <c r="C185" s="428" t="s">
        <v>57</v>
      </c>
      <c r="D185" s="271" t="s">
        <v>25</v>
      </c>
      <c r="E185" s="268">
        <v>1</v>
      </c>
      <c r="F185" s="22"/>
      <c r="G185" s="257">
        <f>+E185*F185</f>
        <v>0</v>
      </c>
      <c r="H185" s="198"/>
      <c r="S185" s="263"/>
    </row>
    <row r="186" spans="1:19" ht="12.75">
      <c r="A186" s="273"/>
      <c r="B186" s="274"/>
      <c r="C186" s="428" t="s">
        <v>58</v>
      </c>
      <c r="D186" s="271" t="s">
        <v>25</v>
      </c>
      <c r="E186" s="268">
        <v>1</v>
      </c>
      <c r="F186" s="22"/>
      <c r="G186" s="257">
        <f>+E186*F186</f>
        <v>0</v>
      </c>
      <c r="H186" s="198"/>
      <c r="K186" s="240"/>
      <c r="L186" s="240"/>
      <c r="M186" s="240"/>
      <c r="N186" s="240"/>
      <c r="O186" s="240"/>
      <c r="P186" s="240"/>
      <c r="Q186" s="263"/>
      <c r="R186" s="263"/>
      <c r="S186" s="263"/>
    </row>
    <row r="187" spans="1:19" ht="12.75">
      <c r="A187" s="273"/>
      <c r="B187" s="274"/>
      <c r="C187" s="428" t="s">
        <v>59</v>
      </c>
      <c r="D187" s="271" t="s">
        <v>25</v>
      </c>
      <c r="E187" s="268">
        <v>1</v>
      </c>
      <c r="F187" s="22"/>
      <c r="G187" s="257">
        <f>+E187*F187</f>
        <v>0</v>
      </c>
      <c r="H187" s="198"/>
      <c r="I187" s="429"/>
      <c r="J187" s="430"/>
      <c r="K187" s="431"/>
      <c r="L187" s="432"/>
      <c r="M187" s="432"/>
      <c r="N187" s="432"/>
      <c r="O187" s="432"/>
      <c r="P187" s="432"/>
      <c r="Q187" s="432"/>
      <c r="R187" s="432"/>
      <c r="S187" s="263"/>
    </row>
    <row r="188" spans="1:19" ht="12.75">
      <c r="A188" s="273"/>
      <c r="B188" s="274"/>
      <c r="C188" s="429" t="s">
        <v>61</v>
      </c>
      <c r="D188" s="271" t="s">
        <v>25</v>
      </c>
      <c r="E188" s="268">
        <v>1</v>
      </c>
      <c r="F188" s="22"/>
      <c r="G188" s="257">
        <f>+E188*F188</f>
        <v>0</v>
      </c>
      <c r="H188" s="198"/>
      <c r="I188" s="429"/>
      <c r="J188" s="430"/>
      <c r="K188" s="431"/>
      <c r="L188" s="432"/>
      <c r="M188" s="432"/>
      <c r="N188" s="432"/>
      <c r="O188" s="432"/>
      <c r="P188" s="432"/>
      <c r="Q188" s="432"/>
      <c r="R188" s="432"/>
      <c r="S188" s="263"/>
    </row>
    <row r="189" spans="1:19" ht="12.75">
      <c r="A189" s="273"/>
      <c r="B189" s="274"/>
      <c r="C189" s="427" t="s">
        <v>60</v>
      </c>
      <c r="D189" s="271" t="s">
        <v>25</v>
      </c>
      <c r="E189" s="268">
        <v>2</v>
      </c>
      <c r="F189" s="22"/>
      <c r="G189" s="257">
        <f aca="true" t="shared" si="3" ref="G189:G196">+E189*F189</f>
        <v>0</v>
      </c>
      <c r="H189" s="198"/>
      <c r="I189" s="263"/>
      <c r="J189" s="433"/>
      <c r="K189" s="433"/>
      <c r="L189" s="433"/>
      <c r="M189" s="433"/>
      <c r="N189" s="433"/>
      <c r="O189" s="433"/>
      <c r="P189" s="433"/>
      <c r="Q189" s="433"/>
      <c r="R189" s="433"/>
      <c r="S189" s="263"/>
    </row>
    <row r="190" spans="1:19" ht="12.75">
      <c r="A190" s="273"/>
      <c r="B190" s="274"/>
      <c r="C190" s="428" t="s">
        <v>43</v>
      </c>
      <c r="D190" s="271" t="s">
        <v>25</v>
      </c>
      <c r="E190" s="268">
        <v>1</v>
      </c>
      <c r="F190" s="22"/>
      <c r="G190" s="257">
        <f t="shared" si="3"/>
        <v>0</v>
      </c>
      <c r="H190" s="198"/>
      <c r="I190" s="263"/>
      <c r="J190" s="263"/>
      <c r="K190" s="263"/>
      <c r="L190" s="263"/>
      <c r="M190" s="263"/>
      <c r="N190" s="263"/>
      <c r="O190" s="263"/>
      <c r="P190" s="263"/>
      <c r="Q190" s="263"/>
      <c r="R190" s="263"/>
      <c r="S190" s="263"/>
    </row>
    <row r="191" spans="1:19" ht="12.75">
      <c r="A191" s="273"/>
      <c r="B191" s="274"/>
      <c r="C191" s="263" t="s">
        <v>73</v>
      </c>
      <c r="D191" s="271" t="s">
        <v>25</v>
      </c>
      <c r="E191" s="268">
        <v>3</v>
      </c>
      <c r="F191" s="151"/>
      <c r="G191" s="257">
        <f t="shared" si="3"/>
        <v>0</v>
      </c>
      <c r="H191" s="198"/>
      <c r="I191" s="263"/>
      <c r="J191" s="263"/>
      <c r="K191" s="263"/>
      <c r="L191" s="263"/>
      <c r="M191" s="263"/>
      <c r="N191" s="263"/>
      <c r="O191" s="263"/>
      <c r="P191" s="263"/>
      <c r="Q191" s="263"/>
      <c r="R191" s="263"/>
      <c r="S191" s="263"/>
    </row>
    <row r="192" spans="1:19" ht="12.75">
      <c r="A192" s="273"/>
      <c r="B192" s="274"/>
      <c r="C192" s="429" t="s">
        <v>74</v>
      </c>
      <c r="D192" s="271" t="s">
        <v>25</v>
      </c>
      <c r="E192" s="268">
        <v>10</v>
      </c>
      <c r="F192" s="22"/>
      <c r="G192" s="257">
        <f t="shared" si="3"/>
        <v>0</v>
      </c>
      <c r="H192" s="198"/>
      <c r="I192" s="263"/>
      <c r="J192" s="263"/>
      <c r="K192" s="240"/>
      <c r="L192" s="240"/>
      <c r="M192" s="240"/>
      <c r="N192" s="240"/>
      <c r="O192" s="240"/>
      <c r="P192" s="240"/>
      <c r="Q192" s="263"/>
      <c r="R192" s="263"/>
      <c r="S192" s="263"/>
    </row>
    <row r="193" spans="1:19" ht="12.75">
      <c r="A193" s="273"/>
      <c r="B193" s="274"/>
      <c r="C193" s="428" t="s">
        <v>62</v>
      </c>
      <c r="D193" s="271" t="s">
        <v>25</v>
      </c>
      <c r="E193" s="268">
        <v>1</v>
      </c>
      <c r="F193" s="22"/>
      <c r="G193" s="257">
        <f t="shared" si="3"/>
        <v>0</v>
      </c>
      <c r="H193" s="198"/>
      <c r="I193" s="263"/>
      <c r="J193" s="263"/>
      <c r="K193" s="240"/>
      <c r="L193" s="240"/>
      <c r="M193" s="240"/>
      <c r="N193" s="240"/>
      <c r="O193" s="240"/>
      <c r="P193" s="240"/>
      <c r="Q193" s="263"/>
      <c r="R193" s="263"/>
      <c r="S193" s="263"/>
    </row>
    <row r="194" spans="1:19" ht="12.75">
      <c r="A194" s="273"/>
      <c r="B194" s="274"/>
      <c r="C194" s="428" t="s">
        <v>63</v>
      </c>
      <c r="D194" s="271" t="s">
        <v>25</v>
      </c>
      <c r="E194" s="268">
        <v>1</v>
      </c>
      <c r="F194" s="22"/>
      <c r="G194" s="257">
        <f t="shared" si="3"/>
        <v>0</v>
      </c>
      <c r="H194" s="198"/>
      <c r="I194" s="434"/>
      <c r="J194" s="240"/>
      <c r="K194" s="240"/>
      <c r="L194" s="240"/>
      <c r="M194" s="240"/>
      <c r="N194" s="240"/>
      <c r="O194" s="240"/>
      <c r="P194" s="240"/>
      <c r="Q194" s="263"/>
      <c r="R194" s="263"/>
      <c r="S194" s="263"/>
    </row>
    <row r="195" spans="1:19" ht="12.75">
      <c r="A195" s="273"/>
      <c r="B195" s="274"/>
      <c r="C195" s="429" t="s">
        <v>75</v>
      </c>
      <c r="D195" s="271" t="s">
        <v>25</v>
      </c>
      <c r="E195" s="268">
        <v>3</v>
      </c>
      <c r="F195" s="151"/>
      <c r="G195" s="257">
        <f t="shared" si="3"/>
        <v>0</v>
      </c>
      <c r="H195" s="198"/>
      <c r="I195" s="434"/>
      <c r="J195" s="240"/>
      <c r="K195" s="240"/>
      <c r="L195" s="240"/>
      <c r="M195" s="240"/>
      <c r="N195" s="240"/>
      <c r="O195" s="240"/>
      <c r="P195" s="240"/>
      <c r="Q195" s="263"/>
      <c r="R195" s="263"/>
      <c r="S195" s="263"/>
    </row>
    <row r="196" spans="1:19" ht="12.75">
      <c r="A196" s="273"/>
      <c r="B196" s="274"/>
      <c r="C196" s="428" t="s">
        <v>64</v>
      </c>
      <c r="D196" s="271" t="s">
        <v>25</v>
      </c>
      <c r="E196" s="268">
        <v>1</v>
      </c>
      <c r="F196" s="22"/>
      <c r="G196" s="257">
        <f t="shared" si="3"/>
        <v>0</v>
      </c>
      <c r="H196" s="198"/>
      <c r="I196" s="434"/>
      <c r="J196" s="240"/>
      <c r="K196" s="240"/>
      <c r="L196" s="240"/>
      <c r="M196" s="240"/>
      <c r="N196" s="240"/>
      <c r="O196" s="240"/>
      <c r="P196" s="240"/>
      <c r="Q196" s="263"/>
      <c r="R196" s="263"/>
      <c r="S196" s="263"/>
    </row>
    <row r="197" spans="1:18" ht="267.75">
      <c r="A197" s="253" t="s">
        <v>12</v>
      </c>
      <c r="B197" s="254">
        <v>6</v>
      </c>
      <c r="C197" s="146" t="s">
        <v>289</v>
      </c>
      <c r="D197" s="255" t="s">
        <v>25</v>
      </c>
      <c r="E197" s="268">
        <v>3</v>
      </c>
      <c r="F197" s="22"/>
      <c r="G197" s="257">
        <f>+E197*F197</f>
        <v>0</v>
      </c>
      <c r="H197" s="198"/>
      <c r="I197" s="263"/>
      <c r="J197" s="433"/>
      <c r="K197" s="433"/>
      <c r="L197" s="433"/>
      <c r="M197" s="433"/>
      <c r="N197" s="433"/>
      <c r="O197" s="433"/>
      <c r="P197" s="433"/>
      <c r="Q197" s="433"/>
      <c r="R197" s="433"/>
    </row>
    <row r="198" spans="1:18" ht="318.75">
      <c r="A198" s="253" t="s">
        <v>12</v>
      </c>
      <c r="B198" s="254">
        <v>7</v>
      </c>
      <c r="C198" s="146" t="s">
        <v>285</v>
      </c>
      <c r="D198" s="255" t="s">
        <v>25</v>
      </c>
      <c r="E198" s="268">
        <v>1</v>
      </c>
      <c r="F198" s="22"/>
      <c r="G198" s="257">
        <f>+E198*F198</f>
        <v>0</v>
      </c>
      <c r="H198" s="198"/>
      <c r="I198" s="429"/>
      <c r="J198" s="430"/>
      <c r="K198" s="431"/>
      <c r="L198" s="432"/>
      <c r="M198" s="432"/>
      <c r="N198" s="432"/>
      <c r="O198" s="432"/>
      <c r="P198" s="432"/>
      <c r="Q198" s="432"/>
      <c r="R198" s="432"/>
    </row>
    <row r="199" spans="1:19" ht="267.75">
      <c r="A199" s="253" t="s">
        <v>12</v>
      </c>
      <c r="B199" s="254">
        <v>8</v>
      </c>
      <c r="C199" s="264" t="s">
        <v>286</v>
      </c>
      <c r="D199" s="255" t="s">
        <v>25</v>
      </c>
      <c r="E199" s="268">
        <v>1</v>
      </c>
      <c r="F199" s="151"/>
      <c r="G199" s="257">
        <f>+E199*F199</f>
        <v>0</v>
      </c>
      <c r="H199" s="198"/>
      <c r="I199" s="429"/>
      <c r="J199" s="430"/>
      <c r="K199" s="431"/>
      <c r="L199" s="432"/>
      <c r="M199" s="432"/>
      <c r="N199" s="432"/>
      <c r="O199" s="432"/>
      <c r="P199" s="432"/>
      <c r="Q199" s="432"/>
      <c r="R199" s="432"/>
      <c r="S199" s="263"/>
    </row>
    <row r="200" spans="1:19" ht="267.75">
      <c r="A200" s="253" t="s">
        <v>12</v>
      </c>
      <c r="B200" s="254">
        <v>9</v>
      </c>
      <c r="C200" s="146" t="s">
        <v>290</v>
      </c>
      <c r="D200" s="255" t="s">
        <v>25</v>
      </c>
      <c r="E200" s="268">
        <v>9</v>
      </c>
      <c r="F200" s="151"/>
      <c r="G200" s="257">
        <f aca="true" t="shared" si="4" ref="G200:G206">+E200*F200</f>
        <v>0</v>
      </c>
      <c r="H200" s="198"/>
      <c r="I200" s="263"/>
      <c r="J200" s="433"/>
      <c r="K200" s="433"/>
      <c r="L200" s="433"/>
      <c r="M200" s="433"/>
      <c r="N200" s="433"/>
      <c r="O200" s="433"/>
      <c r="P200" s="433"/>
      <c r="Q200" s="433"/>
      <c r="R200" s="433"/>
      <c r="S200" s="263"/>
    </row>
    <row r="201" spans="1:18" ht="267.75">
      <c r="A201" s="253" t="s">
        <v>12</v>
      </c>
      <c r="B201" s="254">
        <v>10</v>
      </c>
      <c r="C201" s="146" t="s">
        <v>291</v>
      </c>
      <c r="D201" s="255" t="s">
        <v>25</v>
      </c>
      <c r="E201" s="268">
        <v>1</v>
      </c>
      <c r="F201" s="151"/>
      <c r="G201" s="257">
        <f t="shared" si="4"/>
        <v>0</v>
      </c>
      <c r="H201" s="198"/>
      <c r="I201" s="263"/>
      <c r="J201" s="263"/>
      <c r="K201" s="263"/>
      <c r="L201" s="263"/>
      <c r="M201" s="263"/>
      <c r="N201" s="263"/>
      <c r="O201" s="263"/>
      <c r="P201" s="263"/>
      <c r="Q201" s="263"/>
      <c r="R201" s="263"/>
    </row>
    <row r="202" spans="1:18" ht="267.75">
      <c r="A202" s="253" t="s">
        <v>12</v>
      </c>
      <c r="B202" s="254">
        <v>11</v>
      </c>
      <c r="C202" s="146" t="s">
        <v>287</v>
      </c>
      <c r="D202" s="255" t="s">
        <v>25</v>
      </c>
      <c r="E202" s="268">
        <v>5</v>
      </c>
      <c r="F202" s="151"/>
      <c r="G202" s="257">
        <f t="shared" si="4"/>
        <v>0</v>
      </c>
      <c r="H202" s="198"/>
      <c r="I202" s="263"/>
      <c r="J202" s="263"/>
      <c r="K202" s="263"/>
      <c r="L202" s="263"/>
      <c r="M202" s="263"/>
      <c r="N202" s="263"/>
      <c r="O202" s="263"/>
      <c r="P202" s="263"/>
      <c r="Q202" s="263"/>
      <c r="R202" s="263"/>
    </row>
    <row r="203" spans="1:19" ht="25.5">
      <c r="A203" s="253" t="s">
        <v>12</v>
      </c>
      <c r="B203" s="254">
        <v>12</v>
      </c>
      <c r="C203" s="143" t="s">
        <v>31</v>
      </c>
      <c r="D203" s="255" t="s">
        <v>25</v>
      </c>
      <c r="E203" s="268">
        <v>10</v>
      </c>
      <c r="F203" s="22"/>
      <c r="G203" s="257">
        <f t="shared" si="4"/>
        <v>0</v>
      </c>
      <c r="H203" s="198"/>
      <c r="I203" s="263"/>
      <c r="J203" s="263"/>
      <c r="K203" s="263"/>
      <c r="L203" s="263"/>
      <c r="M203" s="263"/>
      <c r="N203" s="263"/>
      <c r="O203" s="263"/>
      <c r="P203" s="263"/>
      <c r="Q203" s="263"/>
      <c r="R203" s="263"/>
      <c r="S203" s="263"/>
    </row>
    <row r="204" spans="1:18" ht="229.5">
      <c r="A204" s="253" t="s">
        <v>12</v>
      </c>
      <c r="B204" s="254">
        <v>13</v>
      </c>
      <c r="C204" s="425" t="s">
        <v>280</v>
      </c>
      <c r="D204" s="255" t="s">
        <v>25</v>
      </c>
      <c r="E204" s="268">
        <v>1</v>
      </c>
      <c r="F204" s="22"/>
      <c r="G204" s="257">
        <f t="shared" si="4"/>
        <v>0</v>
      </c>
      <c r="H204" s="198"/>
      <c r="I204" s="263"/>
      <c r="J204" s="263"/>
      <c r="K204" s="263"/>
      <c r="L204" s="263"/>
      <c r="M204" s="263"/>
      <c r="N204" s="263"/>
      <c r="O204" s="263"/>
      <c r="P204" s="263"/>
      <c r="Q204" s="263"/>
      <c r="R204" s="263"/>
    </row>
    <row r="205" spans="1:20" ht="38.25">
      <c r="A205" s="253" t="s">
        <v>12</v>
      </c>
      <c r="B205" s="254">
        <v>14</v>
      </c>
      <c r="C205" s="264" t="s">
        <v>79</v>
      </c>
      <c r="D205" s="255" t="s">
        <v>25</v>
      </c>
      <c r="E205" s="256">
        <v>2</v>
      </c>
      <c r="F205" s="151"/>
      <c r="G205" s="257">
        <f>+E205*F205</f>
        <v>0</v>
      </c>
      <c r="H205" s="198"/>
      <c r="I205" s="429"/>
      <c r="J205" s="430"/>
      <c r="K205" s="431"/>
      <c r="L205" s="432"/>
      <c r="M205" s="432"/>
      <c r="N205" s="432"/>
      <c r="O205" s="432"/>
      <c r="P205" s="432"/>
      <c r="Q205" s="432"/>
      <c r="R205" s="432"/>
      <c r="S205" s="241"/>
      <c r="T205" s="241"/>
    </row>
    <row r="206" spans="1:18" ht="38.25">
      <c r="A206" s="253" t="s">
        <v>12</v>
      </c>
      <c r="B206" s="254">
        <v>15</v>
      </c>
      <c r="C206" s="264" t="s">
        <v>80</v>
      </c>
      <c r="D206" s="255" t="s">
        <v>25</v>
      </c>
      <c r="E206" s="256">
        <v>8</v>
      </c>
      <c r="F206" s="151"/>
      <c r="G206" s="257">
        <f t="shared" si="4"/>
        <v>0</v>
      </c>
      <c r="H206" s="198"/>
      <c r="I206" s="429"/>
      <c r="J206" s="430"/>
      <c r="K206" s="431"/>
      <c r="L206" s="432"/>
      <c r="M206" s="432"/>
      <c r="N206" s="432"/>
      <c r="O206" s="432"/>
      <c r="P206" s="432"/>
      <c r="Q206" s="432"/>
      <c r="R206" s="432"/>
    </row>
    <row r="207" spans="1:18" ht="140.25">
      <c r="A207" s="253" t="s">
        <v>12</v>
      </c>
      <c r="B207" s="254">
        <v>16</v>
      </c>
      <c r="C207" s="264" t="s">
        <v>232</v>
      </c>
      <c r="D207" s="255" t="s">
        <v>25</v>
      </c>
      <c r="E207" s="256">
        <v>10</v>
      </c>
      <c r="F207" s="22"/>
      <c r="G207" s="257">
        <f>+E207*F207</f>
        <v>0</v>
      </c>
      <c r="H207" s="198"/>
      <c r="I207" s="240"/>
      <c r="J207" s="240"/>
      <c r="K207" s="240"/>
      <c r="L207" s="240"/>
      <c r="M207" s="240"/>
      <c r="N207" s="240"/>
      <c r="O207" s="240"/>
      <c r="P207" s="240"/>
      <c r="Q207" s="263"/>
      <c r="R207" s="263"/>
    </row>
    <row r="208" spans="1:19" ht="38.25">
      <c r="A208" s="253" t="s">
        <v>12</v>
      </c>
      <c r="B208" s="254">
        <v>17</v>
      </c>
      <c r="C208" s="311" t="s">
        <v>81</v>
      </c>
      <c r="D208" s="255" t="s">
        <v>25</v>
      </c>
      <c r="E208" s="256">
        <v>1</v>
      </c>
      <c r="F208" s="151"/>
      <c r="G208" s="257">
        <f>+E208*F208</f>
        <v>0</v>
      </c>
      <c r="H208" s="198"/>
      <c r="I208" s="240"/>
      <c r="J208" s="240"/>
      <c r="K208" s="240"/>
      <c r="L208" s="240"/>
      <c r="M208" s="240"/>
      <c r="N208" s="240"/>
      <c r="O208" s="240"/>
      <c r="P208" s="240"/>
      <c r="Q208" s="263"/>
      <c r="R208" s="263"/>
      <c r="S208" s="263"/>
    </row>
    <row r="209" spans="1:18" ht="25.5">
      <c r="A209" s="253" t="s">
        <v>12</v>
      </c>
      <c r="B209" s="254">
        <v>18</v>
      </c>
      <c r="C209" s="143" t="s">
        <v>46</v>
      </c>
      <c r="D209" s="255" t="s">
        <v>25</v>
      </c>
      <c r="E209" s="256">
        <v>3</v>
      </c>
      <c r="F209" s="151"/>
      <c r="G209" s="260">
        <f>+E209*F209</f>
        <v>0</v>
      </c>
      <c r="H209" s="198"/>
      <c r="I209" s="240"/>
      <c r="J209" s="263"/>
      <c r="K209" s="263"/>
      <c r="L209" s="240"/>
      <c r="M209" s="240"/>
      <c r="N209" s="240"/>
      <c r="O209" s="240"/>
      <c r="P209" s="240"/>
      <c r="Q209" s="263"/>
      <c r="R209" s="263"/>
    </row>
    <row r="210" spans="1:18" ht="25.5">
      <c r="A210" s="253" t="s">
        <v>12</v>
      </c>
      <c r="B210" s="254">
        <v>19</v>
      </c>
      <c r="C210" s="435" t="s">
        <v>47</v>
      </c>
      <c r="D210" s="255" t="s">
        <v>25</v>
      </c>
      <c r="E210" s="256">
        <v>3</v>
      </c>
      <c r="F210" s="151"/>
      <c r="G210" s="257">
        <f>+E210*F210</f>
        <v>0</v>
      </c>
      <c r="H210" s="198"/>
      <c r="I210" s="240"/>
      <c r="J210" s="240"/>
      <c r="K210" s="240"/>
      <c r="L210" s="240"/>
      <c r="M210" s="240"/>
      <c r="N210" s="240"/>
      <c r="O210" s="240"/>
      <c r="P210" s="240"/>
      <c r="Q210" s="263"/>
      <c r="R210" s="263"/>
    </row>
    <row r="211" spans="1:18" ht="153">
      <c r="A211" s="253" t="s">
        <v>12</v>
      </c>
      <c r="B211" s="254">
        <v>20</v>
      </c>
      <c r="C211" s="264" t="s">
        <v>233</v>
      </c>
      <c r="D211" s="270" t="s">
        <v>25</v>
      </c>
      <c r="E211" s="256">
        <v>1</v>
      </c>
      <c r="F211" s="22"/>
      <c r="G211" s="257">
        <f>+E211*F211</f>
        <v>0</v>
      </c>
      <c r="H211" s="198"/>
      <c r="I211" s="240"/>
      <c r="J211" s="240"/>
      <c r="K211" s="240"/>
      <c r="L211" s="240"/>
      <c r="M211" s="240"/>
      <c r="N211" s="240"/>
      <c r="O211" s="240"/>
      <c r="P211" s="240"/>
      <c r="Q211" s="263"/>
      <c r="R211" s="263"/>
    </row>
    <row r="212" spans="1:18" ht="76.5">
      <c r="A212" s="253" t="s">
        <v>12</v>
      </c>
      <c r="B212" s="254">
        <v>21</v>
      </c>
      <c r="C212" s="264" t="s">
        <v>234</v>
      </c>
      <c r="D212" s="270" t="s">
        <v>25</v>
      </c>
      <c r="E212" s="256">
        <v>4</v>
      </c>
      <c r="F212" s="22"/>
      <c r="G212" s="257">
        <f>+E212*F212</f>
        <v>0</v>
      </c>
      <c r="H212" s="198"/>
      <c r="I212" s="240"/>
      <c r="J212" s="240"/>
      <c r="K212" s="240"/>
      <c r="L212" s="240"/>
      <c r="M212" s="240"/>
      <c r="N212" s="240"/>
      <c r="O212" s="240"/>
      <c r="P212" s="240"/>
      <c r="Q212" s="263"/>
      <c r="R212" s="263"/>
    </row>
    <row r="213" spans="1:18" ht="76.5">
      <c r="A213" s="253" t="s">
        <v>12</v>
      </c>
      <c r="B213" s="254">
        <v>22</v>
      </c>
      <c r="C213" s="311" t="s">
        <v>153</v>
      </c>
      <c r="D213" s="255" t="s">
        <v>25</v>
      </c>
      <c r="E213" s="256">
        <v>326</v>
      </c>
      <c r="F213" s="22"/>
      <c r="G213" s="257">
        <f>+E213*F213</f>
        <v>0</v>
      </c>
      <c r="H213" s="198"/>
      <c r="I213" s="429"/>
      <c r="J213" s="432"/>
      <c r="K213" s="240"/>
      <c r="L213" s="240"/>
      <c r="M213" s="240"/>
      <c r="N213" s="240"/>
      <c r="O213" s="240"/>
      <c r="P213" s="240"/>
      <c r="Q213" s="263"/>
      <c r="R213" s="263"/>
    </row>
    <row r="214" spans="1:18" ht="63.75">
      <c r="A214" s="253" t="s">
        <v>12</v>
      </c>
      <c r="B214" s="254">
        <v>23</v>
      </c>
      <c r="C214" s="311" t="s">
        <v>154</v>
      </c>
      <c r="D214" s="255" t="s">
        <v>25</v>
      </c>
      <c r="E214" s="256">
        <v>24</v>
      </c>
      <c r="F214" s="22"/>
      <c r="G214" s="257">
        <f>+E214*F214</f>
        <v>0</v>
      </c>
      <c r="H214" s="198"/>
      <c r="I214" s="429"/>
      <c r="J214" s="432"/>
      <c r="K214" s="240"/>
      <c r="L214" s="240"/>
      <c r="M214" s="240"/>
      <c r="N214" s="240"/>
      <c r="O214" s="240"/>
      <c r="P214" s="240"/>
      <c r="Q214" s="263"/>
      <c r="R214" s="263"/>
    </row>
    <row r="215" spans="1:18" ht="76.5">
      <c r="A215" s="253" t="s">
        <v>12</v>
      </c>
      <c r="B215" s="254">
        <v>24</v>
      </c>
      <c r="C215" s="311" t="s">
        <v>82</v>
      </c>
      <c r="D215" s="255" t="s">
        <v>25</v>
      </c>
      <c r="E215" s="256">
        <v>37</v>
      </c>
      <c r="F215" s="22"/>
      <c r="G215" s="257">
        <f>+E215*F215</f>
        <v>0</v>
      </c>
      <c r="H215" s="198"/>
      <c r="I215" s="429"/>
      <c r="J215" s="432"/>
      <c r="K215" s="240"/>
      <c r="L215" s="240"/>
      <c r="M215" s="240"/>
      <c r="N215" s="240"/>
      <c r="O215" s="240"/>
      <c r="P215" s="240"/>
      <c r="Q215" s="263"/>
      <c r="R215" s="263"/>
    </row>
    <row r="216" spans="1:18" ht="63.75">
      <c r="A216" s="253" t="s">
        <v>12</v>
      </c>
      <c r="B216" s="254">
        <v>25</v>
      </c>
      <c r="C216" s="311" t="s">
        <v>83</v>
      </c>
      <c r="D216" s="255" t="s">
        <v>25</v>
      </c>
      <c r="E216" s="256">
        <v>2</v>
      </c>
      <c r="F216" s="22"/>
      <c r="G216" s="257">
        <f>+E216*F216</f>
        <v>0</v>
      </c>
      <c r="H216" s="198"/>
      <c r="I216" s="429"/>
      <c r="J216" s="432"/>
      <c r="K216" s="240"/>
      <c r="L216" s="240"/>
      <c r="M216" s="240"/>
      <c r="N216" s="240"/>
      <c r="O216" s="240"/>
      <c r="P216" s="240"/>
      <c r="Q216" s="263"/>
      <c r="R216" s="263"/>
    </row>
    <row r="217" spans="1:18" ht="63.75">
      <c r="A217" s="253" t="s">
        <v>12</v>
      </c>
      <c r="B217" s="254">
        <v>26</v>
      </c>
      <c r="C217" s="311" t="s">
        <v>84</v>
      </c>
      <c r="D217" s="255" t="s">
        <v>25</v>
      </c>
      <c r="E217" s="256">
        <v>1</v>
      </c>
      <c r="F217" s="22"/>
      <c r="G217" s="257">
        <f>+E217*F217</f>
        <v>0</v>
      </c>
      <c r="H217" s="198"/>
      <c r="I217" s="429"/>
      <c r="J217" s="432"/>
      <c r="K217" s="240"/>
      <c r="L217" s="240"/>
      <c r="M217" s="240"/>
      <c r="N217" s="240"/>
      <c r="O217" s="240"/>
      <c r="P217" s="240"/>
      <c r="Q217" s="263"/>
      <c r="R217" s="263"/>
    </row>
    <row r="218" spans="1:18" ht="51">
      <c r="A218" s="253" t="s">
        <v>12</v>
      </c>
      <c r="B218" s="254">
        <v>27</v>
      </c>
      <c r="C218" s="143" t="s">
        <v>214</v>
      </c>
      <c r="D218" s="255" t="s">
        <v>55</v>
      </c>
      <c r="E218" s="256">
        <v>826</v>
      </c>
      <c r="F218" s="22"/>
      <c r="G218" s="257">
        <f>+E218*F218</f>
        <v>0</v>
      </c>
      <c r="H218" s="198"/>
      <c r="I218" s="429"/>
      <c r="J218" s="432"/>
      <c r="K218" s="240"/>
      <c r="L218" s="240"/>
      <c r="M218" s="240"/>
      <c r="N218" s="240"/>
      <c r="O218" s="240"/>
      <c r="P218" s="240"/>
      <c r="Q218" s="263"/>
      <c r="R218" s="263"/>
    </row>
    <row r="219" spans="1:18" ht="38.25">
      <c r="A219" s="253" t="s">
        <v>12</v>
      </c>
      <c r="B219" s="254">
        <v>28</v>
      </c>
      <c r="C219" s="264" t="s">
        <v>77</v>
      </c>
      <c r="D219" s="255" t="s">
        <v>25</v>
      </c>
      <c r="E219" s="256">
        <v>20</v>
      </c>
      <c r="F219" s="151"/>
      <c r="G219" s="257">
        <f>+E219*F219</f>
        <v>0</v>
      </c>
      <c r="H219" s="198"/>
      <c r="I219" s="240"/>
      <c r="J219" s="312"/>
      <c r="K219" s="240"/>
      <c r="L219" s="240"/>
      <c r="M219" s="240"/>
      <c r="N219" s="240"/>
      <c r="O219" s="240"/>
      <c r="P219" s="240"/>
      <c r="Q219" s="263"/>
      <c r="R219" s="263"/>
    </row>
    <row r="220" spans="1:18" ht="38.25">
      <c r="A220" s="253" t="s">
        <v>12</v>
      </c>
      <c r="B220" s="254">
        <v>29</v>
      </c>
      <c r="C220" s="264" t="s">
        <v>78</v>
      </c>
      <c r="D220" s="255" t="s">
        <v>25</v>
      </c>
      <c r="E220" s="256">
        <v>19</v>
      </c>
      <c r="F220" s="151"/>
      <c r="G220" s="257">
        <f>+E220*F220</f>
        <v>0</v>
      </c>
      <c r="H220" s="198"/>
      <c r="I220" s="240"/>
      <c r="J220" s="312"/>
      <c r="K220" s="240"/>
      <c r="L220" s="240"/>
      <c r="M220" s="240"/>
      <c r="N220" s="240"/>
      <c r="O220" s="240"/>
      <c r="P220" s="240"/>
      <c r="Q220" s="263"/>
      <c r="R220" s="263"/>
    </row>
    <row r="221" spans="1:18" ht="38.25">
      <c r="A221" s="253" t="s">
        <v>12</v>
      </c>
      <c r="B221" s="254">
        <v>30</v>
      </c>
      <c r="C221" s="264" t="s">
        <v>157</v>
      </c>
      <c r="D221" s="255" t="s">
        <v>25</v>
      </c>
      <c r="E221" s="256">
        <v>2</v>
      </c>
      <c r="F221" s="151"/>
      <c r="G221" s="257">
        <f>+E221*F221</f>
        <v>0</v>
      </c>
      <c r="H221" s="198"/>
      <c r="I221" s="240"/>
      <c r="J221" s="312"/>
      <c r="K221" s="240"/>
      <c r="L221" s="240"/>
      <c r="M221" s="240"/>
      <c r="N221" s="240"/>
      <c r="O221" s="240"/>
      <c r="P221" s="240"/>
      <c r="Q221" s="263"/>
      <c r="R221" s="263"/>
    </row>
    <row r="222" spans="1:18" ht="38.25">
      <c r="A222" s="253" t="s">
        <v>12</v>
      </c>
      <c r="B222" s="254">
        <v>31</v>
      </c>
      <c r="C222" s="264" t="s">
        <v>158</v>
      </c>
      <c r="D222" s="255" t="s">
        <v>25</v>
      </c>
      <c r="E222" s="256">
        <v>1</v>
      </c>
      <c r="F222" s="151"/>
      <c r="G222" s="257">
        <f>+E222*F222</f>
        <v>0</v>
      </c>
      <c r="H222" s="198"/>
      <c r="I222" s="240"/>
      <c r="J222" s="312"/>
      <c r="K222" s="240"/>
      <c r="L222" s="240"/>
      <c r="M222" s="240"/>
      <c r="N222" s="240"/>
      <c r="O222" s="240"/>
      <c r="P222" s="240"/>
      <c r="Q222" s="263"/>
      <c r="R222" s="263"/>
    </row>
    <row r="223" spans="1:18" ht="25.5">
      <c r="A223" s="253" t="s">
        <v>12</v>
      </c>
      <c r="B223" s="254">
        <v>32</v>
      </c>
      <c r="C223" s="264" t="s">
        <v>159</v>
      </c>
      <c r="D223" s="255" t="s">
        <v>25</v>
      </c>
      <c r="E223" s="256">
        <v>1</v>
      </c>
      <c r="F223" s="151"/>
      <c r="G223" s="257">
        <f>+E223*F223</f>
        <v>0</v>
      </c>
      <c r="H223" s="198"/>
      <c r="I223" s="240"/>
      <c r="J223" s="312"/>
      <c r="K223" s="240"/>
      <c r="L223" s="240"/>
      <c r="M223" s="240"/>
      <c r="N223" s="240"/>
      <c r="O223" s="240"/>
      <c r="P223" s="240"/>
      <c r="Q223" s="263"/>
      <c r="R223" s="263"/>
    </row>
    <row r="224" spans="1:18" ht="38.25">
      <c r="A224" s="253" t="s">
        <v>12</v>
      </c>
      <c r="B224" s="254">
        <v>33</v>
      </c>
      <c r="C224" s="264" t="s">
        <v>209</v>
      </c>
      <c r="D224" s="255" t="s">
        <v>25</v>
      </c>
      <c r="E224" s="256">
        <v>3</v>
      </c>
      <c r="F224" s="22"/>
      <c r="G224" s="257">
        <f>+E224*F224</f>
        <v>0</v>
      </c>
      <c r="H224" s="198"/>
      <c r="I224" s="240"/>
      <c r="J224" s="240"/>
      <c r="K224" s="240"/>
      <c r="L224" s="240"/>
      <c r="M224" s="240"/>
      <c r="N224" s="240"/>
      <c r="O224" s="240"/>
      <c r="P224" s="240"/>
      <c r="Q224" s="263"/>
      <c r="R224" s="263"/>
    </row>
    <row r="225" spans="1:18" ht="38.25">
      <c r="A225" s="253" t="s">
        <v>12</v>
      </c>
      <c r="B225" s="254">
        <v>34</v>
      </c>
      <c r="C225" s="264" t="s">
        <v>210</v>
      </c>
      <c r="D225" s="255" t="s">
        <v>25</v>
      </c>
      <c r="E225" s="256">
        <v>1</v>
      </c>
      <c r="F225" s="22"/>
      <c r="G225" s="257">
        <f>+E225*F225</f>
        <v>0</v>
      </c>
      <c r="H225" s="198"/>
      <c r="I225" s="240"/>
      <c r="J225" s="240"/>
      <c r="K225" s="240"/>
      <c r="L225" s="240"/>
      <c r="M225" s="240"/>
      <c r="N225" s="240"/>
      <c r="O225" s="240"/>
      <c r="P225" s="240"/>
      <c r="Q225" s="263"/>
      <c r="R225" s="263"/>
    </row>
    <row r="226" spans="1:18" ht="38.25">
      <c r="A226" s="253" t="s">
        <v>12</v>
      </c>
      <c r="B226" s="254">
        <v>35</v>
      </c>
      <c r="C226" s="264" t="s">
        <v>211</v>
      </c>
      <c r="D226" s="255" t="s">
        <v>25</v>
      </c>
      <c r="E226" s="256">
        <v>9</v>
      </c>
      <c r="F226" s="22"/>
      <c r="G226" s="257">
        <f>+E226*F226</f>
        <v>0</v>
      </c>
      <c r="H226" s="198"/>
      <c r="I226" s="240"/>
      <c r="J226" s="240"/>
      <c r="K226" s="240"/>
      <c r="L226" s="240"/>
      <c r="M226" s="240"/>
      <c r="N226" s="240"/>
      <c r="O226" s="240"/>
      <c r="P226" s="240"/>
      <c r="Q226" s="263"/>
      <c r="R226" s="263"/>
    </row>
    <row r="227" spans="1:19" ht="38.25">
      <c r="A227" s="253" t="s">
        <v>12</v>
      </c>
      <c r="B227" s="254">
        <v>36</v>
      </c>
      <c r="C227" s="143" t="s">
        <v>224</v>
      </c>
      <c r="D227" s="255" t="s">
        <v>25</v>
      </c>
      <c r="E227" s="256">
        <v>9</v>
      </c>
      <c r="F227" s="151"/>
      <c r="G227" s="257">
        <f aca="true" t="shared" si="5" ref="G227:G235">+E227*F227</f>
        <v>0</v>
      </c>
      <c r="H227" s="198"/>
      <c r="I227" s="240"/>
      <c r="J227" s="240"/>
      <c r="K227" s="240"/>
      <c r="L227" s="240"/>
      <c r="M227" s="240"/>
      <c r="N227" s="240"/>
      <c r="O227" s="240"/>
      <c r="P227" s="240"/>
      <c r="Q227" s="263"/>
      <c r="R227" s="263"/>
      <c r="S227" s="263"/>
    </row>
    <row r="228" spans="1:19" ht="38.25">
      <c r="A228" s="253" t="s">
        <v>12</v>
      </c>
      <c r="B228" s="254">
        <v>37</v>
      </c>
      <c r="C228" s="143" t="s">
        <v>155</v>
      </c>
      <c r="D228" s="255" t="s">
        <v>25</v>
      </c>
      <c r="E228" s="256">
        <v>3</v>
      </c>
      <c r="F228" s="151"/>
      <c r="G228" s="257">
        <f t="shared" si="5"/>
        <v>0</v>
      </c>
      <c r="H228" s="198"/>
      <c r="I228" s="240"/>
      <c r="J228" s="240"/>
      <c r="K228" s="240"/>
      <c r="L228" s="240"/>
      <c r="M228" s="240"/>
      <c r="N228" s="240"/>
      <c r="O228" s="240"/>
      <c r="P228" s="240"/>
      <c r="Q228" s="263"/>
      <c r="R228" s="263"/>
      <c r="S228" s="263"/>
    </row>
    <row r="229" spans="1:19" ht="38.25">
      <c r="A229" s="253" t="s">
        <v>12</v>
      </c>
      <c r="B229" s="254">
        <v>38</v>
      </c>
      <c r="C229" s="143" t="s">
        <v>156</v>
      </c>
      <c r="D229" s="255" t="s">
        <v>25</v>
      </c>
      <c r="E229" s="256">
        <v>1</v>
      </c>
      <c r="F229" s="151"/>
      <c r="G229" s="257">
        <f t="shared" si="5"/>
        <v>0</v>
      </c>
      <c r="H229" s="198"/>
      <c r="I229" s="239"/>
      <c r="J229" s="240"/>
      <c r="K229" s="180"/>
      <c r="L229" s="240"/>
      <c r="M229" s="240"/>
      <c r="N229" s="240"/>
      <c r="O229" s="240"/>
      <c r="P229" s="240"/>
      <c r="Q229" s="263"/>
      <c r="R229" s="263"/>
      <c r="S229" s="263"/>
    </row>
    <row r="230" spans="1:19" ht="204">
      <c r="A230" s="253" t="s">
        <v>12</v>
      </c>
      <c r="B230" s="254">
        <v>39</v>
      </c>
      <c r="C230" s="436" t="s">
        <v>213</v>
      </c>
      <c r="D230" s="255" t="s">
        <v>25</v>
      </c>
      <c r="E230" s="256">
        <v>10</v>
      </c>
      <c r="F230" s="151"/>
      <c r="G230" s="257">
        <f t="shared" si="5"/>
        <v>0</v>
      </c>
      <c r="H230" s="198"/>
      <c r="I230" s="239"/>
      <c r="J230" s="240"/>
      <c r="K230" s="180"/>
      <c r="L230" s="240"/>
      <c r="M230" s="240"/>
      <c r="N230" s="240"/>
      <c r="O230" s="240"/>
      <c r="P230" s="240"/>
      <c r="Q230" s="263"/>
      <c r="R230" s="263"/>
      <c r="S230" s="263"/>
    </row>
    <row r="231" spans="1:19" ht="140.25">
      <c r="A231" s="253" t="s">
        <v>12</v>
      </c>
      <c r="B231" s="254">
        <v>40</v>
      </c>
      <c r="C231" s="437" t="s">
        <v>229</v>
      </c>
      <c r="D231" s="418" t="s">
        <v>25</v>
      </c>
      <c r="E231" s="256">
        <v>10</v>
      </c>
      <c r="F231" s="151"/>
      <c r="G231" s="257">
        <f t="shared" si="5"/>
        <v>0</v>
      </c>
      <c r="H231" s="198"/>
      <c r="I231" s="239"/>
      <c r="J231" s="240"/>
      <c r="K231" s="180"/>
      <c r="L231" s="240"/>
      <c r="M231" s="240"/>
      <c r="N231" s="240"/>
      <c r="O231" s="240"/>
      <c r="P231" s="240"/>
      <c r="Q231" s="263"/>
      <c r="R231" s="263"/>
      <c r="S231" s="263"/>
    </row>
    <row r="232" spans="1:19" ht="102">
      <c r="A232" s="253" t="s">
        <v>12</v>
      </c>
      <c r="B232" s="254">
        <v>41</v>
      </c>
      <c r="C232" s="146" t="s">
        <v>292</v>
      </c>
      <c r="D232" s="418" t="s">
        <v>53</v>
      </c>
      <c r="E232" s="256">
        <v>1</v>
      </c>
      <c r="F232" s="151"/>
      <c r="G232" s="257">
        <f t="shared" si="5"/>
        <v>0</v>
      </c>
      <c r="H232" s="198"/>
      <c r="I232" s="269"/>
      <c r="J232" s="240"/>
      <c r="K232" s="180"/>
      <c r="L232" s="240"/>
      <c r="M232" s="240"/>
      <c r="N232" s="240"/>
      <c r="O232" s="240"/>
      <c r="P232" s="240"/>
      <c r="Q232" s="263"/>
      <c r="R232" s="263"/>
      <c r="S232" s="263"/>
    </row>
    <row r="233" spans="1:19" ht="76.5">
      <c r="A233" s="253" t="s">
        <v>12</v>
      </c>
      <c r="B233" s="254">
        <v>42</v>
      </c>
      <c r="C233" s="146" t="s">
        <v>284</v>
      </c>
      <c r="D233" s="418" t="s">
        <v>55</v>
      </c>
      <c r="E233" s="256">
        <v>115</v>
      </c>
      <c r="F233" s="151"/>
      <c r="G233" s="257">
        <f t="shared" si="5"/>
        <v>0</v>
      </c>
      <c r="H233" s="198"/>
      <c r="I233" s="269"/>
      <c r="J233" s="240"/>
      <c r="K233" s="180"/>
      <c r="L233" s="240"/>
      <c r="M233" s="240"/>
      <c r="N233" s="240"/>
      <c r="O233" s="240"/>
      <c r="P233" s="240"/>
      <c r="Q233" s="263"/>
      <c r="R233" s="263"/>
      <c r="S233" s="263"/>
    </row>
    <row r="234" spans="1:19" ht="63.75">
      <c r="A234" s="253" t="s">
        <v>12</v>
      </c>
      <c r="B234" s="254">
        <v>43</v>
      </c>
      <c r="C234" s="143" t="s">
        <v>150</v>
      </c>
      <c r="D234" s="418" t="s">
        <v>25</v>
      </c>
      <c r="E234" s="256">
        <v>9</v>
      </c>
      <c r="F234" s="151"/>
      <c r="G234" s="257">
        <f t="shared" si="5"/>
        <v>0</v>
      </c>
      <c r="H234" s="198"/>
      <c r="I234" s="239"/>
      <c r="J234" s="240"/>
      <c r="K234" s="180"/>
      <c r="L234" s="240"/>
      <c r="M234" s="240"/>
      <c r="N234" s="240"/>
      <c r="O234" s="240"/>
      <c r="P234" s="240"/>
      <c r="Q234" s="263"/>
      <c r="R234" s="263"/>
      <c r="S234" s="263"/>
    </row>
    <row r="235" spans="1:19" ht="38.25">
      <c r="A235" s="253" t="s">
        <v>12</v>
      </c>
      <c r="B235" s="254">
        <v>44</v>
      </c>
      <c r="C235" s="143" t="s">
        <v>172</v>
      </c>
      <c r="D235" s="418" t="s">
        <v>25</v>
      </c>
      <c r="E235" s="256">
        <v>1</v>
      </c>
      <c r="F235" s="151"/>
      <c r="G235" s="257">
        <f t="shared" si="5"/>
        <v>0</v>
      </c>
      <c r="H235" s="198"/>
      <c r="I235" s="239"/>
      <c r="J235" s="240"/>
      <c r="K235" s="180"/>
      <c r="L235" s="240"/>
      <c r="M235" s="240"/>
      <c r="N235" s="240"/>
      <c r="O235" s="240"/>
      <c r="P235" s="240"/>
      <c r="Q235" s="263"/>
      <c r="R235" s="263"/>
      <c r="S235" s="263"/>
    </row>
    <row r="236" spans="1:19" ht="25.5">
      <c r="A236" s="253" t="s">
        <v>12</v>
      </c>
      <c r="B236" s="254">
        <v>45</v>
      </c>
      <c r="C236" s="143" t="s">
        <v>0</v>
      </c>
      <c r="D236" s="418" t="s">
        <v>24</v>
      </c>
      <c r="E236" s="256">
        <v>577.2</v>
      </c>
      <c r="F236" s="151"/>
      <c r="G236" s="257">
        <f>++IF(E236=0,"",E236*F236)</f>
        <v>0</v>
      </c>
      <c r="H236" s="198"/>
      <c r="I236" s="438"/>
      <c r="J236" s="240"/>
      <c r="K236" s="240"/>
      <c r="L236" s="240"/>
      <c r="M236" s="240"/>
      <c r="N236" s="240"/>
      <c r="O236" s="240"/>
      <c r="P236" s="240"/>
      <c r="Q236" s="263"/>
      <c r="R236" s="263"/>
      <c r="S236" s="263"/>
    </row>
    <row r="237" spans="1:19" ht="63.75">
      <c r="A237" s="253" t="s">
        <v>12</v>
      </c>
      <c r="B237" s="254">
        <v>46</v>
      </c>
      <c r="C237" s="143" t="s">
        <v>165</v>
      </c>
      <c r="D237" s="418" t="s">
        <v>24</v>
      </c>
      <c r="E237" s="256">
        <v>577.2</v>
      </c>
      <c r="F237" s="151"/>
      <c r="G237" s="257">
        <f>++IF(E237=0,"",E237*F237)</f>
        <v>0</v>
      </c>
      <c r="H237" s="198"/>
      <c r="I237" s="438"/>
      <c r="J237" s="240"/>
      <c r="K237" s="240"/>
      <c r="L237" s="240"/>
      <c r="M237" s="240"/>
      <c r="N237" s="240"/>
      <c r="O237" s="240"/>
      <c r="P237" s="240"/>
      <c r="Q237" s="263"/>
      <c r="R237" s="263"/>
      <c r="S237" s="263"/>
    </row>
    <row r="238" spans="1:19" ht="63.75">
      <c r="A238" s="253" t="s">
        <v>12</v>
      </c>
      <c r="B238" s="254">
        <v>47</v>
      </c>
      <c r="C238" s="143" t="s">
        <v>169</v>
      </c>
      <c r="D238" s="418" t="s">
        <v>24</v>
      </c>
      <c r="E238" s="256">
        <v>577.2</v>
      </c>
      <c r="F238" s="151"/>
      <c r="G238" s="257">
        <f>++IF(E238=0,"",E238*F238)</f>
        <v>0</v>
      </c>
      <c r="H238" s="198"/>
      <c r="I238" s="438"/>
      <c r="J238" s="240"/>
      <c r="K238" s="240"/>
      <c r="L238" s="240"/>
      <c r="M238" s="240"/>
      <c r="N238" s="240"/>
      <c r="O238" s="240"/>
      <c r="P238" s="240"/>
      <c r="Q238" s="263"/>
      <c r="R238" s="263"/>
      <c r="S238" s="263"/>
    </row>
    <row r="239" spans="1:19" ht="51">
      <c r="A239" s="253" t="s">
        <v>12</v>
      </c>
      <c r="B239" s="254">
        <v>48</v>
      </c>
      <c r="C239" s="143" t="s">
        <v>166</v>
      </c>
      <c r="D239" s="418" t="s">
        <v>24</v>
      </c>
      <c r="E239" s="256">
        <v>577.2</v>
      </c>
      <c r="F239" s="151"/>
      <c r="G239" s="257">
        <f>++IF(E239=0,"",E239*F239)</f>
        <v>0</v>
      </c>
      <c r="H239" s="198"/>
      <c r="I239" s="438"/>
      <c r="J239" s="240"/>
      <c r="K239" s="240"/>
      <c r="L239" s="240"/>
      <c r="M239" s="240"/>
      <c r="N239" s="240"/>
      <c r="O239" s="240"/>
      <c r="P239" s="240"/>
      <c r="Q239" s="263"/>
      <c r="R239" s="263"/>
      <c r="S239" s="263"/>
    </row>
    <row r="240" spans="1:19" ht="63.75">
      <c r="A240" s="253" t="s">
        <v>12</v>
      </c>
      <c r="B240" s="254">
        <v>49</v>
      </c>
      <c r="C240" s="143" t="s">
        <v>167</v>
      </c>
      <c r="D240" s="418" t="s">
        <v>24</v>
      </c>
      <c r="E240" s="256">
        <v>577.2</v>
      </c>
      <c r="F240" s="151"/>
      <c r="G240" s="257">
        <f>++IF(E240=0,"",E240*F240)</f>
        <v>0</v>
      </c>
      <c r="H240" s="198"/>
      <c r="I240" s="439"/>
      <c r="J240" s="240"/>
      <c r="K240" s="240"/>
      <c r="L240" s="240"/>
      <c r="M240" s="240"/>
      <c r="N240" s="240"/>
      <c r="O240" s="240"/>
      <c r="P240" s="240"/>
      <c r="Q240" s="263"/>
      <c r="R240" s="263"/>
      <c r="S240" s="263"/>
    </row>
    <row r="241" spans="1:19" ht="51">
      <c r="A241" s="253" t="s">
        <v>12</v>
      </c>
      <c r="B241" s="254">
        <v>50</v>
      </c>
      <c r="C241" s="143" t="s">
        <v>170</v>
      </c>
      <c r="D241" s="418" t="s">
        <v>25</v>
      </c>
      <c r="E241" s="256">
        <v>11</v>
      </c>
      <c r="F241" s="151"/>
      <c r="G241" s="257">
        <f>+E241*F241</f>
        <v>0</v>
      </c>
      <c r="H241" s="198"/>
      <c r="I241" s="239"/>
      <c r="J241" s="240"/>
      <c r="K241" s="240"/>
      <c r="L241" s="240"/>
      <c r="M241" s="240"/>
      <c r="N241" s="240"/>
      <c r="O241" s="240"/>
      <c r="P241" s="240"/>
      <c r="Q241" s="263"/>
      <c r="R241" s="263"/>
      <c r="S241" s="263"/>
    </row>
    <row r="242" spans="1:19" ht="13.5" thickBot="1">
      <c r="A242" s="219"/>
      <c r="B242" s="440"/>
      <c r="C242" s="441"/>
      <c r="D242" s="418"/>
      <c r="E242" s="288">
        <v>1</v>
      </c>
      <c r="F242" s="154"/>
      <c r="G242" s="289"/>
      <c r="H242" s="180"/>
      <c r="I242" s="239"/>
      <c r="J242" s="240"/>
      <c r="K242" s="240"/>
      <c r="L242" s="240"/>
      <c r="M242" s="240"/>
      <c r="N242" s="240"/>
      <c r="O242" s="240"/>
      <c r="P242" s="240"/>
      <c r="Q242" s="263"/>
      <c r="R242" s="263"/>
      <c r="S242" s="263"/>
    </row>
    <row r="243" spans="1:19" ht="13.5" thickBot="1">
      <c r="A243" s="279"/>
      <c r="B243" s="280"/>
      <c r="C243" s="200" t="s">
        <v>32</v>
      </c>
      <c r="D243" s="281"/>
      <c r="E243" s="282">
        <v>1</v>
      </c>
      <c r="F243" s="153"/>
      <c r="G243" s="318">
        <f>SUM(G177:G242)</f>
        <v>0</v>
      </c>
      <c r="H243" s="180"/>
      <c r="I243" s="239"/>
      <c r="J243" s="240"/>
      <c r="K243" s="240"/>
      <c r="L243" s="240"/>
      <c r="M243" s="240"/>
      <c r="N243" s="240"/>
      <c r="O243" s="240"/>
      <c r="P243" s="240"/>
      <c r="Q243" s="263"/>
      <c r="R243" s="263"/>
      <c r="S243" s="263"/>
    </row>
    <row r="244" spans="1:19" ht="13.5" thickBot="1">
      <c r="A244" s="224"/>
      <c r="B244" s="220"/>
      <c r="C244" s="442"/>
      <c r="D244" s="222"/>
      <c r="E244" s="288">
        <v>1</v>
      </c>
      <c r="F244" s="154"/>
      <c r="G244" s="289"/>
      <c r="H244" s="180"/>
      <c r="I244" s="180"/>
      <c r="J244" s="240"/>
      <c r="K244" s="240"/>
      <c r="L244" s="240"/>
      <c r="M244" s="240"/>
      <c r="N244" s="240"/>
      <c r="O244" s="240"/>
      <c r="P244" s="240"/>
      <c r="Q244" s="263"/>
      <c r="R244" s="263"/>
      <c r="S244" s="263"/>
    </row>
    <row r="245" spans="1:19" ht="13.5" thickBot="1">
      <c r="A245" s="242" t="s">
        <v>7</v>
      </c>
      <c r="B245" s="290"/>
      <c r="C245" s="443" t="s">
        <v>33</v>
      </c>
      <c r="D245" s="292"/>
      <c r="E245" s="293">
        <v>1</v>
      </c>
      <c r="F245" s="153"/>
      <c r="G245" s="416"/>
      <c r="H245" s="180"/>
      <c r="I245" s="198"/>
      <c r="J245" s="240"/>
      <c r="K245" s="240"/>
      <c r="L245" s="240"/>
      <c r="M245" s="240"/>
      <c r="N245" s="240"/>
      <c r="O245" s="240"/>
      <c r="P245" s="240"/>
      <c r="Q245" s="263"/>
      <c r="R245" s="263"/>
      <c r="S245" s="263"/>
    </row>
    <row r="246" spans="1:19" ht="12.75">
      <c r="A246" s="224"/>
      <c r="B246" s="220"/>
      <c r="C246" s="442"/>
      <c r="D246" s="222"/>
      <c r="E246" s="288">
        <v>1</v>
      </c>
      <c r="F246" s="154"/>
      <c r="G246" s="289"/>
      <c r="H246" s="180"/>
      <c r="I246" s="180"/>
      <c r="J246" s="240"/>
      <c r="K246" s="240"/>
      <c r="L246" s="240"/>
      <c r="M246" s="240"/>
      <c r="N246" s="240"/>
      <c r="O246" s="240"/>
      <c r="P246" s="240"/>
      <c r="Q246" s="263"/>
      <c r="R246" s="263"/>
      <c r="S246" s="263"/>
    </row>
    <row r="247" spans="1:19" ht="25.5">
      <c r="A247" s="253" t="s">
        <v>7</v>
      </c>
      <c r="B247" s="254">
        <v>1</v>
      </c>
      <c r="C247" s="306" t="s">
        <v>36</v>
      </c>
      <c r="D247" s="255" t="s">
        <v>35</v>
      </c>
      <c r="E247" s="256">
        <v>312</v>
      </c>
      <c r="F247" s="22"/>
      <c r="G247" s="257">
        <f>+E247*F247</f>
        <v>0</v>
      </c>
      <c r="H247" s="198"/>
      <c r="I247" s="239"/>
      <c r="J247" s="240"/>
      <c r="K247" s="240"/>
      <c r="L247" s="240"/>
      <c r="M247" s="240"/>
      <c r="N247" s="240"/>
      <c r="O247" s="240"/>
      <c r="P247" s="240"/>
      <c r="Q247" s="263"/>
      <c r="R247" s="263"/>
      <c r="S247" s="263"/>
    </row>
    <row r="248" spans="1:16" ht="38.25">
      <c r="A248" s="253" t="s">
        <v>7</v>
      </c>
      <c r="B248" s="254">
        <v>2</v>
      </c>
      <c r="C248" s="444" t="s">
        <v>69</v>
      </c>
      <c r="D248" s="255" t="s">
        <v>35</v>
      </c>
      <c r="E248" s="256">
        <v>312</v>
      </c>
      <c r="F248" s="22"/>
      <c r="G248" s="257">
        <f>+E248*F248</f>
        <v>0</v>
      </c>
      <c r="H248" s="198"/>
      <c r="I248" s="239"/>
      <c r="J248" s="239"/>
      <c r="K248" s="180"/>
      <c r="L248" s="180"/>
      <c r="M248" s="180"/>
      <c r="N248" s="180"/>
      <c r="O248" s="180"/>
      <c r="P248" s="180"/>
    </row>
    <row r="249" spans="1:19" ht="51">
      <c r="A249" s="253" t="s">
        <v>7</v>
      </c>
      <c r="B249" s="254">
        <v>3</v>
      </c>
      <c r="C249" s="143" t="s">
        <v>160</v>
      </c>
      <c r="D249" s="255" t="s">
        <v>24</v>
      </c>
      <c r="E249" s="256">
        <v>576.92</v>
      </c>
      <c r="F249" s="151"/>
      <c r="G249" s="257">
        <f>+E249*F249</f>
        <v>0</v>
      </c>
      <c r="H249" s="198"/>
      <c r="I249" s="239"/>
      <c r="J249" s="240"/>
      <c r="K249" s="180"/>
      <c r="L249" s="240"/>
      <c r="M249" s="240"/>
      <c r="N249" s="240"/>
      <c r="O249" s="240"/>
      <c r="P249" s="240"/>
      <c r="Q249" s="263"/>
      <c r="R249" s="263"/>
      <c r="S249" s="263"/>
    </row>
    <row r="250" spans="1:19" ht="51">
      <c r="A250" s="253" t="s">
        <v>7</v>
      </c>
      <c r="B250" s="254">
        <v>4</v>
      </c>
      <c r="C250" s="311" t="s">
        <v>161</v>
      </c>
      <c r="D250" s="255" t="s">
        <v>24</v>
      </c>
      <c r="E250" s="256">
        <v>413</v>
      </c>
      <c r="F250" s="22"/>
      <c r="G250" s="257">
        <f>+E250*F250</f>
        <v>0</v>
      </c>
      <c r="H250" s="198"/>
      <c r="I250" s="239"/>
      <c r="J250" s="240"/>
      <c r="K250" s="180"/>
      <c r="L250" s="240"/>
      <c r="M250" s="240"/>
      <c r="N250" s="240"/>
      <c r="O250" s="240"/>
      <c r="P250" s="240"/>
      <c r="Q250" s="263"/>
      <c r="R250" s="263"/>
      <c r="S250" s="263"/>
    </row>
    <row r="251" spans="1:19" ht="63.75">
      <c r="A251" s="253" t="s">
        <v>7</v>
      </c>
      <c r="B251" s="254">
        <v>5</v>
      </c>
      <c r="C251" s="264" t="s">
        <v>173</v>
      </c>
      <c r="D251" s="445">
        <v>0.1</v>
      </c>
      <c r="E251" s="446">
        <v>1</v>
      </c>
      <c r="F251" s="257"/>
      <c r="G251" s="257">
        <f>(G8+G9+G10+G11+SUM(G247:G250))*0.1</f>
        <v>0</v>
      </c>
      <c r="H251" s="198"/>
      <c r="I251" s="239"/>
      <c r="J251" s="240"/>
      <c r="K251" s="240"/>
      <c r="L251" s="240"/>
      <c r="M251" s="240"/>
      <c r="N251" s="240"/>
      <c r="O251" s="240"/>
      <c r="P251" s="240"/>
      <c r="Q251" s="263"/>
      <c r="R251" s="263"/>
      <c r="S251" s="263"/>
    </row>
    <row r="252" spans="1:19" ht="13.5" thickBot="1">
      <c r="A252" s="447"/>
      <c r="B252" s="448"/>
      <c r="C252" s="442"/>
      <c r="D252" s="222"/>
      <c r="E252" s="288">
        <v>1</v>
      </c>
      <c r="F252" s="289"/>
      <c r="G252" s="289"/>
      <c r="H252" s="180"/>
      <c r="I252" s="239"/>
      <c r="J252" s="240"/>
      <c r="K252" s="240"/>
      <c r="L252" s="240"/>
      <c r="M252" s="240"/>
      <c r="N252" s="240"/>
      <c r="O252" s="240"/>
      <c r="P252" s="240"/>
      <c r="Q252" s="263"/>
      <c r="R252" s="263"/>
      <c r="S252" s="263"/>
    </row>
    <row r="253" spans="1:19" ht="13.5" thickBot="1">
      <c r="A253" s="279"/>
      <c r="B253" s="280"/>
      <c r="C253" s="200" t="s">
        <v>45</v>
      </c>
      <c r="D253" s="281"/>
      <c r="E253" s="282">
        <v>1</v>
      </c>
      <c r="F253" s="283"/>
      <c r="G253" s="318">
        <f>SUM(G247:G251)</f>
        <v>0</v>
      </c>
      <c r="H253" s="180"/>
      <c r="I253" s="180"/>
      <c r="J253" s="240"/>
      <c r="K253" s="240"/>
      <c r="L253" s="240"/>
      <c r="M253" s="240"/>
      <c r="N253" s="240"/>
      <c r="O253" s="240"/>
      <c r="P253" s="240"/>
      <c r="Q253" s="263"/>
      <c r="R253" s="263"/>
      <c r="S253" s="263"/>
    </row>
    <row r="254" spans="1:19" ht="12.75">
      <c r="A254" s="285"/>
      <c r="B254" s="302"/>
      <c r="C254" s="193"/>
      <c r="D254" s="194"/>
      <c r="E254" s="252">
        <v>1</v>
      </c>
      <c r="F254" s="252"/>
      <c r="G254" s="381"/>
      <c r="H254" s="180"/>
      <c r="I254" s="180"/>
      <c r="J254" s="240"/>
      <c r="K254" s="240"/>
      <c r="L254" s="240"/>
      <c r="M254" s="240"/>
      <c r="N254" s="240"/>
      <c r="O254" s="240"/>
      <c r="P254" s="240"/>
      <c r="Q254" s="263"/>
      <c r="R254" s="263"/>
      <c r="S254" s="263"/>
    </row>
    <row r="255" spans="1:19" ht="12.75">
      <c r="A255" s="285"/>
      <c r="B255" s="302"/>
      <c r="C255" s="449" t="s">
        <v>72</v>
      </c>
      <c r="D255" s="194"/>
      <c r="E255" s="252">
        <v>1</v>
      </c>
      <c r="F255" s="252"/>
      <c r="G255" s="381"/>
      <c r="H255" s="180"/>
      <c r="I255" s="180"/>
      <c r="J255" s="240"/>
      <c r="K255" s="240"/>
      <c r="L255" s="240"/>
      <c r="M255" s="240"/>
      <c r="N255" s="240"/>
      <c r="O255" s="240"/>
      <c r="P255" s="240"/>
      <c r="Q255" s="263"/>
      <c r="R255" s="263"/>
      <c r="S255" s="263"/>
    </row>
    <row r="256" spans="1:19" ht="12.75">
      <c r="A256" s="285"/>
      <c r="B256" s="450"/>
      <c r="C256" s="451" t="s">
        <v>70</v>
      </c>
      <c r="D256" s="194"/>
      <c r="E256" s="252">
        <v>1</v>
      </c>
      <c r="F256" s="252"/>
      <c r="G256" s="381"/>
      <c r="H256" s="180"/>
      <c r="I256" s="180"/>
      <c r="J256" s="240"/>
      <c r="K256" s="240"/>
      <c r="L256" s="240"/>
      <c r="M256" s="240"/>
      <c r="N256" s="240"/>
      <c r="O256" s="240"/>
      <c r="P256" s="240"/>
      <c r="Q256" s="263"/>
      <c r="R256" s="263"/>
      <c r="S256" s="263"/>
    </row>
    <row r="257" spans="1:19" ht="14.25">
      <c r="A257" s="285"/>
      <c r="B257" s="302"/>
      <c r="D257" s="194"/>
      <c r="E257" s="252">
        <v>1</v>
      </c>
      <c r="F257" s="252"/>
      <c r="G257" s="381"/>
      <c r="H257" s="180"/>
      <c r="I257" s="180"/>
      <c r="J257" s="240"/>
      <c r="K257" s="240"/>
      <c r="L257" s="240"/>
      <c r="M257" s="240"/>
      <c r="N257" s="240"/>
      <c r="O257" s="240"/>
      <c r="P257" s="240"/>
      <c r="Q257" s="263"/>
      <c r="R257" s="263"/>
      <c r="S257" s="263"/>
    </row>
    <row r="258" spans="1:19" ht="12.75">
      <c r="A258" s="285"/>
      <c r="B258" s="302"/>
      <c r="C258" s="193"/>
      <c r="D258" s="194"/>
      <c r="E258" s="252">
        <v>1</v>
      </c>
      <c r="F258" s="252"/>
      <c r="G258" s="381"/>
      <c r="H258" s="180"/>
      <c r="I258" s="180"/>
      <c r="J258" s="240"/>
      <c r="K258" s="240"/>
      <c r="L258" s="240"/>
      <c r="M258" s="240"/>
      <c r="N258" s="240"/>
      <c r="O258" s="240"/>
      <c r="P258" s="240"/>
      <c r="Q258" s="263"/>
      <c r="R258" s="263"/>
      <c r="S258" s="263"/>
    </row>
    <row r="259" spans="1:19" ht="12.75">
      <c r="A259" s="285"/>
      <c r="B259" s="302"/>
      <c r="C259" s="193"/>
      <c r="D259" s="194"/>
      <c r="E259" s="252">
        <v>1</v>
      </c>
      <c r="F259" s="252"/>
      <c r="G259" s="381"/>
      <c r="H259" s="180"/>
      <c r="I259" s="180"/>
      <c r="J259" s="240"/>
      <c r="K259" s="240"/>
      <c r="L259" s="240"/>
      <c r="M259" s="240"/>
      <c r="N259" s="240"/>
      <c r="O259" s="240"/>
      <c r="P259" s="240"/>
      <c r="Q259" s="263"/>
      <c r="R259" s="263"/>
      <c r="S259" s="263"/>
    </row>
    <row r="260" spans="1:19" ht="12.75">
      <c r="A260" s="285"/>
      <c r="B260" s="302"/>
      <c r="C260" s="193"/>
      <c r="D260" s="194"/>
      <c r="E260" s="298">
        <v>1</v>
      </c>
      <c r="F260" s="195"/>
      <c r="G260" s="381"/>
      <c r="H260" s="180"/>
      <c r="I260" s="180"/>
      <c r="J260" s="240"/>
      <c r="K260" s="240"/>
      <c r="L260" s="240"/>
      <c r="M260" s="240"/>
      <c r="N260" s="240"/>
      <c r="O260" s="240"/>
      <c r="P260" s="240"/>
      <c r="Q260" s="263"/>
      <c r="R260" s="263"/>
      <c r="S260" s="263"/>
    </row>
    <row r="261" spans="1:19" ht="14.25">
      <c r="A261" s="285"/>
      <c r="D261" s="194"/>
      <c r="E261" s="452">
        <v>1</v>
      </c>
      <c r="F261" s="195"/>
      <c r="G261" s="381"/>
      <c r="H261" s="180"/>
      <c r="I261" s="180"/>
      <c r="J261" s="240"/>
      <c r="K261" s="240"/>
      <c r="L261" s="240"/>
      <c r="M261" s="240"/>
      <c r="N261" s="240"/>
      <c r="O261" s="240"/>
      <c r="P261" s="240"/>
      <c r="Q261" s="263"/>
      <c r="R261" s="263"/>
      <c r="S261" s="263"/>
    </row>
    <row r="262" spans="1:19" ht="12.75">
      <c r="A262" s="285"/>
      <c r="B262" s="195"/>
      <c r="C262" s="195"/>
      <c r="D262" s="453"/>
      <c r="E262" s="452">
        <v>1</v>
      </c>
      <c r="F262" s="195"/>
      <c r="G262" s="381"/>
      <c r="H262" s="180"/>
      <c r="I262" s="180"/>
      <c r="J262" s="240"/>
      <c r="K262" s="263"/>
      <c r="L262" s="240"/>
      <c r="M262" s="240"/>
      <c r="N262" s="240"/>
      <c r="O262" s="240"/>
      <c r="P262" s="240"/>
      <c r="Q262" s="263"/>
      <c r="R262" s="263"/>
      <c r="S262" s="263"/>
    </row>
    <row r="263" spans="1:19" ht="12.75">
      <c r="A263" s="219"/>
      <c r="B263" s="220"/>
      <c r="C263" s="221"/>
      <c r="D263" s="222"/>
      <c r="E263" s="223">
        <v>1</v>
      </c>
      <c r="F263" s="289"/>
      <c r="G263" s="289"/>
      <c r="H263" s="180"/>
      <c r="I263" s="180"/>
      <c r="J263" s="240"/>
      <c r="K263" s="263"/>
      <c r="L263" s="240"/>
      <c r="M263" s="240"/>
      <c r="N263" s="240"/>
      <c r="O263" s="240"/>
      <c r="P263" s="240"/>
      <c r="Q263" s="263"/>
      <c r="R263" s="263"/>
      <c r="S263" s="263"/>
    </row>
    <row r="264" spans="1:19" ht="14.25">
      <c r="A264" s="219"/>
      <c r="B264" s="216"/>
      <c r="D264" s="222"/>
      <c r="E264" s="223">
        <v>1</v>
      </c>
      <c r="F264" s="289"/>
      <c r="G264" s="289"/>
      <c r="H264" s="180"/>
      <c r="I264" s="180"/>
      <c r="J264" s="240"/>
      <c r="K264" s="263"/>
      <c r="L264" s="240"/>
      <c r="M264" s="240"/>
      <c r="N264" s="240"/>
      <c r="O264" s="240"/>
      <c r="P264" s="240"/>
      <c r="Q264" s="263"/>
      <c r="R264" s="263"/>
      <c r="S264" s="263"/>
    </row>
  </sheetData>
  <sheetProtection password="D21F" sheet="1" objects="1" scenarios="1"/>
  <autoFilter ref="A31:G264"/>
  <mergeCells count="3">
    <mergeCell ref="B5:F5"/>
    <mergeCell ref="B6:G6"/>
    <mergeCell ref="A29:B29"/>
  </mergeCells>
  <conditionalFormatting sqref="E253 E243 E247:E251 E183:E241 E78:E79 E114:E118 E82:E83 E33:E45 E47:E60 E67:E76 E123:E148 E150:E174 E177:E181">
    <cfRule type="cellIs" priority="186" dxfId="11" operator="equal" stopIfTrue="1">
      <formula>0</formula>
    </cfRule>
  </conditionalFormatting>
  <conditionalFormatting sqref="F253:G253 F243:G243 I232:I233 F247:G251 F60 I49:I51 F98:G101 F33:G58 G59:G62 F67:F70 G66:G70 F71:G79 F82:G91 F107:G117 F119:G174 G118 F177:G241">
    <cfRule type="expression" priority="185" dxfId="6" stopIfTrue="1">
      <formula>$K$6=1</formula>
    </cfRule>
  </conditionalFormatting>
  <conditionalFormatting sqref="C247 C35:C36 C67:C70">
    <cfRule type="expression" priority="184" dxfId="9" stopIfTrue="1">
      <formula>'1-POPIS SANACIJE IN VODOVODA'!#REF!=1</formula>
    </cfRule>
  </conditionalFormatting>
  <conditionalFormatting sqref="F35:F37 F117 F125:F145">
    <cfRule type="expression" priority="183" dxfId="0" stopIfTrue="1">
      <formula>'1-POPIS SANACIJE IN VODOVODA'!#REF!=1</formula>
    </cfRule>
  </conditionalFormatting>
  <conditionalFormatting sqref="G14:G17 G8:G12">
    <cfRule type="expression" priority="180" dxfId="0" stopIfTrue="1">
      <formula>$K$6=1</formula>
    </cfRule>
  </conditionalFormatting>
  <conditionalFormatting sqref="F236:F237">
    <cfRule type="expression" priority="178" dxfId="6" stopIfTrue="1">
      <formula>$K$2=1</formula>
    </cfRule>
  </conditionalFormatting>
  <conditionalFormatting sqref="F76 F35:F37 F39:G40 F179:G181">
    <cfRule type="expression" priority="176" dxfId="0" stopIfTrue="1">
      <formula>$L$9=1</formula>
    </cfRule>
  </conditionalFormatting>
  <conditionalFormatting sqref="E39:E40 E46 E98:E101 E82:E91 E107:E112 E117:E148 E150:E169 E179:E181">
    <cfRule type="cellIs" priority="175" dxfId="4" operator="equal" stopIfTrue="1">
      <formula>0</formula>
    </cfRule>
  </conditionalFormatting>
  <conditionalFormatting sqref="G173 G171 G93 G103 F117:G117 F125:G169 G118">
    <cfRule type="expression" priority="170" dxfId="3" stopIfTrue="1">
      <formula>$L$9=1</formula>
    </cfRule>
  </conditionalFormatting>
  <conditionalFormatting sqref="C255:C256">
    <cfRule type="expression" priority="111" dxfId="1" stopIfTrue="1">
      <formula>B261=1</formula>
    </cfRule>
  </conditionalFormatting>
  <conditionalFormatting sqref="C39:C40">
    <cfRule type="expression" priority="108" dxfId="1" stopIfTrue="1">
      <formula>B39=1</formula>
    </cfRule>
  </conditionalFormatting>
  <conditionalFormatting sqref="F180:G181">
    <cfRule type="expression" priority="4" dxfId="0" stopIfTrue="1">
      <formula>$K$9=1</formula>
    </cfRule>
  </conditionalFormatting>
  <printOptions/>
  <pageMargins left="1.1811023622047245" right="0.5905511811023623" top="0.984251968503937" bottom="0.984251968503937" header="0.5118110236220472" footer="0.5118110236220472"/>
  <pageSetup firstPageNumber="1" useFirstPageNumber="1" horizontalDpi="300" verticalDpi="300" orientation="portrait" paperSize="9" scale="91" r:id="rId1"/>
  <headerFooter alignWithMargins="0">
    <oddHeader>&amp;R&amp;A</oddHeader>
    <oddFooter>&amp;RStran &amp;P</oddFooter>
  </headerFooter>
  <rowBreaks count="3" manualBreakCount="3">
    <brk id="28" max="6" man="1"/>
    <brk id="79" max="6" man="1"/>
    <brk id="94" max="6" man="1"/>
  </rowBreaks>
</worksheet>
</file>

<file path=xl/worksheets/sheet3.xml><?xml version="1.0" encoding="utf-8"?>
<worksheet xmlns="http://schemas.openxmlformats.org/spreadsheetml/2006/main" xmlns:r="http://schemas.openxmlformats.org/officeDocument/2006/relationships">
  <dimension ref="A1:AW170"/>
  <sheetViews>
    <sheetView view="pageBreakPreview" zoomScaleSheetLayoutView="100" zoomScalePageLayoutView="0" workbookViewId="0" topLeftCell="A1">
      <selection activeCell="F12" sqref="F12"/>
    </sheetView>
  </sheetViews>
  <sheetFormatPr defaultColWidth="9.140625" defaultRowHeight="12.75"/>
  <cols>
    <col min="1" max="1" width="5.28125" style="36" customWidth="1"/>
    <col min="2" max="2" width="58.7109375" style="129" customWidth="1"/>
    <col min="3" max="3" width="2.28125" style="129" customWidth="1"/>
    <col min="4" max="4" width="5.00390625" style="39" customWidth="1"/>
    <col min="5" max="5" width="7.7109375" style="40" customWidth="1"/>
    <col min="6" max="6" width="11.7109375" style="130" customWidth="1"/>
    <col min="7" max="7" width="12.00390625" style="130" customWidth="1"/>
    <col min="8" max="8" width="10.140625" style="42" customWidth="1"/>
    <col min="9" max="9" width="14.421875" style="42" customWidth="1"/>
    <col min="10" max="16384" width="9.140625" style="42" customWidth="1"/>
  </cols>
  <sheetData>
    <row r="1" spans="1:6" s="30" customFormat="1" ht="12.75">
      <c r="A1" s="29"/>
      <c r="D1" s="31"/>
      <c r="E1" s="32"/>
      <c r="F1" s="33"/>
    </row>
    <row r="2" spans="1:6" s="30" customFormat="1" ht="18">
      <c r="A2" s="29"/>
      <c r="B2" s="34" t="s">
        <v>235</v>
      </c>
      <c r="C2" s="34"/>
      <c r="D2" s="35"/>
      <c r="E2" s="32"/>
      <c r="F2" s="33"/>
    </row>
    <row r="3" spans="1:6" s="30" customFormat="1" ht="18">
      <c r="A3" s="29"/>
      <c r="B3" s="34" t="s">
        <v>236</v>
      </c>
      <c r="C3" s="34"/>
      <c r="D3" s="35"/>
      <c r="E3" s="32"/>
      <c r="F3" s="33"/>
    </row>
    <row r="5" spans="1:7" ht="14.25">
      <c r="A5" s="36" t="s">
        <v>237</v>
      </c>
      <c r="B5" s="37" t="s">
        <v>238</v>
      </c>
      <c r="C5" s="38"/>
      <c r="F5" s="41"/>
      <c r="G5" s="41"/>
    </row>
    <row r="6" spans="1:7" s="48" customFormat="1" ht="38.25">
      <c r="A6" s="43"/>
      <c r="B6" s="44" t="s">
        <v>239</v>
      </c>
      <c r="C6" s="44"/>
      <c r="D6" s="45"/>
      <c r="E6" s="46"/>
      <c r="F6" s="47"/>
      <c r="G6" s="47"/>
    </row>
    <row r="7" spans="1:7" s="48" customFormat="1" ht="15" thickBot="1">
      <c r="A7" s="43"/>
      <c r="B7" s="44"/>
      <c r="C7" s="44"/>
      <c r="D7" s="45"/>
      <c r="E7" s="46"/>
      <c r="F7" s="47"/>
      <c r="G7" s="47"/>
    </row>
    <row r="8" spans="1:7" s="52" customFormat="1" ht="26.25" thickBot="1">
      <c r="A8" s="49" t="s">
        <v>240</v>
      </c>
      <c r="B8" s="149" t="s">
        <v>241</v>
      </c>
      <c r="C8" s="150"/>
      <c r="D8" s="50" t="s">
        <v>242</v>
      </c>
      <c r="E8" s="50" t="s">
        <v>243</v>
      </c>
      <c r="F8" s="50" t="s">
        <v>244</v>
      </c>
      <c r="G8" s="51" t="s">
        <v>245</v>
      </c>
    </row>
    <row r="9" spans="1:7" s="58" customFormat="1" ht="15">
      <c r="A9" s="53"/>
      <c r="B9" s="54"/>
      <c r="C9" s="55"/>
      <c r="D9" s="55"/>
      <c r="E9" s="56"/>
      <c r="F9" s="57"/>
      <c r="G9" s="57"/>
    </row>
    <row r="10" spans="1:7" s="66" customFormat="1" ht="15.75">
      <c r="A10" s="59" t="s">
        <v>246</v>
      </c>
      <c r="B10" s="60" t="s">
        <v>247</v>
      </c>
      <c r="C10" s="61"/>
      <c r="D10" s="62"/>
      <c r="E10" s="63"/>
      <c r="F10" s="64"/>
      <c r="G10" s="65"/>
    </row>
    <row r="11" spans="1:7" s="66" customFormat="1" ht="15.75">
      <c r="A11" s="59"/>
      <c r="B11" s="37"/>
      <c r="C11" s="61"/>
      <c r="D11" s="62"/>
      <c r="E11" s="63"/>
      <c r="F11" s="64"/>
      <c r="G11" s="65"/>
    </row>
    <row r="12" spans="1:7" s="66" customFormat="1" ht="140.25">
      <c r="A12" s="29" t="s">
        <v>2</v>
      </c>
      <c r="B12" s="67" t="s">
        <v>248</v>
      </c>
      <c r="C12" s="68"/>
      <c r="D12" s="69" t="s">
        <v>25</v>
      </c>
      <c r="E12" s="69">
        <v>2</v>
      </c>
      <c r="F12" s="454"/>
      <c r="G12" s="70">
        <f>F12*E12</f>
        <v>0</v>
      </c>
    </row>
    <row r="13" spans="1:7" s="66" customFormat="1" ht="15">
      <c r="A13" s="29"/>
      <c r="B13" s="71"/>
      <c r="C13" s="68"/>
      <c r="D13" s="69"/>
      <c r="E13" s="69"/>
      <c r="F13" s="454"/>
      <c r="G13" s="70"/>
    </row>
    <row r="14" spans="1:7" s="66" customFormat="1" ht="76.5">
      <c r="A14" s="29" t="s">
        <v>3</v>
      </c>
      <c r="B14" s="67" t="s">
        <v>249</v>
      </c>
      <c r="C14" s="68"/>
      <c r="D14" s="69" t="s">
        <v>25</v>
      </c>
      <c r="E14" s="69">
        <v>2</v>
      </c>
      <c r="F14" s="454"/>
      <c r="G14" s="70">
        <f>F14*E14</f>
        <v>0</v>
      </c>
    </row>
    <row r="15" spans="1:7" s="66" customFormat="1" ht="15">
      <c r="A15" s="29"/>
      <c r="B15" s="71"/>
      <c r="C15" s="68"/>
      <c r="D15" s="69"/>
      <c r="E15" s="69"/>
      <c r="F15" s="454"/>
      <c r="G15" s="70"/>
    </row>
    <row r="16" spans="1:49" s="73" customFormat="1" ht="25.5">
      <c r="A16" s="29" t="s">
        <v>4</v>
      </c>
      <c r="B16" s="71" t="s">
        <v>250</v>
      </c>
      <c r="C16" s="68"/>
      <c r="D16" s="69" t="s">
        <v>53</v>
      </c>
      <c r="E16" s="69">
        <v>1</v>
      </c>
      <c r="F16" s="454"/>
      <c r="G16" s="70">
        <f>F16*E16</f>
        <v>0</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row>
    <row r="17" spans="1:49" s="73" customFormat="1" ht="15">
      <c r="A17" s="29"/>
      <c r="B17" s="71"/>
      <c r="C17" s="68"/>
      <c r="D17" s="69"/>
      <c r="E17" s="69"/>
      <c r="F17" s="454"/>
      <c r="G17" s="70"/>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row>
    <row r="18" spans="1:49" s="73" customFormat="1" ht="25.5">
      <c r="A18" s="29" t="s">
        <v>12</v>
      </c>
      <c r="B18" s="71" t="s">
        <v>251</v>
      </c>
      <c r="C18" s="68"/>
      <c r="D18" s="69" t="s">
        <v>53</v>
      </c>
      <c r="E18" s="69">
        <v>1</v>
      </c>
      <c r="F18" s="454"/>
      <c r="G18" s="70">
        <f>F18*E18</f>
        <v>0</v>
      </c>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row>
    <row r="19" spans="1:49" s="73" customFormat="1" ht="15">
      <c r="A19" s="29"/>
      <c r="B19" s="71"/>
      <c r="C19" s="68"/>
      <c r="D19" s="69"/>
      <c r="E19" s="69"/>
      <c r="F19" s="454"/>
      <c r="G19" s="70"/>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row>
    <row r="20" spans="1:49" s="73" customFormat="1" ht="15">
      <c r="A20" s="29" t="s">
        <v>7</v>
      </c>
      <c r="B20" s="71" t="s">
        <v>252</v>
      </c>
      <c r="C20" s="68"/>
      <c r="D20" s="69" t="s">
        <v>24</v>
      </c>
      <c r="E20" s="69">
        <v>594</v>
      </c>
      <c r="F20" s="454"/>
      <c r="G20" s="70">
        <f>F20*E20</f>
        <v>0</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row>
    <row r="21" spans="1:49" s="73" customFormat="1" ht="12.75">
      <c r="A21" s="29"/>
      <c r="B21" s="71"/>
      <c r="C21" s="74"/>
      <c r="D21" s="69"/>
      <c r="E21" s="69"/>
      <c r="F21" s="454"/>
      <c r="G21" s="70"/>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row>
    <row r="22" spans="1:49" s="73" customFormat="1" ht="12.75">
      <c r="A22" s="29" t="s">
        <v>15</v>
      </c>
      <c r="B22" s="71" t="s">
        <v>253</v>
      </c>
      <c r="C22" s="74"/>
      <c r="D22" s="69" t="s">
        <v>24</v>
      </c>
      <c r="E22" s="69">
        <v>712</v>
      </c>
      <c r="F22" s="454"/>
      <c r="G22" s="70">
        <f>F22*E22</f>
        <v>0</v>
      </c>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row>
    <row r="23" spans="1:49" s="73" customFormat="1" ht="12.75">
      <c r="A23" s="29"/>
      <c r="B23" s="71"/>
      <c r="C23" s="74"/>
      <c r="D23" s="69"/>
      <c r="E23" s="69"/>
      <c r="F23" s="454"/>
      <c r="G23" s="70"/>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row>
    <row r="24" spans="1:49" s="73" customFormat="1" ht="12.75">
      <c r="A24" s="29" t="s">
        <v>6</v>
      </c>
      <c r="B24" s="71" t="s">
        <v>254</v>
      </c>
      <c r="C24" s="74"/>
      <c r="D24" s="69" t="s">
        <v>24</v>
      </c>
      <c r="E24" s="69">
        <v>1142</v>
      </c>
      <c r="F24" s="454"/>
      <c r="G24" s="70">
        <f>F24*E24</f>
        <v>0</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row>
    <row r="25" spans="1:49" s="73" customFormat="1" ht="12.75">
      <c r="A25" s="29"/>
      <c r="B25" s="71"/>
      <c r="C25" s="74"/>
      <c r="D25" s="69"/>
      <c r="E25" s="69"/>
      <c r="F25" s="454"/>
      <c r="G25" s="70"/>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row>
    <row r="26" spans="1:49" s="73" customFormat="1" ht="12.75">
      <c r="A26" s="29" t="s">
        <v>16</v>
      </c>
      <c r="B26" s="71" t="s">
        <v>255</v>
      </c>
      <c r="C26" s="74"/>
      <c r="D26" s="69" t="s">
        <v>24</v>
      </c>
      <c r="E26" s="69">
        <v>564</v>
      </c>
      <c r="F26" s="454"/>
      <c r="G26" s="70">
        <f>F26*E26</f>
        <v>0</v>
      </c>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row>
    <row r="27" spans="1:49" s="73" customFormat="1" ht="12.75">
      <c r="A27" s="29"/>
      <c r="B27" s="71"/>
      <c r="C27" s="74"/>
      <c r="D27" s="69"/>
      <c r="E27" s="69"/>
      <c r="F27" s="454"/>
      <c r="G27" s="70"/>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row>
    <row r="28" spans="1:49" s="73" customFormat="1" ht="12.75">
      <c r="A28" s="29" t="s">
        <v>256</v>
      </c>
      <c r="B28" s="71" t="s">
        <v>257</v>
      </c>
      <c r="C28" s="74"/>
      <c r="D28" s="69" t="s">
        <v>24</v>
      </c>
      <c r="E28" s="69">
        <v>185</v>
      </c>
      <c r="F28" s="454"/>
      <c r="G28" s="70">
        <f>F28*E28</f>
        <v>0</v>
      </c>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row>
    <row r="29" spans="1:49" s="73" customFormat="1" ht="12.75">
      <c r="A29" s="29"/>
      <c r="B29" s="71"/>
      <c r="C29" s="74"/>
      <c r="D29" s="69"/>
      <c r="E29" s="69"/>
      <c r="F29" s="454"/>
      <c r="G29" s="70"/>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row>
    <row r="30" spans="1:49" s="73" customFormat="1" ht="12.75">
      <c r="A30" s="29" t="s">
        <v>258</v>
      </c>
      <c r="B30" s="71" t="s">
        <v>259</v>
      </c>
      <c r="C30" s="74"/>
      <c r="D30" s="69" t="s">
        <v>24</v>
      </c>
      <c r="E30" s="69">
        <v>32</v>
      </c>
      <c r="F30" s="454"/>
      <c r="G30" s="70">
        <f>F30*E30</f>
        <v>0</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row>
    <row r="31" spans="1:49" s="73" customFormat="1" ht="12.75">
      <c r="A31" s="29"/>
      <c r="B31" s="71"/>
      <c r="C31" s="74"/>
      <c r="D31" s="69"/>
      <c r="E31" s="69"/>
      <c r="F31" s="454"/>
      <c r="G31" s="70"/>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row>
    <row r="32" spans="1:49" s="73" customFormat="1" ht="12.75">
      <c r="A32" s="29" t="s">
        <v>260</v>
      </c>
      <c r="B32" s="71" t="s">
        <v>261</v>
      </c>
      <c r="C32" s="74"/>
      <c r="D32" s="69" t="s">
        <v>24</v>
      </c>
      <c r="E32" s="69">
        <v>1729</v>
      </c>
      <c r="F32" s="454"/>
      <c r="G32" s="70">
        <f>F32*E32</f>
        <v>0</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row>
    <row r="33" spans="1:49" s="73" customFormat="1" ht="12.75">
      <c r="A33" s="29"/>
      <c r="B33" s="71"/>
      <c r="C33" s="74"/>
      <c r="D33" s="69"/>
      <c r="E33" s="69"/>
      <c r="F33" s="454"/>
      <c r="G33" s="70"/>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row>
    <row r="34" spans="1:49" s="73" customFormat="1" ht="38.25">
      <c r="A34" s="29" t="s">
        <v>262</v>
      </c>
      <c r="B34" s="75" t="s">
        <v>263</v>
      </c>
      <c r="C34" s="74"/>
      <c r="D34" s="69" t="s">
        <v>53</v>
      </c>
      <c r="E34" s="69">
        <v>18</v>
      </c>
      <c r="F34" s="454"/>
      <c r="G34" s="70">
        <f>F34*E34</f>
        <v>0</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row>
    <row r="35" spans="1:49" s="73" customFormat="1" ht="12.75">
      <c r="A35" s="29"/>
      <c r="B35" s="71"/>
      <c r="C35" s="74"/>
      <c r="D35" s="69"/>
      <c r="E35" s="69"/>
      <c r="F35" s="454"/>
      <c r="G35" s="70"/>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row>
    <row r="36" spans="1:49" s="73" customFormat="1" ht="38.25">
      <c r="A36" s="29" t="s">
        <v>264</v>
      </c>
      <c r="B36" s="75" t="s">
        <v>265</v>
      </c>
      <c r="C36" s="74"/>
      <c r="D36" s="69" t="s">
        <v>53</v>
      </c>
      <c r="E36" s="69">
        <v>18</v>
      </c>
      <c r="F36" s="454"/>
      <c r="G36" s="70">
        <f>F36*E36</f>
        <v>0</v>
      </c>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row>
    <row r="37" spans="1:49" s="73" customFormat="1" ht="12.75">
      <c r="A37" s="29"/>
      <c r="B37" s="71"/>
      <c r="C37" s="74"/>
      <c r="D37" s="69"/>
      <c r="E37" s="69"/>
      <c r="F37" s="454"/>
      <c r="G37" s="70"/>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row>
    <row r="38" spans="1:49" s="73" customFormat="1" ht="51">
      <c r="A38" s="29" t="s">
        <v>266</v>
      </c>
      <c r="B38" s="67" t="s">
        <v>267</v>
      </c>
      <c r="C38" s="74"/>
      <c r="D38" s="69" t="s">
        <v>24</v>
      </c>
      <c r="E38" s="69">
        <v>5160</v>
      </c>
      <c r="F38" s="454"/>
      <c r="G38" s="70">
        <f>F38*E38</f>
        <v>0</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row>
    <row r="39" spans="1:49" s="73" customFormat="1" ht="12.75">
      <c r="A39" s="29"/>
      <c r="B39" s="71"/>
      <c r="C39" s="74"/>
      <c r="D39" s="69"/>
      <c r="E39" s="69"/>
      <c r="F39" s="454"/>
      <c r="G39" s="70"/>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row>
    <row r="40" spans="1:49" s="73" customFormat="1" ht="38.25">
      <c r="A40" s="29" t="s">
        <v>268</v>
      </c>
      <c r="B40" s="67" t="s">
        <v>269</v>
      </c>
      <c r="C40" s="74"/>
      <c r="D40" s="69" t="s">
        <v>24</v>
      </c>
      <c r="E40" s="69">
        <v>120</v>
      </c>
      <c r="F40" s="454"/>
      <c r="G40" s="70">
        <f>F40*E40</f>
        <v>0</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row>
    <row r="41" spans="1:49" s="73" customFormat="1" ht="12.75">
      <c r="A41" s="29"/>
      <c r="B41" s="71"/>
      <c r="C41" s="74"/>
      <c r="D41" s="69"/>
      <c r="E41" s="69"/>
      <c r="F41" s="454"/>
      <c r="G41" s="70"/>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row>
    <row r="42" spans="1:49" s="73" customFormat="1" ht="25.5">
      <c r="A42" s="29" t="s">
        <v>270</v>
      </c>
      <c r="B42" s="71" t="s">
        <v>271</v>
      </c>
      <c r="C42" s="74"/>
      <c r="D42" s="69" t="s">
        <v>25</v>
      </c>
      <c r="E42" s="69">
        <v>17</v>
      </c>
      <c r="F42" s="454"/>
      <c r="G42" s="70">
        <f>F42*E42</f>
        <v>0</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row>
    <row r="43" spans="1:49" s="73" customFormat="1" ht="12.75">
      <c r="A43" s="29"/>
      <c r="B43" s="71"/>
      <c r="C43" s="74"/>
      <c r="D43" s="69"/>
      <c r="E43" s="69"/>
      <c r="F43" s="454"/>
      <c r="G43" s="70"/>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row>
    <row r="44" spans="1:49" s="73" customFormat="1" ht="38.25">
      <c r="A44" s="29" t="s">
        <v>272</v>
      </c>
      <c r="B44" s="71" t="s">
        <v>273</v>
      </c>
      <c r="C44" s="74"/>
      <c r="D44" s="69" t="s">
        <v>25</v>
      </c>
      <c r="E44" s="69">
        <v>18</v>
      </c>
      <c r="F44" s="454"/>
      <c r="G44" s="70">
        <f>F44*E44</f>
        <v>0</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row>
    <row r="45" spans="1:49" s="73" customFormat="1" ht="12.75">
      <c r="A45" s="29"/>
      <c r="B45" s="71"/>
      <c r="C45" s="74"/>
      <c r="D45" s="69"/>
      <c r="E45" s="69"/>
      <c r="F45" s="454"/>
      <c r="G45" s="70"/>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row>
    <row r="46" spans="1:7" s="76" customFormat="1" ht="42.75" customHeight="1">
      <c r="A46" s="29" t="s">
        <v>274</v>
      </c>
      <c r="B46" s="71" t="s">
        <v>275</v>
      </c>
      <c r="C46" s="74"/>
      <c r="D46" s="69" t="s">
        <v>53</v>
      </c>
      <c r="E46" s="69">
        <v>2</v>
      </c>
      <c r="F46" s="454"/>
      <c r="G46" s="70">
        <f>F46*E46</f>
        <v>0</v>
      </c>
    </row>
    <row r="47" spans="1:7" s="66" customFormat="1" ht="15">
      <c r="A47" s="29"/>
      <c r="B47" s="71"/>
      <c r="C47" s="74"/>
      <c r="D47" s="69"/>
      <c r="E47" s="69"/>
      <c r="F47" s="454"/>
      <c r="G47" s="70"/>
    </row>
    <row r="48" spans="1:7" s="66" customFormat="1" ht="15">
      <c r="A48" s="29" t="s">
        <v>276</v>
      </c>
      <c r="B48" s="71" t="s">
        <v>277</v>
      </c>
      <c r="C48" s="74"/>
      <c r="D48" s="69" t="s">
        <v>53</v>
      </c>
      <c r="E48" s="69">
        <v>1</v>
      </c>
      <c r="F48" s="454"/>
      <c r="G48" s="70">
        <f>F48*E48</f>
        <v>0</v>
      </c>
    </row>
    <row r="49" spans="1:7" s="66" customFormat="1" ht="15">
      <c r="A49" s="29"/>
      <c r="B49" s="71"/>
      <c r="C49" s="74"/>
      <c r="D49" s="69"/>
      <c r="E49" s="69"/>
      <c r="F49" s="77"/>
      <c r="G49" s="78"/>
    </row>
    <row r="50" spans="1:49" s="73" customFormat="1" ht="13.5" thickBot="1">
      <c r="A50" s="29"/>
      <c r="B50" s="71"/>
      <c r="C50" s="74"/>
      <c r="D50" s="69"/>
      <c r="E50" s="69"/>
      <c r="F50" s="77"/>
      <c r="G50" s="78"/>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row>
    <row r="51" spans="1:49" s="73" customFormat="1" ht="12.75">
      <c r="A51" s="79"/>
      <c r="B51" s="80" t="s">
        <v>278</v>
      </c>
      <c r="C51" s="81"/>
      <c r="D51" s="82" t="s">
        <v>71</v>
      </c>
      <c r="E51" s="83"/>
      <c r="F51" s="83"/>
      <c r="G51" s="84">
        <f>SUM(G12:G48)</f>
        <v>0</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row>
    <row r="52" spans="1:7" s="91" customFormat="1" ht="12.75">
      <c r="A52" s="85"/>
      <c r="B52" s="86"/>
      <c r="C52" s="87"/>
      <c r="D52" s="88"/>
      <c r="E52" s="89"/>
      <c r="F52" s="89"/>
      <c r="G52" s="90"/>
    </row>
    <row r="53" spans="1:7" s="66" customFormat="1" ht="15.75">
      <c r="A53" s="59"/>
      <c r="B53" s="37"/>
      <c r="C53" s="61"/>
      <c r="D53" s="62"/>
      <c r="E53" s="63"/>
      <c r="F53" s="64"/>
      <c r="G53" s="65"/>
    </row>
    <row r="54" spans="1:7" s="66" customFormat="1" ht="15">
      <c r="A54" s="29"/>
      <c r="B54" s="67"/>
      <c r="C54" s="68"/>
      <c r="D54" s="69"/>
      <c r="E54" s="69"/>
      <c r="F54" s="77"/>
      <c r="G54" s="78"/>
    </row>
    <row r="55" spans="1:7" s="66" customFormat="1" ht="15">
      <c r="A55" s="29"/>
      <c r="B55" s="71"/>
      <c r="C55" s="68"/>
      <c r="D55" s="69"/>
      <c r="E55" s="69"/>
      <c r="F55" s="77"/>
      <c r="G55" s="78"/>
    </row>
    <row r="56" spans="1:49" s="73" customFormat="1" ht="15">
      <c r="A56" s="29"/>
      <c r="B56" s="71"/>
      <c r="C56" s="68"/>
      <c r="D56" s="69"/>
      <c r="E56" s="69"/>
      <c r="F56" s="77"/>
      <c r="G56" s="78"/>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row>
    <row r="57" spans="1:49" s="73" customFormat="1" ht="15">
      <c r="A57" s="29"/>
      <c r="B57" s="71"/>
      <c r="C57" s="68"/>
      <c r="D57" s="69"/>
      <c r="E57" s="69"/>
      <c r="F57" s="77"/>
      <c r="G57" s="78"/>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row>
    <row r="58" spans="1:49" s="73" customFormat="1" ht="15">
      <c r="A58" s="29"/>
      <c r="B58" s="71"/>
      <c r="C58" s="68"/>
      <c r="D58" s="69"/>
      <c r="E58" s="69"/>
      <c r="F58" s="77"/>
      <c r="G58" s="78"/>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row>
    <row r="59" spans="1:49" s="73" customFormat="1" ht="12.75">
      <c r="A59" s="29"/>
      <c r="B59" s="71"/>
      <c r="C59" s="74"/>
      <c r="D59" s="69"/>
      <c r="E59" s="69"/>
      <c r="F59" s="77"/>
      <c r="G59" s="78"/>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row>
    <row r="60" spans="1:49" s="73" customFormat="1" ht="12.75">
      <c r="A60" s="29"/>
      <c r="B60" s="71"/>
      <c r="C60" s="74"/>
      <c r="D60" s="69"/>
      <c r="E60" s="69"/>
      <c r="F60" s="77"/>
      <c r="G60" s="78"/>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row>
    <row r="61" spans="1:49" s="73" customFormat="1" ht="12.75">
      <c r="A61" s="29"/>
      <c r="B61" s="71"/>
      <c r="C61" s="74"/>
      <c r="D61" s="69"/>
      <c r="E61" s="69"/>
      <c r="F61" s="77"/>
      <c r="G61" s="78"/>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row>
    <row r="62" spans="1:49" s="73" customFormat="1" ht="12.75">
      <c r="A62" s="29"/>
      <c r="B62" s="71"/>
      <c r="C62" s="74"/>
      <c r="D62" s="69"/>
      <c r="E62" s="69"/>
      <c r="F62" s="77"/>
      <c r="G62" s="78"/>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row>
    <row r="63" spans="1:49" s="73" customFormat="1" ht="12.75">
      <c r="A63" s="29"/>
      <c r="B63" s="71"/>
      <c r="C63" s="74"/>
      <c r="D63" s="69"/>
      <c r="E63" s="69"/>
      <c r="F63" s="77"/>
      <c r="G63" s="78"/>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row>
    <row r="64" spans="1:49" s="73" customFormat="1" ht="12.75">
      <c r="A64" s="29"/>
      <c r="B64" s="71"/>
      <c r="C64" s="74"/>
      <c r="D64" s="69"/>
      <c r="E64" s="69"/>
      <c r="F64" s="77"/>
      <c r="G64" s="78"/>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row>
    <row r="65" spans="1:49" s="73" customFormat="1" ht="12.75">
      <c r="A65" s="29"/>
      <c r="B65" s="71"/>
      <c r="C65" s="74"/>
      <c r="D65" s="69"/>
      <c r="E65" s="69"/>
      <c r="F65" s="77"/>
      <c r="G65" s="78"/>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row>
    <row r="66" spans="1:49" s="73" customFormat="1" ht="12.75">
      <c r="A66" s="29"/>
      <c r="B66" s="71"/>
      <c r="C66" s="74"/>
      <c r="D66" s="69"/>
      <c r="E66" s="69"/>
      <c r="F66" s="77"/>
      <c r="G66" s="78"/>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row>
    <row r="67" spans="1:49" s="73" customFormat="1" ht="12.75">
      <c r="A67" s="29"/>
      <c r="B67" s="71"/>
      <c r="C67" s="74"/>
      <c r="D67" s="69"/>
      <c r="E67" s="69"/>
      <c r="F67" s="77"/>
      <c r="G67" s="78"/>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row>
    <row r="68" spans="1:49" s="73" customFormat="1" ht="12.75">
      <c r="A68" s="29"/>
      <c r="B68" s="75"/>
      <c r="C68" s="74"/>
      <c r="D68" s="69"/>
      <c r="E68" s="69"/>
      <c r="F68" s="77"/>
      <c r="G68" s="78"/>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row>
    <row r="69" spans="1:49" s="73" customFormat="1" ht="12.75">
      <c r="A69" s="29"/>
      <c r="B69" s="71"/>
      <c r="C69" s="74"/>
      <c r="D69" s="69"/>
      <c r="E69" s="69"/>
      <c r="F69" s="77"/>
      <c r="G69" s="78"/>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row>
    <row r="70" spans="1:49" s="73" customFormat="1" ht="12.75">
      <c r="A70" s="29"/>
      <c r="B70" s="67"/>
      <c r="C70" s="74"/>
      <c r="D70" s="69"/>
      <c r="E70" s="69"/>
      <c r="F70" s="77"/>
      <c r="G70" s="78"/>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row>
    <row r="71" spans="1:49" s="73" customFormat="1" ht="12.75">
      <c r="A71" s="29"/>
      <c r="B71" s="71"/>
      <c r="C71" s="74"/>
      <c r="D71" s="69"/>
      <c r="E71" s="69"/>
      <c r="F71" s="77"/>
      <c r="G71" s="78"/>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row>
    <row r="72" spans="1:49" s="73" customFormat="1" ht="12.75">
      <c r="A72" s="29"/>
      <c r="B72" s="67"/>
      <c r="C72" s="74"/>
      <c r="D72" s="69"/>
      <c r="E72" s="69"/>
      <c r="F72" s="77"/>
      <c r="G72" s="78"/>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row>
    <row r="73" spans="1:49" s="73" customFormat="1" ht="12.75">
      <c r="A73" s="29"/>
      <c r="B73" s="71"/>
      <c r="C73" s="74"/>
      <c r="D73" s="69"/>
      <c r="E73" s="69"/>
      <c r="F73" s="77"/>
      <c r="G73" s="78"/>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row>
    <row r="74" spans="1:49" s="73" customFormat="1" ht="12.75">
      <c r="A74" s="29"/>
      <c r="B74" s="71"/>
      <c r="C74" s="74"/>
      <c r="D74" s="69"/>
      <c r="E74" s="69"/>
      <c r="F74" s="77"/>
      <c r="G74" s="78"/>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row>
    <row r="75" spans="1:49" s="73" customFormat="1" ht="12.75">
      <c r="A75" s="29"/>
      <c r="B75" s="71"/>
      <c r="C75" s="74"/>
      <c r="D75" s="69"/>
      <c r="E75" s="69"/>
      <c r="F75" s="77"/>
      <c r="G75" s="78"/>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row>
    <row r="76" spans="1:49" s="73" customFormat="1" ht="12.75">
      <c r="A76" s="29"/>
      <c r="B76" s="71"/>
      <c r="C76" s="74"/>
      <c r="D76" s="69"/>
      <c r="E76" s="69"/>
      <c r="F76" s="77"/>
      <c r="G76" s="78"/>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row>
    <row r="77" spans="1:49" s="73" customFormat="1" ht="12.75">
      <c r="A77" s="29"/>
      <c r="B77" s="71"/>
      <c r="C77" s="74"/>
      <c r="D77" s="69"/>
      <c r="E77" s="69"/>
      <c r="F77" s="77"/>
      <c r="G77" s="78"/>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row>
    <row r="78" spans="1:49" s="73" customFormat="1" ht="12.75">
      <c r="A78" s="29"/>
      <c r="B78" s="71"/>
      <c r="C78" s="74"/>
      <c r="D78" s="69"/>
      <c r="E78" s="69"/>
      <c r="F78" s="77"/>
      <c r="G78" s="78"/>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row>
    <row r="79" spans="1:7" s="30" customFormat="1" ht="12.75">
      <c r="A79" s="29"/>
      <c r="B79" s="71"/>
      <c r="C79" s="74"/>
      <c r="D79" s="69"/>
      <c r="E79" s="69"/>
      <c r="F79" s="77"/>
      <c r="G79" s="78"/>
    </row>
    <row r="80" spans="1:7" s="30" customFormat="1" ht="12.75">
      <c r="A80" s="29"/>
      <c r="B80" s="71"/>
      <c r="C80" s="74"/>
      <c r="D80" s="69"/>
      <c r="E80" s="69"/>
      <c r="F80" s="77"/>
      <c r="G80" s="78"/>
    </row>
    <row r="81" spans="1:49" s="73" customFormat="1" ht="12.75">
      <c r="A81" s="29"/>
      <c r="B81" s="71"/>
      <c r="C81" s="74"/>
      <c r="D81" s="69"/>
      <c r="E81" s="69"/>
      <c r="F81" s="77"/>
      <c r="G81" s="78"/>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row>
    <row r="82" spans="1:49" s="73" customFormat="1" ht="12.75">
      <c r="A82" s="29"/>
      <c r="B82" s="71"/>
      <c r="C82" s="74"/>
      <c r="D82" s="69"/>
      <c r="E82" s="69"/>
      <c r="F82" s="77"/>
      <c r="G82" s="78"/>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row>
    <row r="83" spans="1:7" s="76" customFormat="1" ht="15.75" customHeight="1">
      <c r="A83" s="29"/>
      <c r="B83" s="71"/>
      <c r="C83" s="74"/>
      <c r="D83" s="69"/>
      <c r="E83" s="69"/>
      <c r="F83" s="77"/>
      <c r="G83" s="78"/>
    </row>
    <row r="84" spans="1:7" s="76" customFormat="1" ht="15.75" customHeight="1">
      <c r="A84" s="29"/>
      <c r="B84" s="71"/>
      <c r="C84" s="74"/>
      <c r="D84" s="69"/>
      <c r="E84" s="69"/>
      <c r="F84" s="77"/>
      <c r="G84" s="78"/>
    </row>
    <row r="85" spans="1:7" s="66" customFormat="1" ht="15">
      <c r="A85" s="29"/>
      <c r="B85" s="71"/>
      <c r="C85" s="74"/>
      <c r="D85" s="69"/>
      <c r="E85" s="69"/>
      <c r="F85" s="77"/>
      <c r="G85" s="78"/>
    </row>
    <row r="86" spans="1:7" s="66" customFormat="1" ht="15">
      <c r="A86" s="29"/>
      <c r="B86" s="71"/>
      <c r="C86" s="74"/>
      <c r="D86" s="69"/>
      <c r="E86" s="69"/>
      <c r="F86" s="77"/>
      <c r="G86" s="78"/>
    </row>
    <row r="87" spans="1:7" s="66" customFormat="1" ht="15">
      <c r="A87" s="29"/>
      <c r="B87" s="71"/>
      <c r="C87" s="74"/>
      <c r="D87" s="69"/>
      <c r="E87" s="69"/>
      <c r="F87" s="77"/>
      <c r="G87" s="78"/>
    </row>
    <row r="88" spans="1:7" s="66" customFormat="1" ht="15">
      <c r="A88" s="29"/>
      <c r="B88" s="92"/>
      <c r="C88" s="74"/>
      <c r="D88" s="69"/>
      <c r="E88" s="69"/>
      <c r="F88" s="77"/>
      <c r="G88" s="78"/>
    </row>
    <row r="89" spans="1:7" s="93" customFormat="1" ht="15.75">
      <c r="A89" s="29"/>
      <c r="B89" s="71"/>
      <c r="C89" s="74"/>
      <c r="D89" s="69"/>
      <c r="E89" s="69"/>
      <c r="F89" s="77"/>
      <c r="G89" s="78"/>
    </row>
    <row r="90" spans="1:7" s="93" customFormat="1" ht="15.75">
      <c r="A90" s="29"/>
      <c r="B90" s="71"/>
      <c r="C90" s="74"/>
      <c r="D90" s="69"/>
      <c r="E90" s="69"/>
      <c r="F90" s="77"/>
      <c r="G90" s="78"/>
    </row>
    <row r="91" spans="1:49" s="73" customFormat="1" ht="12.75">
      <c r="A91" s="29"/>
      <c r="B91" s="71"/>
      <c r="C91" s="74"/>
      <c r="D91" s="69"/>
      <c r="E91" s="69"/>
      <c r="F91" s="77"/>
      <c r="G91" s="78"/>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row>
    <row r="92" spans="1:49" s="73" customFormat="1" ht="12.75">
      <c r="A92" s="29"/>
      <c r="B92" s="71"/>
      <c r="C92" s="74"/>
      <c r="D92" s="69"/>
      <c r="E92" s="69"/>
      <c r="F92" s="77"/>
      <c r="G92" s="78"/>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row>
    <row r="93" spans="1:49" s="73" customFormat="1" ht="12.75">
      <c r="A93" s="29"/>
      <c r="B93" s="71"/>
      <c r="C93" s="74"/>
      <c r="D93" s="69"/>
      <c r="E93" s="69"/>
      <c r="F93" s="77"/>
      <c r="G93" s="78"/>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row>
    <row r="94" spans="1:49" s="73" customFormat="1" ht="12.75">
      <c r="A94" s="29"/>
      <c r="B94" s="71"/>
      <c r="C94" s="74"/>
      <c r="D94" s="69"/>
      <c r="E94" s="94"/>
      <c r="F94" s="77"/>
      <c r="G94" s="78"/>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row>
    <row r="95" spans="1:49" s="73" customFormat="1" ht="13.5" thickBot="1">
      <c r="A95" s="95"/>
      <c r="B95" s="96"/>
      <c r="C95" s="97"/>
      <c r="D95" s="98"/>
      <c r="E95" s="99"/>
      <c r="F95" s="99"/>
      <c r="G95" s="100"/>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row>
    <row r="96" spans="1:49" s="73" customFormat="1" ht="12.75">
      <c r="A96" s="79"/>
      <c r="B96" s="80"/>
      <c r="C96" s="81"/>
      <c r="D96" s="82"/>
      <c r="E96" s="83"/>
      <c r="F96" s="83"/>
      <c r="G96" s="84"/>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row>
    <row r="97" spans="1:49" s="73" customFormat="1" ht="12.75">
      <c r="A97" s="29"/>
      <c r="B97" s="75"/>
      <c r="C97" s="74"/>
      <c r="D97" s="69"/>
      <c r="E97" s="69"/>
      <c r="F97" s="77"/>
      <c r="G97" s="78"/>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row>
    <row r="98" spans="1:49" s="73" customFormat="1" ht="12.75">
      <c r="A98" s="29"/>
      <c r="B98" s="75"/>
      <c r="C98" s="74"/>
      <c r="D98" s="69"/>
      <c r="E98" s="69"/>
      <c r="F98" s="77"/>
      <c r="G98" s="78"/>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row>
    <row r="99" spans="1:49" s="73" customFormat="1" ht="12.75">
      <c r="A99" s="29"/>
      <c r="B99" s="71"/>
      <c r="C99" s="74"/>
      <c r="D99" s="69"/>
      <c r="E99" s="69"/>
      <c r="F99" s="77"/>
      <c r="G99" s="78"/>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row>
    <row r="100" spans="1:49" s="73" customFormat="1" ht="12.75">
      <c r="A100" s="29"/>
      <c r="B100" s="71"/>
      <c r="C100" s="74"/>
      <c r="D100" s="69"/>
      <c r="E100" s="69"/>
      <c r="F100" s="77"/>
      <c r="G100" s="78"/>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row>
    <row r="101" spans="1:49" s="73" customFormat="1" ht="12.75">
      <c r="A101" s="29"/>
      <c r="B101" s="75"/>
      <c r="C101" s="74"/>
      <c r="D101" s="69"/>
      <c r="E101" s="69"/>
      <c r="F101" s="77"/>
      <c r="G101" s="78"/>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row>
    <row r="102" spans="1:49" s="73" customFormat="1" ht="12.75">
      <c r="A102" s="29"/>
      <c r="B102" s="75"/>
      <c r="C102" s="74"/>
      <c r="D102" s="69"/>
      <c r="E102" s="69"/>
      <c r="F102" s="77"/>
      <c r="G102" s="78"/>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row>
    <row r="103" spans="1:49" s="73" customFormat="1" ht="12.75">
      <c r="A103" s="29"/>
      <c r="B103" s="75"/>
      <c r="C103" s="74"/>
      <c r="D103" s="69"/>
      <c r="E103" s="69"/>
      <c r="F103" s="77"/>
      <c r="G103" s="78"/>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row>
    <row r="104" spans="1:49" s="73" customFormat="1" ht="12.75">
      <c r="A104" s="29"/>
      <c r="B104" s="75"/>
      <c r="C104" s="74"/>
      <c r="D104" s="69"/>
      <c r="E104" s="69"/>
      <c r="F104" s="77"/>
      <c r="G104" s="78"/>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row>
    <row r="105" spans="1:49" s="73" customFormat="1" ht="12.75">
      <c r="A105" s="29"/>
      <c r="B105" s="71"/>
      <c r="C105" s="74"/>
      <c r="D105" s="69"/>
      <c r="E105" s="69"/>
      <c r="F105" s="77"/>
      <c r="G105" s="78"/>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row>
    <row r="106" spans="1:49" s="73" customFormat="1" ht="12.75">
      <c r="A106" s="29"/>
      <c r="B106" s="71"/>
      <c r="C106" s="74"/>
      <c r="D106" s="69"/>
      <c r="E106" s="69"/>
      <c r="F106" s="77"/>
      <c r="G106" s="78"/>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row>
    <row r="107" spans="1:49" s="73" customFormat="1" ht="12.75">
      <c r="A107" s="29"/>
      <c r="B107" s="71"/>
      <c r="C107" s="74"/>
      <c r="D107" s="69"/>
      <c r="E107" s="69"/>
      <c r="F107" s="77"/>
      <c r="G107" s="78"/>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row>
    <row r="108" spans="1:49" s="73" customFormat="1" ht="12.75">
      <c r="A108" s="29"/>
      <c r="B108" s="71"/>
      <c r="C108" s="74"/>
      <c r="D108" s="69"/>
      <c r="E108" s="69"/>
      <c r="F108" s="77"/>
      <c r="G108" s="78"/>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row>
    <row r="109" spans="1:49" s="73" customFormat="1" ht="12.75">
      <c r="A109" s="29"/>
      <c r="B109" s="71"/>
      <c r="C109" s="74"/>
      <c r="D109" s="69"/>
      <c r="E109" s="69"/>
      <c r="F109" s="77"/>
      <c r="G109" s="78"/>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row>
    <row r="110" spans="1:49" s="73" customFormat="1" ht="12.75">
      <c r="A110" s="29"/>
      <c r="B110" s="71"/>
      <c r="C110" s="74"/>
      <c r="D110" s="69"/>
      <c r="E110" s="69"/>
      <c r="F110" s="77"/>
      <c r="G110" s="78"/>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row>
    <row r="111" spans="1:49" s="73" customFormat="1" ht="12.75">
      <c r="A111" s="29"/>
      <c r="B111" s="75"/>
      <c r="C111" s="74"/>
      <c r="D111" s="69"/>
      <c r="E111" s="69"/>
      <c r="F111" s="77"/>
      <c r="G111" s="78"/>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row>
    <row r="112" spans="1:49" s="73" customFormat="1" ht="12.75">
      <c r="A112" s="29"/>
      <c r="B112" s="75"/>
      <c r="C112" s="74"/>
      <c r="D112" s="69"/>
      <c r="E112" s="69"/>
      <c r="F112" s="77"/>
      <c r="G112" s="78"/>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row>
    <row r="113" spans="1:49" s="73" customFormat="1" ht="12.75">
      <c r="A113" s="29"/>
      <c r="B113" s="71"/>
      <c r="C113" s="74"/>
      <c r="D113" s="69"/>
      <c r="E113" s="69"/>
      <c r="F113" s="77"/>
      <c r="G113" s="78"/>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row>
    <row r="114" spans="1:49" s="73" customFormat="1" ht="12.75">
      <c r="A114" s="29"/>
      <c r="B114" s="71"/>
      <c r="C114" s="74"/>
      <c r="D114" s="69"/>
      <c r="E114" s="69"/>
      <c r="F114" s="77"/>
      <c r="G114" s="78"/>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row>
    <row r="115" spans="1:49" s="73" customFormat="1" ht="12.75">
      <c r="A115" s="29"/>
      <c r="B115" s="71"/>
      <c r="C115" s="74"/>
      <c r="D115" s="69"/>
      <c r="E115" s="69"/>
      <c r="F115" s="77"/>
      <c r="G115" s="78"/>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row>
    <row r="116" spans="1:49" s="73" customFormat="1" ht="12.75">
      <c r="A116" s="29"/>
      <c r="B116" s="71"/>
      <c r="C116" s="74"/>
      <c r="D116" s="69"/>
      <c r="E116" s="69"/>
      <c r="F116" s="77"/>
      <c r="G116" s="78"/>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row>
    <row r="117" spans="1:49" s="73" customFormat="1" ht="12.75">
      <c r="A117" s="29"/>
      <c r="B117" s="71"/>
      <c r="C117" s="74"/>
      <c r="D117" s="69"/>
      <c r="E117" s="69"/>
      <c r="F117" s="77"/>
      <c r="G117" s="78"/>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row>
    <row r="118" spans="1:49" s="73" customFormat="1" ht="12.75">
      <c r="A118" s="29"/>
      <c r="B118" s="71"/>
      <c r="C118" s="74"/>
      <c r="D118" s="69"/>
      <c r="E118" s="69"/>
      <c r="F118" s="77"/>
      <c r="G118" s="78"/>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row>
    <row r="119" spans="1:49" s="73" customFormat="1" ht="12.75">
      <c r="A119" s="29"/>
      <c r="B119" s="71"/>
      <c r="C119" s="74"/>
      <c r="D119" s="69"/>
      <c r="E119" s="69"/>
      <c r="F119" s="77"/>
      <c r="G119" s="78"/>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row>
    <row r="120" spans="1:49" s="73" customFormat="1" ht="12.75">
      <c r="A120" s="29"/>
      <c r="B120" s="71"/>
      <c r="C120" s="74"/>
      <c r="D120" s="69"/>
      <c r="E120" s="69"/>
      <c r="F120" s="77"/>
      <c r="G120" s="78"/>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row>
    <row r="121" spans="1:49" s="73" customFormat="1" ht="12.75">
      <c r="A121" s="29"/>
      <c r="B121" s="101"/>
      <c r="C121" s="74"/>
      <c r="D121" s="69"/>
      <c r="E121" s="94"/>
      <c r="F121" s="77"/>
      <c r="G121" s="78"/>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row>
    <row r="122" spans="1:7" s="30" customFormat="1" ht="13.5" thickBot="1">
      <c r="A122" s="29"/>
      <c r="B122" s="96"/>
      <c r="C122" s="97"/>
      <c r="D122" s="98"/>
      <c r="E122" s="99"/>
      <c r="F122" s="99"/>
      <c r="G122" s="100"/>
    </row>
    <row r="123" spans="1:7" s="30" customFormat="1" ht="12.75">
      <c r="A123" s="79"/>
      <c r="B123" s="80"/>
      <c r="C123" s="81"/>
      <c r="D123" s="82"/>
      <c r="E123" s="83"/>
      <c r="F123" s="83"/>
      <c r="G123" s="84"/>
    </row>
    <row r="124" spans="1:49" s="73" customFormat="1" ht="12.75">
      <c r="A124" s="29"/>
      <c r="B124" s="101"/>
      <c r="C124" s="102"/>
      <c r="D124" s="94"/>
      <c r="E124" s="103"/>
      <c r="F124" s="104"/>
      <c r="G124" s="105"/>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row>
    <row r="125" spans="1:42" s="109" customFormat="1" ht="12.75">
      <c r="A125" s="29"/>
      <c r="B125" s="106"/>
      <c r="C125" s="106"/>
      <c r="D125" s="107"/>
      <c r="E125" s="108"/>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row>
    <row r="126" spans="1:6" s="115" customFormat="1" ht="15.75">
      <c r="A126" s="110"/>
      <c r="B126" s="111"/>
      <c r="C126" s="112"/>
      <c r="D126" s="113"/>
      <c r="E126" s="70"/>
      <c r="F126" s="114"/>
    </row>
    <row r="127" spans="1:6" s="115" customFormat="1" ht="15.75">
      <c r="A127" s="110"/>
      <c r="B127" s="111"/>
      <c r="C127" s="112"/>
      <c r="D127" s="113"/>
      <c r="E127" s="70"/>
      <c r="F127" s="114"/>
    </row>
    <row r="128" spans="1:49" s="74" customFormat="1" ht="12.75">
      <c r="A128" s="116"/>
      <c r="B128" s="71"/>
      <c r="D128" s="69"/>
      <c r="E128" s="69"/>
      <c r="F128" s="77"/>
      <c r="G128" s="78"/>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5"/>
      <c r="AS128" s="105"/>
      <c r="AT128" s="105"/>
      <c r="AU128" s="105"/>
      <c r="AV128" s="105"/>
      <c r="AW128" s="105"/>
    </row>
    <row r="129" spans="1:49" s="74" customFormat="1" ht="12.75">
      <c r="A129" s="116"/>
      <c r="B129" s="71"/>
      <c r="D129" s="69"/>
      <c r="E129" s="69"/>
      <c r="F129" s="77"/>
      <c r="G129" s="78"/>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row>
    <row r="130" spans="1:49" s="74" customFormat="1" ht="12.75">
      <c r="A130" s="116"/>
      <c r="B130" s="71"/>
      <c r="D130" s="69"/>
      <c r="E130" s="69"/>
      <c r="F130" s="77"/>
      <c r="G130" s="78"/>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row>
    <row r="131" spans="1:49" s="74" customFormat="1" ht="12.75">
      <c r="A131" s="116"/>
      <c r="B131" s="71"/>
      <c r="D131" s="69"/>
      <c r="E131" s="69"/>
      <c r="F131" s="77"/>
      <c r="G131" s="78"/>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row>
    <row r="132" spans="1:49" s="74" customFormat="1" ht="12.75">
      <c r="A132" s="116"/>
      <c r="B132" s="71"/>
      <c r="D132" s="69"/>
      <c r="E132" s="69"/>
      <c r="F132" s="77"/>
      <c r="G132" s="78"/>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row>
    <row r="133" spans="1:49" s="74" customFormat="1" ht="12.75">
      <c r="A133" s="116"/>
      <c r="B133" s="71"/>
      <c r="D133" s="69"/>
      <c r="E133" s="69"/>
      <c r="F133" s="77"/>
      <c r="G133" s="78"/>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row>
    <row r="134" spans="1:49" s="74" customFormat="1" ht="12.75">
      <c r="A134" s="116"/>
      <c r="B134" s="75"/>
      <c r="D134" s="69"/>
      <c r="E134" s="69"/>
      <c r="F134" s="77"/>
      <c r="G134" s="78"/>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row>
    <row r="135" spans="1:49" s="74" customFormat="1" ht="12.75">
      <c r="A135" s="116"/>
      <c r="B135" s="75"/>
      <c r="D135" s="69"/>
      <c r="E135" s="69"/>
      <c r="F135" s="77"/>
      <c r="G135" s="78"/>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row>
    <row r="136" spans="1:49" s="74" customFormat="1" ht="12.75">
      <c r="A136" s="116"/>
      <c r="B136" s="75"/>
      <c r="D136" s="69"/>
      <c r="E136" s="69"/>
      <c r="F136" s="77"/>
      <c r="G136" s="78"/>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row>
    <row r="137" spans="1:49" s="74" customFormat="1" ht="12.75">
      <c r="A137" s="116"/>
      <c r="B137" s="75"/>
      <c r="D137" s="69"/>
      <c r="E137" s="69"/>
      <c r="F137" s="77"/>
      <c r="G137" s="78"/>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row>
    <row r="138" spans="1:49" s="74" customFormat="1" ht="12.75">
      <c r="A138" s="116"/>
      <c r="B138" s="71"/>
      <c r="D138" s="69"/>
      <c r="E138" s="69"/>
      <c r="F138" s="77"/>
      <c r="G138" s="78"/>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row>
    <row r="139" spans="1:49" s="74" customFormat="1" ht="12.75">
      <c r="A139" s="116"/>
      <c r="B139" s="71"/>
      <c r="D139" s="69"/>
      <c r="E139" s="69"/>
      <c r="F139" s="77"/>
      <c r="G139" s="78"/>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row>
    <row r="140" spans="1:49" s="74" customFormat="1" ht="12.75">
      <c r="A140" s="116"/>
      <c r="B140" s="71"/>
      <c r="D140" s="69"/>
      <c r="E140" s="69"/>
      <c r="F140" s="77"/>
      <c r="G140" s="78"/>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row>
    <row r="141" spans="1:49" s="74" customFormat="1" ht="12.75">
      <c r="A141" s="116"/>
      <c r="B141" s="71"/>
      <c r="D141" s="69"/>
      <c r="E141" s="69"/>
      <c r="F141" s="77"/>
      <c r="G141" s="78"/>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row>
    <row r="142" spans="1:49" s="74" customFormat="1" ht="12.75">
      <c r="A142" s="116"/>
      <c r="B142" s="101"/>
      <c r="D142" s="69"/>
      <c r="E142" s="94"/>
      <c r="F142" s="77"/>
      <c r="G142" s="78"/>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row>
    <row r="143" spans="1:7" s="30" customFormat="1" ht="13.5" thickBot="1">
      <c r="A143" s="29"/>
      <c r="B143" s="96"/>
      <c r="C143" s="97"/>
      <c r="D143" s="98"/>
      <c r="E143" s="99"/>
      <c r="F143" s="99"/>
      <c r="G143" s="100"/>
    </row>
    <row r="144" spans="1:7" s="30" customFormat="1" ht="12.75">
      <c r="A144" s="79"/>
      <c r="B144" s="80"/>
      <c r="C144" s="81"/>
      <c r="D144" s="82"/>
      <c r="E144" s="83"/>
      <c r="F144" s="83"/>
      <c r="G144" s="84"/>
    </row>
    <row r="145" spans="1:7" s="121" customFormat="1" ht="14.25">
      <c r="A145" s="116"/>
      <c r="B145" s="117"/>
      <c r="C145" s="117"/>
      <c r="D145" s="118"/>
      <c r="E145" s="119"/>
      <c r="F145" s="120"/>
      <c r="G145" s="120"/>
    </row>
    <row r="146" spans="1:7" s="121" customFormat="1" ht="14.25">
      <c r="A146" s="116"/>
      <c r="B146" s="117"/>
      <c r="C146" s="117"/>
      <c r="D146" s="118"/>
      <c r="E146" s="119"/>
      <c r="F146" s="120"/>
      <c r="G146" s="120"/>
    </row>
    <row r="147" spans="1:7" s="127" customFormat="1" ht="14.25">
      <c r="A147" s="122"/>
      <c r="B147" s="123"/>
      <c r="C147" s="123"/>
      <c r="D147" s="124"/>
      <c r="E147" s="125"/>
      <c r="F147" s="126"/>
      <c r="G147" s="126"/>
    </row>
    <row r="148" spans="1:7" s="127" customFormat="1" ht="14.25">
      <c r="A148" s="122"/>
      <c r="B148" s="123"/>
      <c r="C148" s="123"/>
      <c r="D148" s="124"/>
      <c r="E148" s="125"/>
      <c r="F148" s="126"/>
      <c r="G148" s="126"/>
    </row>
    <row r="149" spans="1:7" s="127" customFormat="1" ht="14.25">
      <c r="A149" s="122"/>
      <c r="B149" s="123"/>
      <c r="C149" s="123"/>
      <c r="D149" s="124"/>
      <c r="E149" s="125"/>
      <c r="F149" s="126"/>
      <c r="G149" s="126"/>
    </row>
    <row r="150" spans="1:7" s="127" customFormat="1" ht="14.25">
      <c r="A150" s="122"/>
      <c r="B150" s="123"/>
      <c r="C150" s="123"/>
      <c r="D150" s="124"/>
      <c r="E150" s="125"/>
      <c r="F150" s="126"/>
      <c r="G150" s="126"/>
    </row>
    <row r="151" spans="1:7" s="127" customFormat="1" ht="14.25">
      <c r="A151" s="122"/>
      <c r="B151" s="123"/>
      <c r="C151" s="123"/>
      <c r="D151" s="124"/>
      <c r="E151" s="125"/>
      <c r="F151" s="126"/>
      <c r="G151" s="126"/>
    </row>
    <row r="152" spans="1:7" s="127" customFormat="1" ht="14.25">
      <c r="A152" s="122"/>
      <c r="B152" s="123"/>
      <c r="C152" s="123"/>
      <c r="D152" s="124"/>
      <c r="E152" s="125"/>
      <c r="F152" s="126"/>
      <c r="G152" s="126"/>
    </row>
    <row r="153" spans="1:7" s="127" customFormat="1" ht="14.25">
      <c r="A153" s="122"/>
      <c r="B153" s="123"/>
      <c r="C153" s="123"/>
      <c r="D153" s="124"/>
      <c r="E153" s="125"/>
      <c r="F153" s="126"/>
      <c r="G153" s="126"/>
    </row>
    <row r="154" spans="1:7" s="127" customFormat="1" ht="14.25">
      <c r="A154" s="122"/>
      <c r="B154" s="123"/>
      <c r="C154" s="123"/>
      <c r="D154" s="124"/>
      <c r="E154" s="125"/>
      <c r="F154" s="126"/>
      <c r="G154" s="126"/>
    </row>
    <row r="155" ht="14.25">
      <c r="A155" s="128"/>
    </row>
    <row r="156" ht="14.25">
      <c r="A156" s="128"/>
    </row>
    <row r="157" ht="14.25">
      <c r="A157" s="128"/>
    </row>
    <row r="158" ht="14.25">
      <c r="A158" s="128"/>
    </row>
    <row r="159" ht="14.25">
      <c r="A159" s="128"/>
    </row>
    <row r="160" ht="14.25">
      <c r="A160" s="128"/>
    </row>
    <row r="161" ht="14.25">
      <c r="A161" s="128"/>
    </row>
    <row r="162" ht="14.25">
      <c r="A162" s="128"/>
    </row>
    <row r="163" ht="14.25">
      <c r="A163" s="128"/>
    </row>
    <row r="164" ht="14.25">
      <c r="A164" s="128"/>
    </row>
    <row r="165" ht="14.25">
      <c r="A165" s="128"/>
    </row>
    <row r="166" ht="14.25">
      <c r="A166" s="128"/>
    </row>
    <row r="167" ht="14.25">
      <c r="A167" s="128"/>
    </row>
    <row r="168" ht="14.25">
      <c r="A168" s="128"/>
    </row>
    <row r="169" ht="14.25">
      <c r="A169" s="128"/>
    </row>
    <row r="170" ht="14.25">
      <c r="A170" s="128"/>
    </row>
  </sheetData>
  <sheetProtection password="D21F" sheet="1" objects="1" scenarios="1"/>
  <mergeCells count="1">
    <mergeCell ref="B8:C8"/>
  </mergeCells>
  <printOptions/>
  <pageMargins left="0.984251968503937" right="0.1968503937007874" top="0.984251968503937" bottom="0.984251968503937" header="0" footer="0"/>
  <pageSetup horizontalDpi="300" verticalDpi="300" orientation="portrait" paperSize="9" scale="79" r:id="rId1"/>
  <headerFooter alignWithMargins="0">
    <oddHeader>&amp;R&amp;A</oddHeader>
    <oddFooter>&amp;RStran &amp;P</oddFooter>
  </headerFooter>
  <rowBreaks count="1" manualBreakCount="1">
    <brk id="1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Muriz Kadribasic</dc:creator>
  <cp:keywords/>
  <dc:description/>
  <cp:lastModifiedBy>Simona Lahovnik</cp:lastModifiedBy>
  <cp:lastPrinted>2017-01-25T09:04:25Z</cp:lastPrinted>
  <dcterms:created xsi:type="dcterms:W3CDTF">2008-11-13T13:59:06Z</dcterms:created>
  <dcterms:modified xsi:type="dcterms:W3CDTF">2017-01-25T09:05:10Z</dcterms:modified>
  <cp:category/>
  <cp:version/>
  <cp:contentType/>
  <cp:contentStatus/>
</cp:coreProperties>
</file>