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7" rupBuild="9303"/>
  <workbookPr/>
  <bookViews>
    <workbookView xWindow="0" yWindow="0" windowWidth="29040" windowHeight="15330" activeTab="1"/>
  </bookViews>
  <sheets>
    <sheet name="REKAPITULACIJA" sheetId="1" r:id="rId1"/>
    <sheet name="TIRNE NAPRAVE" sheetId="2" r:id="rId2"/>
    <sheet name="CESTA IN OBJEKTI" sheetId="3" r:id="rId3"/>
    <sheet name="ELEKTROIŠTALACIJE" sheetId="4" r:id="rId4"/>
    <sheet name="STROJNE INŠTALACIJE" sheetId="5" r:id="rId5"/>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1" l="1"/>
  <c r="F8" i="1"/>
  <c r="F11" i="1"/>
  <c r="A8" i="1"/>
  <c r="A11" i="1" s="1"/>
  <c r="A14" i="1" s="1"/>
  <c r="F14" i="1"/>
  <c r="F118" i="5"/>
  <c r="F115" i="5"/>
  <c r="F112" i="5"/>
  <c r="F109" i="5"/>
  <c r="F107" i="5"/>
  <c r="F106" i="5"/>
  <c r="F104" i="5"/>
  <c r="F103" i="5"/>
  <c r="F101" i="5"/>
  <c r="F100" i="5"/>
  <c r="F98" i="5"/>
  <c r="F97" i="5"/>
  <c r="F95" i="5"/>
  <c r="F94" i="5"/>
  <c r="F92" i="5"/>
  <c r="F91" i="5"/>
  <c r="F90" i="5"/>
  <c r="F88" i="5"/>
  <c r="F87" i="5"/>
  <c r="F85" i="5"/>
  <c r="F84" i="5"/>
  <c r="F82" i="5"/>
  <c r="F81" i="5"/>
  <c r="F79" i="5"/>
  <c r="F78" i="5"/>
  <c r="F59" i="5"/>
  <c r="F57" i="5"/>
  <c r="F55" i="5"/>
  <c r="F52" i="5"/>
  <c r="F49" i="5"/>
  <c r="F46" i="5"/>
  <c r="F44" i="5"/>
  <c r="F43" i="5"/>
  <c r="F41" i="5"/>
  <c r="F40" i="5"/>
  <c r="F38" i="5"/>
  <c r="F37" i="5"/>
  <c r="F36" i="5"/>
  <c r="F35" i="5"/>
  <c r="F34" i="5"/>
  <c r="F32" i="5"/>
  <c r="F31" i="5"/>
  <c r="F30" i="5"/>
  <c r="F28" i="5"/>
  <c r="F27" i="5"/>
  <c r="F25" i="5"/>
  <c r="F24" i="5"/>
  <c r="F23" i="5"/>
  <c r="F22" i="5"/>
  <c r="F21" i="5"/>
  <c r="F19" i="5"/>
  <c r="F18" i="5"/>
  <c r="F16" i="5"/>
  <c r="F15" i="5"/>
  <c r="F13" i="5"/>
  <c r="F12" i="5"/>
  <c r="F11" i="5"/>
  <c r="A11" i="5"/>
  <c r="F10" i="5"/>
  <c r="F70" i="5" l="1"/>
  <c r="A15" i="5"/>
  <c r="A18" i="5" l="1"/>
  <c r="A21" i="5" l="1"/>
  <c r="A24" i="5"/>
  <c r="A27" i="5" l="1"/>
  <c r="A30" i="5" l="1"/>
  <c r="A34" i="5" l="1"/>
  <c r="A40" i="5" l="1"/>
  <c r="A43" i="5" l="1"/>
  <c r="A46" i="5" s="1"/>
  <c r="A49" i="5" l="1"/>
  <c r="A52" i="5" s="1"/>
  <c r="A55" i="5" s="1"/>
  <c r="A57" i="5" s="1"/>
  <c r="A59" i="5" s="1"/>
  <c r="A61" i="5" s="1"/>
  <c r="A63" i="5" s="1"/>
  <c r="A65" i="5" s="1"/>
  <c r="A67" i="5" s="1"/>
  <c r="F186" i="4" l="1"/>
  <c r="F184" i="4"/>
  <c r="F182" i="4"/>
  <c r="F181" i="4"/>
  <c r="F180" i="4"/>
  <c r="F179" i="4"/>
  <c r="F178" i="4"/>
  <c r="F175" i="4"/>
  <c r="F172" i="4"/>
  <c r="F169" i="4"/>
  <c r="F167" i="4"/>
  <c r="F166" i="4"/>
  <c r="F164" i="4"/>
  <c r="F163" i="4"/>
  <c r="F161" i="4"/>
  <c r="F160" i="4"/>
  <c r="F158" i="4"/>
  <c r="F157" i="4"/>
  <c r="F155" i="4"/>
  <c r="F154" i="4"/>
  <c r="F152" i="4"/>
  <c r="F151" i="4"/>
  <c r="F150" i="4"/>
  <c r="F149" i="4"/>
  <c r="F148" i="4"/>
  <c r="F146" i="4"/>
  <c r="F145" i="4"/>
  <c r="F143" i="4"/>
  <c r="F142" i="4"/>
  <c r="F133" i="4"/>
  <c r="F196" i="4" s="1"/>
  <c r="F131" i="4"/>
  <c r="F119" i="4" l="1"/>
  <c r="F117" i="4"/>
  <c r="F116" i="4"/>
  <c r="F114" i="4"/>
  <c r="F113" i="4"/>
  <c r="F111" i="4"/>
  <c r="F110" i="4"/>
  <c r="F108" i="4"/>
  <c r="F107" i="4"/>
  <c r="F105" i="4"/>
  <c r="F104" i="4"/>
  <c r="F102" i="4"/>
  <c r="F101" i="4"/>
  <c r="F100" i="4"/>
  <c r="F99" i="4"/>
  <c r="F98" i="4"/>
  <c r="F96" i="4"/>
  <c r="F95" i="4"/>
  <c r="F93" i="4"/>
  <c r="F92" i="4"/>
  <c r="F90" i="4"/>
  <c r="F89" i="4"/>
  <c r="F63" i="4"/>
  <c r="F58" i="4"/>
  <c r="F54" i="4"/>
  <c r="F51" i="4"/>
  <c r="F48" i="4"/>
  <c r="F45" i="4"/>
  <c r="F43" i="4"/>
  <c r="F42" i="4"/>
  <c r="F40" i="4"/>
  <c r="F39" i="4"/>
  <c r="F37" i="4"/>
  <c r="F36" i="4"/>
  <c r="F34" i="4"/>
  <c r="F33" i="4"/>
  <c r="F31" i="4"/>
  <c r="F30" i="4"/>
  <c r="F28" i="4"/>
  <c r="F27" i="4"/>
  <c r="F26" i="4"/>
  <c r="F25" i="4"/>
  <c r="F24" i="4"/>
  <c r="F22" i="4"/>
  <c r="F21" i="4"/>
  <c r="F19" i="4"/>
  <c r="F18" i="4"/>
  <c r="F16" i="4"/>
  <c r="F12" i="4"/>
  <c r="F11" i="4"/>
  <c r="A11" i="4"/>
  <c r="F10" i="4"/>
  <c r="F80" i="4" l="1"/>
  <c r="A18" i="4"/>
  <c r="A21" i="4" l="1"/>
  <c r="A24" i="4" l="1"/>
  <c r="A27" i="4" s="1"/>
  <c r="A30" i="4" l="1"/>
  <c r="A33" i="4" l="1"/>
  <c r="A36" i="4" l="1"/>
  <c r="A39" i="4" s="1"/>
  <c r="A42" i="4" s="1"/>
  <c r="A45" i="4" s="1"/>
  <c r="A48" i="4" s="1"/>
  <c r="A51" i="4" s="1"/>
  <c r="A54" i="4" s="1"/>
  <c r="A58" i="4" s="1"/>
  <c r="A63" i="4" s="1"/>
  <c r="A65" i="4" s="1"/>
  <c r="A67" i="4" s="1"/>
  <c r="A69" i="4" s="1"/>
  <c r="A71" i="4" s="1"/>
  <c r="E318" i="3" l="1"/>
  <c r="E317" i="3"/>
  <c r="E315" i="3"/>
  <c r="E314" i="3"/>
  <c r="E312" i="3"/>
  <c r="E311" i="3"/>
  <c r="E309" i="3"/>
  <c r="E308" i="3"/>
  <c r="E306" i="3"/>
  <c r="E305" i="3"/>
  <c r="E303" i="3"/>
  <c r="E302" i="3"/>
  <c r="E300" i="3"/>
  <c r="E299" i="3"/>
  <c r="E297" i="3"/>
  <c r="E296" i="3"/>
  <c r="E288" i="3"/>
  <c r="E287" i="3"/>
  <c r="E285" i="3"/>
  <c r="E284" i="3"/>
  <c r="E282" i="3"/>
  <c r="E281" i="3"/>
  <c r="E279" i="3"/>
  <c r="E278" i="3"/>
  <c r="E276" i="3"/>
  <c r="E275" i="3"/>
  <c r="E273" i="3"/>
  <c r="E272" i="3"/>
  <c r="E266" i="3"/>
  <c r="E265" i="3"/>
  <c r="E263" i="3"/>
  <c r="E262" i="3"/>
  <c r="E260" i="3"/>
  <c r="E259" i="3"/>
  <c r="E257" i="3"/>
  <c r="E256" i="3"/>
  <c r="E254" i="3"/>
  <c r="E253" i="3"/>
  <c r="E251" i="3"/>
  <c r="E250" i="3"/>
  <c r="E248" i="3"/>
  <c r="E247" i="3"/>
  <c r="E245" i="3"/>
  <c r="E244" i="3"/>
  <c r="E242" i="3"/>
  <c r="E230" i="3"/>
  <c r="E227" i="3"/>
  <c r="E224" i="3"/>
  <c r="E218" i="3"/>
  <c r="E215" i="3"/>
  <c r="E212" i="3"/>
  <c r="E211" i="3"/>
  <c r="E209" i="3"/>
  <c r="E208" i="3"/>
  <c r="E206" i="3"/>
  <c r="E205" i="3"/>
  <c r="E202" i="3"/>
  <c r="E195" i="3"/>
  <c r="E192" i="3"/>
  <c r="E189" i="3"/>
  <c r="E186" i="3"/>
  <c r="E183" i="3"/>
  <c r="E180" i="3"/>
  <c r="E179" i="3"/>
  <c r="E176" i="3"/>
  <c r="E173" i="3"/>
  <c r="E164" i="3"/>
  <c r="E163" i="3"/>
  <c r="E161" i="3"/>
  <c r="E156" i="3"/>
  <c r="E151" i="3"/>
  <c r="E147" i="3"/>
  <c r="E127" i="3"/>
  <c r="E124" i="3"/>
  <c r="E121" i="3"/>
  <c r="E118" i="3"/>
  <c r="E100" i="3"/>
  <c r="E97" i="3"/>
  <c r="E96" i="3"/>
  <c r="E92" i="3"/>
  <c r="E102" i="3" s="1"/>
  <c r="E22" i="3" s="1"/>
  <c r="E77" i="3"/>
  <c r="E76" i="3"/>
  <c r="E74" i="3"/>
  <c r="E73" i="3"/>
  <c r="E71" i="3"/>
  <c r="E66" i="3"/>
  <c r="E63" i="3"/>
  <c r="E59" i="3"/>
  <c r="E56" i="3"/>
  <c r="E320" i="3" l="1"/>
  <c r="E36" i="3" s="1"/>
  <c r="E268" i="3"/>
  <c r="E32" i="3" s="1"/>
  <c r="E129" i="3"/>
  <c r="E24" i="3" s="1"/>
  <c r="E290" i="3"/>
  <c r="E34" i="3" s="1"/>
  <c r="E166" i="3"/>
  <c r="E26" i="3" s="1"/>
  <c r="E197" i="3"/>
  <c r="E28" i="3" s="1"/>
  <c r="E79" i="3"/>
  <c r="E20" i="3" s="1"/>
  <c r="E232" i="3"/>
  <c r="E30" i="3" s="1"/>
  <c r="E38" i="3" l="1"/>
  <c r="F124" i="2" l="1"/>
  <c r="F122" i="2"/>
  <c r="F120" i="2"/>
  <c r="F118" i="2"/>
  <c r="F110" i="2"/>
  <c r="F108" i="2"/>
  <c r="F106" i="2"/>
  <c r="F104" i="2"/>
  <c r="F102" i="2"/>
  <c r="F100" i="2"/>
  <c r="F112" i="2" s="1"/>
  <c r="F98" i="2"/>
  <c r="F114" i="2" s="1"/>
  <c r="F94" i="2"/>
  <c r="F92" i="2"/>
  <c r="F90" i="2"/>
  <c r="F88" i="2"/>
  <c r="F86" i="2"/>
  <c r="F84" i="2"/>
  <c r="F76" i="2"/>
  <c r="F74" i="2"/>
  <c r="F70" i="2"/>
  <c r="F68" i="2"/>
  <c r="F66" i="2"/>
  <c r="F63" i="2"/>
  <c r="F61" i="2"/>
  <c r="F59" i="2"/>
  <c r="F57" i="2"/>
  <c r="F55" i="2"/>
  <c r="F53" i="2"/>
  <c r="F51" i="2"/>
  <c r="F49" i="2"/>
  <c r="D49" i="2"/>
  <c r="F47" i="2"/>
  <c r="F45" i="2"/>
  <c r="F43" i="2"/>
  <c r="F41" i="2"/>
  <c r="F39" i="2"/>
  <c r="F37" i="2"/>
  <c r="F35" i="2"/>
  <c r="F33" i="2"/>
  <c r="F31" i="2"/>
  <c r="F29" i="2"/>
  <c r="F27" i="2"/>
  <c r="F25" i="2"/>
  <c r="F16" i="2"/>
  <c r="F14" i="2"/>
  <c r="F12" i="2"/>
  <c r="F10" i="2"/>
  <c r="F17" i="1"/>
  <c r="F78" i="2" l="1"/>
  <c r="F80" i="2" s="1"/>
  <c r="F18" i="2"/>
  <c r="F20" i="2" s="1"/>
  <c r="F126" i="2"/>
  <c r="F128" i="2" s="1"/>
  <c r="A17" i="1"/>
</calcChain>
</file>

<file path=xl/sharedStrings.xml><?xml version="1.0" encoding="utf-8"?>
<sst xmlns="http://schemas.openxmlformats.org/spreadsheetml/2006/main" count="782" uniqueCount="390">
  <si>
    <t xml:space="preserve">POPIS DEL                       SKUPNA REKAPITULACIJA             </t>
  </si>
  <si>
    <t>OBJEKT:</t>
  </si>
  <si>
    <t>Tir št.61 ter dostopi na cestno-železniški most preko Rižane v Luki Koper</t>
  </si>
  <si>
    <t>št.post.</t>
  </si>
  <si>
    <t>opis</t>
  </si>
  <si>
    <t>EM</t>
  </si>
  <si>
    <t>količina</t>
  </si>
  <si>
    <t>cena/EM</t>
  </si>
  <si>
    <t>vrednost</t>
  </si>
  <si>
    <t xml:space="preserve"> </t>
  </si>
  <si>
    <t>TIRNE NAPRAVE</t>
  </si>
  <si>
    <t>CESTA IN INFRASTRUKTURNI OBJEKTI</t>
  </si>
  <si>
    <t>ELEKTROINSTALACIJE</t>
  </si>
  <si>
    <t>VODOVODNE INŠTALACIJE</t>
  </si>
  <si>
    <t xml:space="preserve"> SKUPAJ</t>
  </si>
  <si>
    <r>
      <rPr>
        <sz val="14"/>
        <rFont val="Swis721 Cn BT"/>
        <family val="2"/>
      </rPr>
      <t xml:space="preserve">Načrt: 3-1/14/2017, </t>
    </r>
    <r>
      <rPr>
        <b/>
        <sz val="14"/>
        <rFont val="Swis721 Cn BT"/>
        <family val="2"/>
      </rPr>
      <t>TIR ŠT. 61 TER DOSTOPI NA CESTNO-ŽELEZNIŠKI MOST PREKO RIŽANE V LUKI KOPER</t>
    </r>
  </si>
  <si>
    <t>poz.</t>
  </si>
  <si>
    <t>em</t>
  </si>
  <si>
    <t>cena</t>
  </si>
  <si>
    <t>skupaj</t>
  </si>
  <si>
    <t>PRIPRAVLJALNA DELA</t>
  </si>
  <si>
    <t>Pripravljalna dela</t>
  </si>
  <si>
    <t>Priprava in organizacija gradbišča z vsemi objekti, instalacijami, zagotovitev varnostnih in higiensko tehničnih pogojev, naprava začasnih transportnih poti, oznakami gradbišča ter kasnejša odstranitev vseh objektov in vzpostavitev prvotnega stanja na uporabljenih površinah,  pavšal</t>
  </si>
  <si>
    <t>kos</t>
  </si>
  <si>
    <t>Rezanje asfaltne površine - plast debeline do 15cm</t>
  </si>
  <si>
    <t>m'</t>
  </si>
  <si>
    <t>Rušenje asfaltnega vozišča z odvozom na stalno deponijo, vključno s stroški za deponiranje. Vključeno rušenje asfaltov na NPr-jih. ( Obračun v raščenem stanju).</t>
  </si>
  <si>
    <t>m2</t>
  </si>
  <si>
    <t>Rezkanje asfaltnega cestišča deb. do 12cm z nakladanjem na prevozno sredstvo in odvozom na deponijo s plačilom takse - nevezave na NPr</t>
  </si>
  <si>
    <t>Nepredvidena dela - ocena: 10%</t>
  </si>
  <si>
    <t>Skupaj pripravljalna dela</t>
  </si>
  <si>
    <t>Zgornji ustroj</t>
  </si>
  <si>
    <t>Zakoličevanje tirov z zavarovanjem, naprava prečnih profilov in druga geodetska dela.</t>
  </si>
  <si>
    <t>Dobava in kompletno polaganje nove kretnice na novi gramozni gredi iz tolčenca I. in impregniranih lesenih pregih. Kompletno z vsemi regulacijami, podbijanjem in profiliranjem tirne grede. Ves material je nov - (kr 601) 57R1 - 200 - 7°30' - desna, (tirnice 900 N/mm2 s toplotno obdelano glavo (350 HT), ostrica in srce večje trdote in dodatno termično obdelane)</t>
  </si>
  <si>
    <t>Dobava in kompletno polaganje novega tira 57R1 na rebrastih podložnih ploščah UIC60, lesenih pragih na medosni razdalji 60 cm,  novi gramozni gredi deb. 20 cm pod pragom, SKL - 12  pritrditvijo, kompletno z vsemi regulacijami, podbijanjem in profiliranjem tirne grede. Ves material je nov.</t>
  </si>
  <si>
    <t>Dobava in kompletno polaganje novega tira 49E1 na lesenih pragih na medosni razdalji 60 cm,  novi gramozni gredi deb. 20 cm pod pragom, SKL - 12  pritrditvijo, kompletno z vsemi regulacijami, podbijanjem in profiliranjem tirne grede. Ves material je nov.</t>
  </si>
  <si>
    <t>Dobava in pritrditev varnostnih tirnic 49E1 (starorabne) na objektu s krivljenjem in izvedbo zaključka z obdelanim hrastovim prgom na licu mesta. Vceni je vključeno doplačilo za izdelavo  kombiniranih podložnih plošč. - za dolžino tira!</t>
  </si>
  <si>
    <t>Dobava in pritrditev ščitnih tirnic 49E1 (starorabne) na nivojskem prehodu. Vceni je vključeno doplačilo za izdelavo  kombiniranih podložnih plošč. - za dolžino tira!</t>
  </si>
  <si>
    <t>Dobava in vgradnja dodatnega praga na prehodu iz objekta na temeljna tla.</t>
  </si>
  <si>
    <t>Dobava in vgradnja prehodnih tirnic 49E1/57R1 dolžine 7.20 m.</t>
  </si>
  <si>
    <t>Izdelava stikovanega tira; vključno z dvojnim pragom</t>
  </si>
  <si>
    <t>kpl</t>
  </si>
  <si>
    <t xml:space="preserve">Izdelava aluminotermitskih zvarov z dobavo materiala za tirnice 49E1 (R260)                                                                                                      </t>
  </si>
  <si>
    <t>Višinska korekcija tira št. 41c in 51c z dodajanjem tolčenca. (max. dvigi 25 cm)</t>
  </si>
  <si>
    <t>Ureditev NPr: Izravnava in uvaljanje TD 0/16 pred asfaltiranjem.</t>
  </si>
  <si>
    <t>Čiščenje in pobrizg obstoječe podlage pred asfaltiranjem z bitumensko emulzijo.</t>
  </si>
  <si>
    <t>Ureditev NPr : Izdelava nosilne plasti bituminizirane zmesi AC32 base PmB 45/80-65, A2 - 12 cm</t>
  </si>
  <si>
    <t>Ureditev NPr : Izdelava obrabne in zaporne plasti bituminizirane zmesi  AC 11 surf PmB 45/80-65, A2 Z4 - 4 cm</t>
  </si>
  <si>
    <t>Dobava in vgradnja nagibnih kazal, komplet z izdelavo temelja.</t>
  </si>
  <si>
    <t>Zasipanje premikalnih stez z vodopropustnim materialom - drobljencem 8/16 ; dobava in vgraditev</t>
  </si>
  <si>
    <t>m3</t>
  </si>
  <si>
    <t>Betonske ločnice; dobava in vgraditev</t>
  </si>
  <si>
    <t>Dobava in vgradnja km in hm oznak</t>
  </si>
  <si>
    <t>Dobava in vgradnja prometnega znaka "Andrejev križ" in znak " USTAVI", skupaj s temeljem in drogom.</t>
  </si>
  <si>
    <t>Dela vezana na gradbeno dovoljenje:</t>
  </si>
  <si>
    <t>*Demontaža in ponovna montaža tirničnega tirnega zaključka na tiru 61.</t>
  </si>
  <si>
    <t>*Tipski tirni tirnični zaključek JUS P.B.9.006; kompletna dobava in namestitev</t>
  </si>
  <si>
    <t>*Odstranitev tira (tirnic) z deponiranjem na deponiji investitorja.</t>
  </si>
  <si>
    <t>Zamenjava kretnice št. 501:</t>
  </si>
  <si>
    <t>*Kompletna odstranitev kretnic z deponiranjem  na deponiji naročnika  49E1-180-7°- anglež- (kr. 501)</t>
  </si>
  <si>
    <t>*Dobava in kompletno polaganje nove kretnice na novi gramozni gredi iz tolčenca I. in impregniranih lesenih pregih. Kompletno z vsemi regulacijami, podbijanjem in profiliranjem tirne grede. Ves material je nov - (kr501) 49E1 - 180 - 7° - anglež, (tirnice 900 N/mm2 s toplotno obdelano glavo (350 HT), ostrice in srce večje trdote in dodatno termično obdelane)</t>
  </si>
  <si>
    <t>Skupaj zgornji ustroj</t>
  </si>
  <si>
    <t>Spodnji ustroj</t>
  </si>
  <si>
    <t>Izkop materiala v III. kategoriji in gramozne grede z odvozom v stalno deponijo vklučno s stroški odlaganja.</t>
  </si>
  <si>
    <t>Izravnava planuma temeljnih tal, planiranje in utrditev do predpisane komprimacije</t>
  </si>
  <si>
    <t>Dobava in vgrajevanje TD 0/32 v medtirju in pod premikalno stezo.</t>
  </si>
  <si>
    <t>Dobava in vgrajevanje TD 0/32 pod planumom tira 61 po oceni geomehanika.</t>
  </si>
  <si>
    <t>Odvodnjavanje</t>
  </si>
  <si>
    <t>Izkop za kanalizacijo v zemljini III. Kategorije z odvozom v začasno in stalno deponijo vključno s stroški odlaganja.</t>
  </si>
  <si>
    <t>Ročni izkop jarka v okolici obstoječih vodov z odmetom na rob jarka</t>
  </si>
  <si>
    <t>Izdelava jaška iz armiranega poliestra, krožnega prereza 800 mm, komplet z AB temeljem C16/20 in AB vencem C25/30, globine do 1.5 m</t>
  </si>
  <si>
    <t>Dobava in vgradnja AB pokrova jaška</t>
  </si>
  <si>
    <t xml:space="preserve">Planiranje dna kanala, jarka s točnostjo +/- 3 cm </t>
  </si>
  <si>
    <t xml:space="preserve">Izdelava drenaže iz drenažnih cevi temenske togosti 8 kN/m2 preseka 150 mm, komplet s filterskim zasipom, filcem in posteljico iz gramoznega materiala (8 - 16 mm) deb.10 cm </t>
  </si>
  <si>
    <t>Izdelava iztočne glave drenažne cevi iz betona C25/30, vključno s tlakovanje iztoka z lomljenim kamnom deb. 15 cm.</t>
  </si>
  <si>
    <t>Skupaj odvodnjavanje</t>
  </si>
  <si>
    <t>Tuje storitve</t>
  </si>
  <si>
    <t>Geotehnični nadzor pri izvedbi del na spodnjem ustroju (ocena).</t>
  </si>
  <si>
    <t>Nadzor pri križanju s komunalnimi vodi v času izvajanja gradbenih del (ocena).</t>
  </si>
  <si>
    <t>Izdelava GN izvedenih del</t>
  </si>
  <si>
    <t>Izdelava projekta izvedenih del PID</t>
  </si>
  <si>
    <t>Skupaj tuje storitve</t>
  </si>
  <si>
    <t xml:space="preserve">Splošne zahteve za vsa dela </t>
  </si>
  <si>
    <t>Vsa dela morajo biti izvedena precizno, skladno projektni dokumentaciji in projektantskim opisom, skladno predvidenim kvalitetnim zahtevam, veljavnim pravilom in standardom stroke. Predviden kvalitetni nivo je obvezujoč.</t>
  </si>
  <si>
    <t>Vsaka ponudbena enotna cena mora zajemati sorazmerne stroške</t>
  </si>
  <si>
    <t>- ureditve popolnoma ograjenega gradbišča po standardih stroke, z ureditvijo primernega delovnega prostora za nadzornike in operativne sestanke, ureditve začasnih dostopnih poti in potrebnih priključkov za izvedbo del</t>
  </si>
  <si>
    <t xml:space="preserve">- vseh spremljajočih  del, transportov, vnosov v objekt, montaže, iznosov embalaže, začasnih lokalnih priključkov za potrebe izvajanja del, vse potrebne zaščite izgotovljenih površin med izvajanjem drugih del, vzpostavitev okolice delovišča v stanje pred pričetkom del,  </t>
  </si>
  <si>
    <t xml:space="preserve">- vsega morebitno potrebnega drobnega potrošnega materiala, vseh zarisovanj, vključno s pomočjo geometra, izdelave morebitno potrebnih delavniških načrtov, shem, a-testov, navodil za vzdrževanje in uporabo objekta in opreme, temeljitega (popolnega) čiščenja po končanih delih do nivoja normalne uporabnosti objekta, </t>
  </si>
  <si>
    <t>- vseh morebitnih del v zvezi s posameznimi postavkami projektantskih popisov, ki niso izrecno napisana, za katere ponudnik (izvajalec) meni, da so potrebna pri izvršitvi del posamezne postavke pri opremljanju objekta. Predvidena dela vsake postavke projektantskega popisa morajo biti izvedena tako, da bodo po končanih delih tvorila funkcionalno celoto, za katero bo naročnik lahko pridobil uporabno dovoljenje, ter da bo zagotovljena normalna uporabnost in ustrezen estetski videz vseh izvedenih del.</t>
  </si>
  <si>
    <t>vseh morebitnio potrebnih del, ki bi bila posledica neugodnih vremenskih razmer ali neustreznega časovnega redosleda izvajanja de</t>
  </si>
  <si>
    <t xml:space="preserve">GRADBENA DELA - CESTA IN INŽENIRSKI OBJEKTI </t>
  </si>
  <si>
    <t>REKAPITULACIJA</t>
  </si>
  <si>
    <t xml:space="preserve">1.0. Zemeljska dela </t>
  </si>
  <si>
    <t>2.0. Rušitvena dela</t>
  </si>
  <si>
    <t xml:space="preserve">3.0. Tesarska dela </t>
  </si>
  <si>
    <t xml:space="preserve">4.0. Betoni n armirani beton </t>
  </si>
  <si>
    <t xml:space="preserve">5.0. Zidarska dela </t>
  </si>
  <si>
    <t>6.0. Meteorna  kanalizacija</t>
  </si>
  <si>
    <t>7.0. Voziščna konstrukcija</t>
  </si>
  <si>
    <t>8.0. Oprema</t>
  </si>
  <si>
    <t>9.0. Druga dela</t>
  </si>
  <si>
    <t>1.0. - 9.0.  skupaj</t>
  </si>
  <si>
    <t>1.0. Zemeljska dela</t>
  </si>
  <si>
    <t xml:space="preserve">V delih je zajeto: zakoličba,  podpiranje, odvoz na gradbiščno deponijo, dovoz iz gradbiščne </t>
  </si>
  <si>
    <t xml:space="preserve">deponije materiala, ki se uporabi za zasip, odvoz odvečnega materiala na namensko </t>
  </si>
  <si>
    <t xml:space="preserve">deponijo, skladno z občinskim odlokom, črpanje morebitne talne vode, upoštevan potreben </t>
  </si>
  <si>
    <t>kot izkopa in minimalna delovna širina ob temeljih.</t>
  </si>
  <si>
    <t>Pripravljalna in organizacijska dela:</t>
  </si>
  <si>
    <t>* ureditev varnega delovišča, vključno z ograditvijo dostopa do gradbene jame, vsemi potrebnimi oznakami, gradbiščno ograjo, ograjeno začasno deponijo in vsemi s tem povezanimi deli</t>
  </si>
  <si>
    <t>* pridobitev dovoljenja upravljalca ceste (Luka Koper) za ureditev morebitne začasne zapore ceste in s tem povezane dokumentacije</t>
  </si>
  <si>
    <t>Komplet</t>
  </si>
  <si>
    <t>Rezanje asfalta z namenskim strojem</t>
  </si>
  <si>
    <t>m1</t>
  </si>
  <si>
    <t xml:space="preserve">Rušenje cestnega ustroja asfaltirane ceste med izvedenimi rezi v asfaltu, debelina </t>
  </si>
  <si>
    <t>ustroja (asfalt, utrjena tamponska podlaga) je cca 0,50 m</t>
  </si>
  <si>
    <t>Strojni izkop za  temelje in podlago za inženirske objekte  do predvidene podlage v  nasipnem terenu</t>
  </si>
  <si>
    <t>Zasip gradbene jame ob objektih z utrjevanjem po plasteh deb 20cm</t>
  </si>
  <si>
    <t>zasuje se z izkopanim in tamponskim materialom, do konstrukcije vozišča</t>
  </si>
  <si>
    <t>Temeljito čiščenje dna izkopov pasovnih  temeljev z izsekovanjem sprhlin fliša , odstranjene morajo biti vse sprhline in temeljito očiščena gradbena jama</t>
  </si>
  <si>
    <t>Dodatek za ročni izkop, kjer ni šlo s strojem bodisi zaradi obstoječih inštalacij položenih v terenu</t>
  </si>
  <si>
    <t xml:space="preserve">1.1. – 1.0. skupaj </t>
  </si>
  <si>
    <t xml:space="preserve">2.0.  </t>
  </si>
  <si>
    <t>Rušitvena  dela</t>
  </si>
  <si>
    <t xml:space="preserve">V vseh opisih je zajeto podpiranje, iznos, nakladanje, odvoz na gradbiščno deponijo, </t>
  </si>
  <si>
    <t xml:space="preserve">nakladanje in odvoz na namensko deponijo, skladno z navodili Luke Koper, </t>
  </si>
  <si>
    <t xml:space="preserve">Rušilna in demontažna dela se obračunajo na </t>
  </si>
  <si>
    <t xml:space="preserve">podlagi dejanskih količin in izmer na podlagi dokumentacije sedanjega stanja, z </t>
  </si>
  <si>
    <t xml:space="preserve">upoštevanjem vseh dejanskih odbitkov. Opisi zajemajo tudi vsa ostala manjša štemanja in </t>
  </si>
  <si>
    <t>NK pomožna dela,odstranitve in iznose, potrebne za izdelavo vseh ostalih GOI del.</t>
  </si>
  <si>
    <t xml:space="preserve">Priprava in zaščita gradbišča, odklopi komunalnih naprav, zaščita izvoza na cesto in </t>
  </si>
  <si>
    <t>sosedskih mej</t>
  </si>
  <si>
    <t xml:space="preserve">Razna manjša demontažna dela - obračun na podlagi dejansko potrebnega časa po </t>
  </si>
  <si>
    <t>predhodni odobritvi nadzora</t>
  </si>
  <si>
    <t>PK ur</t>
  </si>
  <si>
    <t>Odstranjevanje vrhnje plasti betona (začasno betoniranje cestišča) z odvozom na deponijo</t>
  </si>
  <si>
    <t xml:space="preserve">2.1. – 2.3. skupaj </t>
  </si>
  <si>
    <t>3.0. Tesarska dela</t>
  </si>
  <si>
    <t xml:space="preserve">Zajet je najem, morebitna nabava, dostava in odvoz, kompletna montaža, demontaža opažev </t>
  </si>
  <si>
    <t xml:space="preserve">in odrov s podpiranjem in priprava površine betona do stopnje, ki je pogoj za normalno </t>
  </si>
  <si>
    <t xml:space="preserve">izvedbo predvidene finalizacije v posameznem prostoru (odstranitev pvc distančnikov in </t>
  </si>
  <si>
    <t xml:space="preserve">sidernih ploščic, popolna zapolnitev lukenj distančnikov, brušenje vseh nastalih robov zaradi </t>
  </si>
  <si>
    <t xml:space="preserve">slabega stikovanja opažev, vse morebitne potrebne izravnave zaradi neprecizno postavljenih </t>
  </si>
  <si>
    <t xml:space="preserve">oziroma učvrščenih opažev. V opisih je zajeta namestitev trikotnih vogalnih letvic za lažje </t>
  </si>
  <si>
    <t xml:space="preserve">razopaženje, trikotnih odkapnih letvic na robovih balkonov in nadstreškov, vstavitev letev za </t>
  </si>
  <si>
    <t xml:space="preserve">utore instalacijskih razvodov, vstavitev letev pri nadzidkih za izvedbo niše za zaključek </t>
  </si>
  <si>
    <t>hidroizolacije. Delo v ex-coni.</t>
  </si>
  <si>
    <t>Opaž  pasovnih temeljev pravokotnega prereza (temeljne pete podpornih zidov, prehodne plošče, zaščita fekalnega kolektorja)</t>
  </si>
  <si>
    <t xml:space="preserve">Dvostranski opaž podpornih zidov in nastavkov prečkanja naftovoda </t>
  </si>
  <si>
    <t>Opaž  plošč s podpiranjem do 2,5m</t>
  </si>
  <si>
    <t>Pomični delovni odri, obračuna se 1x celotna koristna koristna površina objekta za  ves čas gradnje</t>
  </si>
  <si>
    <t>3.1. - 3.3.   skupaj</t>
  </si>
  <si>
    <t>4.0.</t>
  </si>
  <si>
    <t>Beton in armirani beton</t>
  </si>
  <si>
    <t xml:space="preserve">V opisih je zajeta je dobava in vgraditev betona ter dobava, krivljenje, vezanje in vgraditev </t>
  </si>
  <si>
    <t xml:space="preserve">armature. Osnova za obračun betonov je dejansko vgrajena količina betona, ki se izračuna </t>
  </si>
  <si>
    <t xml:space="preserve">po projektni dokumentaciji. </t>
  </si>
  <si>
    <t xml:space="preserve">Armatura mora biti položena precizno, z ustreznimi distančniki, tako, da je povsod </t>
  </si>
  <si>
    <t xml:space="preserve">dosežena potrebna zaščitna plast betona. </t>
  </si>
  <si>
    <t xml:space="preserve">Vsi betoni morajo biti skladni s standardoma SIST EN 206-1 in SIST 1026:2004, izdelani v </t>
  </si>
  <si>
    <t xml:space="preserve">betonarni, ki ima certificirano kontrolo kakovosti proizvodnje.  V opisih je  zajeto morebitno </t>
  </si>
  <si>
    <t>potrebno črpanje talne vode med izvedbo del. Izvajalec pripravi plan betonov, katerega</t>
  </si>
  <si>
    <t>potrdi nadzor.</t>
  </si>
  <si>
    <t xml:space="preserve">4.1. </t>
  </si>
  <si>
    <t xml:space="preserve">Beton  C 16/20, XC2, XD3, XF2-PV-II, prereza 0,08 – 012 m3/m2/m’ (podložni beton </t>
  </si>
  <si>
    <t xml:space="preserve">pod temelji, deb. do 0,10 m </t>
  </si>
  <si>
    <t>4.2.</t>
  </si>
  <si>
    <t xml:space="preserve">Armirani  beton C 25/30, XC2, XD3, XF2-PV-II,  izdelan skladno z </t>
  </si>
  <si>
    <t>DIN  1045, prereza do 0,40/m3/m2/m’ – temelji, zidovi,plošče</t>
  </si>
  <si>
    <t>4.3.</t>
  </si>
  <si>
    <t xml:space="preserve">Dobava, polaganje in vezanje rebraste enostavne in srednje komplicirane </t>
  </si>
  <si>
    <t xml:space="preserve">armature S500, razred duktilnosti C (SIST EN 1992: 2005, dodatek C, tč. C.1) </t>
  </si>
  <si>
    <t>obračun po kg vgrajene armature (palice vseh profilov in mreže)</t>
  </si>
  <si>
    <t>kg</t>
  </si>
  <si>
    <t>4.4.</t>
  </si>
  <si>
    <t>Dobava in zabijanje pilotov PAP-40/40cm (4kom) dolžine 30m</t>
  </si>
  <si>
    <t>komplet z vsemi deli in materijali (podaljševanje) ter z vso potrebno</t>
  </si>
  <si>
    <t>spremljajočo dokumentacijo</t>
  </si>
  <si>
    <t>4.5.</t>
  </si>
  <si>
    <t>Štemanje glave pilotov v dolžini cca 100cm, upogibanje armature, priprava za betoniranje zaščitne plošče nad fekalnim kolektorjem</t>
  </si>
  <si>
    <t>kom</t>
  </si>
  <si>
    <t>4.1. - 4.5.   skupaj</t>
  </si>
  <si>
    <t>5.0.   Zidarska dela</t>
  </si>
  <si>
    <t>V opisih so zajeti vsi stroški nabave, transportov, vgradnje oz. izdelave, vključno z veznimi materiali</t>
  </si>
  <si>
    <r>
      <t xml:space="preserve">Izdelava lepljenih sider s sikadur lepilom. Priprava izvrtin </t>
    </r>
    <r>
      <rPr>
        <sz val="11"/>
        <rFont val="Arial"/>
        <family val="2"/>
        <charset val="238"/>
      </rPr>
      <t>Ø</t>
    </r>
    <r>
      <rPr>
        <sz val="9.9"/>
        <rFont val="Arial"/>
        <family val="2"/>
      </rPr>
      <t xml:space="preserve">16 </t>
    </r>
    <r>
      <rPr>
        <sz val="11"/>
        <rFont val="Arial"/>
        <family val="2"/>
        <charset val="238"/>
      </rPr>
      <t>globine 25cm, čiščenje, izpihavanje, injektiranje dvokomponentne mase Sikadur, zabijanje armaturnih palic, komplet z vsemi deli in materijali</t>
    </r>
  </si>
  <si>
    <t>Čiščenje in peskanje starih površin betona ter pred dobetoniranjem izvedba premaza z Elastosilom</t>
  </si>
  <si>
    <t>Zidarska pomoč obrtnikom - obračun na podlagi dejansko porabljenih ur na podlagi  predhodne odobritve naročnika oz. nadzornega organa</t>
  </si>
  <si>
    <t xml:space="preserve">KV ur   </t>
  </si>
  <si>
    <t xml:space="preserve">Sprotno grobo čiščenje med gradnjo z  odvozom odpadkov, ter končno  fino čiščenje pred tehničnim pregledom in fino čiščenje do nivoja uporabnosti objekta </t>
  </si>
  <si>
    <t>Zarezovanje dilatacij podpornih zidov z zatesnitvijo s trajnoelastičnim kitom</t>
  </si>
  <si>
    <t>m</t>
  </si>
  <si>
    <t>Dvig vseh obstoječih kanalizacijskih in instalacijskih jaškov na koto nove zunanje ureditve, komplet z vsemi deli in materijali</t>
  </si>
  <si>
    <t>Dobava in vgraditev bitumeniziranih plošč za ležišče ab prehodnih plošč mostu razvite širine 50cm</t>
  </si>
  <si>
    <t>Dobava in polaganje bitumenskih izolacijskih trakov na prehodu z mostu na prehodne plošče po detajlu</t>
  </si>
  <si>
    <t>5.1. - 5.8.  skupaj</t>
  </si>
  <si>
    <t>6.0. Zunanja ureditev in kanalizacija</t>
  </si>
  <si>
    <t>Kanalizacija</t>
  </si>
  <si>
    <t>Dobava in polaganje vodotesnih kanalizacijskih cevi premera DN 200 mm, na peščeni podlagi, vključno s stikovanjem, obbetoniranjem stikov, koleni , spojnimi in veznimi elementi, pomožnimi deli in zasipanjem s peskom 10 cm nad temenom cevi, iz trdostenskega PVC, ustrezne EN1401-1 in PrEN 13476, vključno s priključitvijo na jaške</t>
  </si>
  <si>
    <t>Dobava in izdelava jaška na območju povoznih površin iz cevi RGP DN 1200 mm, SN 5000 - ali enakovrednih cevi -,  višine do 1700 mm kompletno z izdelavo ležišča jaška min. deb.10 cm, MB 10, namestitvijo in obsipom RGP cevi s peščenim materialom ter zasipom s tamponom s sprotno komprimacijo v slojih po 30 cm, izdelavo mulde iz poliestra v dnu jaška, izdelavo AB  venca z ležiščem za pokrov jaška, ter zatesnitvijo z dvokoponentnim kitom</t>
  </si>
  <si>
    <t>Dobava in izdelava jaška na območju povoznih površin iz cevi RGP DN 800 mm, SN 5000 - ali enakovrednih cevi -,  višine do 1700 mm kompletno z izdelavo ležišča jaška min. deb.10 cm, MB 10, namestitvijo in obsipom RGP cevi s peščenim materialom ter zasipom s tamponom s sprotno komprimacijo v slojih po 30 cm, izdelavo mulde iz poliestra v dnu jaška, izdelavo AB  venca z ležiščem za pokrov jaška, ter zatesnitvijo z dvokoponentnim kitom</t>
  </si>
  <si>
    <t>Dobava in izdelava peskolova z LTŽ povozno rešetko na območju povoznih površin iz cevi RGP DN 600 mm, SN 5000 - ali enakovrednih cevi -,  višine do 1200 mm kompletno z izdelavo ležišča jaška min. deb.10 cm, MB 10, namestitvijo in obsipom RGP cevi s peščenim materialom ter zasipom s tamponom s sprotno komprimacijo v slojih po 30 cm, izdelavo mulde iz poliestra v dnu jaška, izdelavo AB  venca z ležiščem za pokrov jaška, ter zatesnitvijo z dvokoponentnim kitom</t>
  </si>
  <si>
    <t>Dobava in vgradnja LTŽ pokrovov dim. 60/60 cm (ali fi60cm) za težko prometno obremenitev, vključno armiranobetonskim okvirjem prereza 20/20 cm,  skupaj z vsemi deli in materijali</t>
  </si>
  <si>
    <t xml:space="preserve">Izdelava priključkov na zunanje obstoječe kanalizacijske jaške </t>
  </si>
  <si>
    <t xml:space="preserve">Dobava in izdelava tamponskega nosilnega sloja v jarkih, deb. do 100 cm, </t>
  </si>
  <si>
    <t xml:space="preserve">iz drobljenega apnenčevega agregata debelin frakcij </t>
  </si>
  <si>
    <t xml:space="preserve">od 0 do 65 mm. Agregat je vgrajen v slojih, ne debelejših od 20 cm, uvaljan do primerne </t>
  </si>
  <si>
    <t>zbitosti, ki zagotavlja večjo nosilnost od 100 Mpa, v padcih</t>
  </si>
  <si>
    <t>Dobava in vgradnja lovilca olj tip Aquareg 10S-1-P z obvodom dolžine 4,50m iz cevi DN 200mm, komplet z vsemi deli in materijali ter pripravo spremljajoče dokumentacije</t>
  </si>
  <si>
    <t>Kontrola vodotesnosti kanalizacije in lovilca olj, vključno s pripravo ustrezne dokumentacije</t>
  </si>
  <si>
    <t>6.1. - 6.9.  skupaj</t>
  </si>
  <si>
    <t>7.0.</t>
  </si>
  <si>
    <t>VOZIŠČNA KONSTRUKCIJA</t>
  </si>
  <si>
    <t>7.1.</t>
  </si>
  <si>
    <t xml:space="preserve">Izdelava nevezane nosilne plasti enakomerno zrnatega drobljenca </t>
  </si>
  <si>
    <t>iz kamnine z dobavo, razstiranjem, planiranjem do točnosti +/-1cm</t>
  </si>
  <si>
    <t>ter komprimiranjem do EV2=100 MN/m2, zrnavosti 0/32mm,</t>
  </si>
  <si>
    <t>v debelini 20 do 30cm (cesta)</t>
  </si>
  <si>
    <t>7.2.</t>
  </si>
  <si>
    <t>Izdelava nosilne plasti bitumeniziranega drobljenca AC 22base B50/70, A2 v debelini 8cm, iz karbonatnih kamnin, skeletna struktura, cestogradbenim bitumnom, komplet z vsemi deli in materijali</t>
  </si>
  <si>
    <t>7.3.</t>
  </si>
  <si>
    <t>Izdelava obrabne in zaporne plasti iz bitumenskega betona, AC 11 surf B50/70, A2, v debelini 4cm, iz karbonatnih kamnin, skeletna struktura,s cestnogradbenim bitumnom, komplet z vsemi deli in materijali</t>
  </si>
  <si>
    <t>7.4.</t>
  </si>
  <si>
    <t>Dobava in vgraditev prefabriciranega robnika 15/25cm, komplet z vsemi deli in materijali</t>
  </si>
  <si>
    <t>7.5.</t>
  </si>
  <si>
    <t>Dobava in izdelava drenaže iz gibljivih perforiranih plastičnih cevi fi 110mm za podpornim zidom na posteljici iz peščenega materijala, komplet z vsemi deli in materijali</t>
  </si>
  <si>
    <t>7.6.</t>
  </si>
  <si>
    <t>Izdelava nevezane nosilne plasti enakomerno zrnatega drobljenca iz kamnine z dobavo, razstiranjem, planiranjem do točnosti +/-1cm ter komprimiranjem do EV2=100-120 MN/m2, zrnavosti 0/100mm, v debelini 40cm (greda)</t>
  </si>
  <si>
    <t>7.7.</t>
  </si>
  <si>
    <t>Dodatek za izdelavo asfaltne mulde ob vozišču širine 50cm, globine 4cm, v enaki ureditvi kot vozišče</t>
  </si>
  <si>
    <t>7.8.</t>
  </si>
  <si>
    <t>Dobava in vgraditev geotekstila za ločilno plast natezne trdnosti nad 16-18kN/m2</t>
  </si>
  <si>
    <t>7.9.</t>
  </si>
  <si>
    <t>Premazovanje stikov z emulzijo med obstoječopodlago in novim asfaltom</t>
  </si>
  <si>
    <t>7.1. - 7.9.  skupaj</t>
  </si>
  <si>
    <t>8.0.</t>
  </si>
  <si>
    <t>OPREMA</t>
  </si>
  <si>
    <t>8.1.</t>
  </si>
  <si>
    <t>Izdelava tankoslojnih talnih označb z enokomponentno belo barvo vključno z 250 g/m2 posipa s steklenimi kroglicami, strojno, debelina plasti 250mikronov</t>
  </si>
  <si>
    <t>8.2.</t>
  </si>
  <si>
    <t>Izdelava neprekinjene tankoslojne vzdolžne  označbe z enokomponentno belo barvo vključno z 250 g/m2 posipa s steklenimi kroglicami, strojno, debelina plasti 250mikronov</t>
  </si>
  <si>
    <t>8.3.</t>
  </si>
  <si>
    <t>Izdelava prekinjene tankoslojne talne označbe z enokomponentno belo barvo vključno z 250 g/m2 posipa s steklenimi kroglicami, strojno, debelina plasti 250mikronov</t>
  </si>
  <si>
    <t>8.4.</t>
  </si>
  <si>
    <t>Dobava in postavitev prometnih znakov skladno z načrtom prometne ureditve</t>
  </si>
  <si>
    <t>8.5.</t>
  </si>
  <si>
    <t>Dobava in montaža cestne odbojne ograje komplet z vsemi deli in materijali</t>
  </si>
  <si>
    <t>8.6.</t>
  </si>
  <si>
    <t>Dobava in montaža tipske žične ograje višine 2m, vključno s stebrički, kot zaščite naftovoda, komplet z vsemi deli in materijali</t>
  </si>
  <si>
    <t>8.1. - 8.6.  skupaj</t>
  </si>
  <si>
    <t>9.0.</t>
  </si>
  <si>
    <t>OSTALA DELA</t>
  </si>
  <si>
    <t>9.1.</t>
  </si>
  <si>
    <t>Odstranitev obstoječe žične ograje ob naftovodu z odvozom na stalno deponijo</t>
  </si>
  <si>
    <t>9.2.</t>
  </si>
  <si>
    <t>Odstranitev raznega odpadnega materijala na trasi z odvozom na deponijo znotraj luškega območja</t>
  </si>
  <si>
    <t>9.3.</t>
  </si>
  <si>
    <t>Snemanje notranjosti fekalnega kolektorja s kamero pred in po posegu zaščite (zabijanje pilotov), priprava dokumentacije za tehnični pregled</t>
  </si>
  <si>
    <t>9.4.</t>
  </si>
  <si>
    <t>Projektantski nadzor</t>
  </si>
  <si>
    <t>ur</t>
  </si>
  <si>
    <t>9.5.</t>
  </si>
  <si>
    <t>Izdelava projekta izvedenih del (PID), POV in NOV</t>
  </si>
  <si>
    <t>9.6.</t>
  </si>
  <si>
    <t>Izvedba obremenilnega preizkusa mostu in priprava dokumentacije za tehnični pregled</t>
  </si>
  <si>
    <t>9.7.</t>
  </si>
  <si>
    <t>Izvedba geodetskega posnetka novega stanja</t>
  </si>
  <si>
    <t>9.8.</t>
  </si>
  <si>
    <t>Nepredvidena dodatna dela izven popisa, po predhodni specifikaciji izvajalca in potrditvi s strani investitorja (ocena 5%)</t>
  </si>
  <si>
    <t>PROJEKTANTSKI POPIS Elektroinštalacija               Zunanja razsvetljava</t>
  </si>
  <si>
    <t>STIKALNI BLOK SB-03, JE OBSTOJEČI STIKALNI BLOK, IZVEDEN KOT PROSTOSTOJEČA OMARICA NA BETONSKEM TEMELJU. ZA NAPAJANJE NOVE VEJE RAZSVETLJAVE - W15. NA NOVEM MOSTU JE POTREBNO V STIKALNEM BLOKU ZAMENJATI OBSTOJEČO OPREMO (ELEMENTI 4F5 IN 5K9) Z SLEDEČO: *INŠTALACIJSKI ODKLOPNIK TIP PL7-C16/1P "MOELLER"  *KONTAKTOR TIP DILM 25-10 (230V, 50Hz) "MOELLER"   *POPRAVLJENA PLASTIFICIRANA IN VEZANA SHEMA STIKALNEGA BLOKA.  *PRIPADAJOČE TABLICE Z NAPISI PRITRJENE NA OMARICO.  *DROBNI IN VEZNI MATERIAL</t>
  </si>
  <si>
    <t>DOBAVA IN MONTAŽA 10m KANDELABRA "PALICAMPION" ZA 3 CONO VETRA (45 m/s) ITALIJANSKI NORMATIVI - CONA VETRA =8 (TRST) RAZRED NAGUBANOSTI TERENA = D KATEGORIJA IZPOSTAVLJENOSTI = I, POVRŠINA IZPOSTAVLJENOSTI SVETILK Aq=0,14m2) Z NASTAVKOM ZA ENO CESTNO SVETILKO CX200, 1 X HST 250W "SITECO", Z TEMELJNO PLOŠČO PO NAČRTU IN IZDELAVA 4 X SIDERNIH VIJAKOV M 18 X 500 mm Z MATICO TER DOBAVA IN MONTAŽA PRIKLJUČNEGA VAROVALNEGA ELEMENTA PVE 4/25-3 Z 6A VAROVALKAMI</t>
  </si>
  <si>
    <t>DOBAVA IN MONTAŽA 10m KANDELABRA "PALICAMPION" ZA 3 CONO VETRA (45 m/s) ITALIJANSKI NORMATIVI - CONA VETRA =8 (TRST) RAZRED NAGUBANOSTI TERENA = D KATEGORIJA IZPOSTAVLJENOSTI = I, POVRŠINA IZPOSTAVLJENOSTI SVETILK Aq=0,3m2) Z TIPSKO KONZOLO ZA TRI CESTNE SVETILKE CX200, 1 X HST 250W "SITECO", Z TEMELJNO PLOŠČO PO NAČRTU IN IZDELAVA 4 X SIDERNIH VIJAKOV M 18 X 500 mm Z MATICO TER DOBAVA IN MONTAŽA PRIKLJUČNEGA VAROVALNEGA ELEMENTA PVE 4/25-3 Z 6A VAROVALKAMI</t>
  </si>
  <si>
    <t>DEMONTAŽA OBSTOJEČIH 10m  KANDELABROV, TER PONOVNA MONTAŽA NA NOVO LOKACIJO.</t>
  </si>
  <si>
    <t>DOBAVA IN MONTAŽA TIPSKE KONZOLE ZA DVE CESTNI SVETILKI CX200, 1X HST 250W "SITECO" NA OBSTOJEČE 10m KANDELABRE.</t>
  </si>
  <si>
    <t>UREDITEV OBSTOJEČIH DOTRAJANIH 10m KANDELABROV. GRE ZA BRUŠENJE KANDELABROV, 2X BARVANJE Z TEMELJNO BARVO, TER 2X BARVANJE Z KOVAŠKO BARVO</t>
  </si>
  <si>
    <t>DOBAVA IN MONTAŽA PRIKLJUČNEGA VAROVALNEGA ELEMENTA PVE 4/25-3 Z 6A VAROVALKAMI, V OBSTOJEČE KANDELABRE</t>
  </si>
  <si>
    <t>DOBAVA IN MONTAŽA SVETILKE TIP 1159 INDIO, SAP-T400, ASIMETRIČEN, KODA 414164-00 "DISANO" Z VGRAJENO SIJALKO TIP NAV-T 400 SUPER.</t>
  </si>
  <si>
    <t>DOBAVA IN MONTAŽA SVETILKE TIP CX200 , 1 X HST 250, IP66, KODA 5CX 632 E-1 SS0208 "SITECO" Z VGRAJENO SIJALKO TIP HST 250W, E40</t>
  </si>
  <si>
    <t>DOBAVA IN POLAGANJE KABLA NYY-J V KABELSKO KANALIZACIJO "NYY-J 5 X 10 mm2</t>
  </si>
  <si>
    <t>DOBAVA IN MONTAŽA KABLA TIP NYY-J V KANDELABRE IN PRIKLOP NA SVETILKE. NYY-J 3 X 2,5mm2</t>
  </si>
  <si>
    <t>IZDELAVA KONČNIKOV NA KABLIH IN PRIKLJUČITEV LE-TEH NA NAPRAVO. GRE ZA KONČNIKE NA KABLIH NASLEDNJIH PREREZOV   *10mm2</t>
  </si>
  <si>
    <t>DOBAVA IN MONTAŽA ZAŠČITNE SPIRALNE SAMOGASILNE FLEKSIBILNE PVC ZAŠČITNE CEVI RAZNIH PREMEROV KOT NPR SECAFLEX</t>
  </si>
  <si>
    <t>DOBAVA IN POLAGANJE POCINKANEGA FE-ZN VALJANCA 25 X 4 mm V IZKOPANE JARKE KABELSKE KANALIZACIJE ZA OZEMLJITEV OBSTOJEČIH IN NOVIH SVETLOBNIH STEBROV. TRAK JE NA STEBRU ZAVARJEN S KVALITETNIM ZVAROM NA TOVARNIŠKO PREDVIDENO OZEMLJITVENO SPONKO. PRI TEM GRE ZA  *DOBAVA IN POLAGANJE POCINKANEGA TRAKA FeZn 25 X 4mm  *IZVEDBA SPOJITVE TRAKA NA PRIKLJUČNO MESTO STEBRA S POMOČJO EL. ZVARA   *DOBAVA IN MONTAŽA KRIŽNIH SPONK.</t>
  </si>
  <si>
    <t>DEMONTAŽA OBSTOJEČE EL. OPREME IN ODVOZ NA DEPONIJO IZVEN LUKE KOPER D.D.  *DEMONTAŽA OBSTOJEČEGA PROSTOSTOJEČEGA ENERGETSKEGA STIKALNEGA BLOKA V TRASI MED PROFILOMA P21 IN P22 (DIM 1,2 X 1,2 X 0,3)   *DEMONTAŽA OBSTOJEČIH CESTNIH SVETILK/ REFLEKTORJEV   *DEMONTAŽA OBSTOJEČEGA PRIKLJUČNEGA VAROVALNEGA ELEMENTA PVE V SVETLOBNIH STEBRIH</t>
  </si>
  <si>
    <t>PRESTAVITEV OBSTOJEČE TELEKOMUNIKACIJSKE IN ELEKTROENERGETSKE INFRASTRUKTURE "SŽ" (MED PROFILI P1 IN P5) V NOVO - PRESTAVLJENO KABELSKO KANALIZACIJO (TIP C IN C'). POSTAVKA SE OBRAČUNA PO PREDHODNI SPECIFIKACIJI DEL S STRANI IZVAJALCA IN POTRDITVI S STRANI INVESTITORJA, V KOLIKOR NI MOŽNA ZAŠČITA OBSTOJEČE TRASE INFRASTRUKTURE KI PREČKA NOVI TIR 61 MED PROFILI P2 IN P5 (OCENJENO 5%)</t>
  </si>
  <si>
    <t>ocena</t>
  </si>
  <si>
    <t>NADZOR NAD IZVEDBO ELEKTROINŠTALACIJSKIH DEL</t>
  </si>
  <si>
    <t>KOORDINACIJA Z VZDRŽEVALCEM ELEKTROENERGETSKEGA OMREŽJA LUKA KOPER INPO D.O.O. (ODPIRANJE STIKALNIH BLOKOV, IZKLOP V TP, PRIKAZ POTEKA KABLOVODOV, OPIS DELA V LUKI KOPER D.D….)</t>
  </si>
  <si>
    <t>IZDELAVA PROJEKTNE DOKUMENTACIJE PID V 4 IZVODIH</t>
  </si>
  <si>
    <t>IZDELAVA VSEH POTREBNIH ELEKTRIČNIH MERITEV IN PREIZKUSOV Z IZDELAVO PISNIH POROČIL</t>
  </si>
  <si>
    <t>21.</t>
  </si>
  <si>
    <t>DROBNI MATERIAL IN TRANSPORTNI STROŠKI</t>
  </si>
  <si>
    <t>22.</t>
  </si>
  <si>
    <t>DROBNI IN OSTALI MATERIAL TER DELA IZVEN POPISA PO PREDHODNI SPECIFIKACIJI DEL S STRANI IZVAJALCA IN POTRDITVI S STRANI INVESTITORJA</t>
  </si>
  <si>
    <t>PRESTAVITEV SN KABLOVODOV</t>
  </si>
  <si>
    <t>1.</t>
  </si>
  <si>
    <t>REZANJE OBSTOJEČEGA SN KABLA XHP48-A 1X150/25mm2, 20KV V KABELSKEM JAŠKU</t>
  </si>
  <si>
    <t>2.</t>
  </si>
  <si>
    <t>IZVLAČENJE OBSTOJEČEGA SN KABLA XHP48-A 1X150/25mm2, 20KV IZ KABELJSKE KANALIZACIJE V OBSTOJEČEM MOSTU, TER ODVOZ NA DEPONIJO IZVEN OBMOČJA LUKE KOPER</t>
  </si>
  <si>
    <t>3.</t>
  </si>
  <si>
    <t>DOBAVA IN POLAGANJE NOVEGA SN KABLA NA2XS(F)2Y 1X150/25mm2, 20KV V NOVO KABELSKO KANALIZACIJO.</t>
  </si>
  <si>
    <t>4.</t>
  </si>
  <si>
    <t>DOBAVA IN IZDELAVA TOPLOSKRČNE KABELSKE SPOJKE ZA SN KABEL NA2XS(F)2Y 1X150/25mm2, 20KV TIP SXSU5131 "RAYCHEM" (VKLJUČNO VEZNE TULCE)</t>
  </si>
  <si>
    <t>5.</t>
  </si>
  <si>
    <t>KOORDINACIJA ZA IZKLOP TER PONOVNI VKLOP 20 KV KABLOVODA MED TP PETROL IN TP ČISTILNA NAPRAVA TER MED TP ČISTILNA NAPRAVA IN TP TROPLES "ELEKTRO PRIMORSKA-D.D.-DE KOPER"</t>
  </si>
  <si>
    <t>6.</t>
  </si>
  <si>
    <t>NAPISNE TABLICE NA VN KABLIH V VSEH JAŠKIH</t>
  </si>
  <si>
    <t>gar</t>
  </si>
  <si>
    <t>7.</t>
  </si>
  <si>
    <t>IZDELAVA MERITEV, KONTROLNIH PREGLEDOV IN PREIZKUŠANJ SN KABLOVODA S PISNIMI MERILNIMI PROTOKOLI "ELEKTRO PRIMORSKA D.D.-DE KOPER"</t>
  </si>
  <si>
    <t>8.</t>
  </si>
  <si>
    <t>NADZOR PRI IZVAJANJU ELEKTROMONTAŽNIH DEL S STRANI "ELEKTRO PRIMORSKA D.D.-DE KOPER"</t>
  </si>
  <si>
    <t>9.</t>
  </si>
  <si>
    <t>IZDELAVA PROJEKTNE DOKUMENTACIJE IZVEDENIH DEL- PID</t>
  </si>
  <si>
    <t>10.</t>
  </si>
  <si>
    <t>11.</t>
  </si>
  <si>
    <t>DROBNI IN OSTALI MATERIAL TER DELA IZVEN POPISA, PO PREDHOSNI SPECIFIKACIJI DEL S STRANI IZVAJALCA IN POTRDITVI S STRANI INVESTITORJA.</t>
  </si>
  <si>
    <r>
      <t xml:space="preserve">IZDELAVA ELEKTRIČNE KABELSKE KANALIZACIJE ZAJEMA, STROJNI IZKOP JARKA V ZEMLJIŠČU III. KAT., PLANIRANJE DNA JARKA, IZDELAVA PEŠČENE POSTELJICE, DOBAVA IN POLAGANJE STIGMAFLEKS CEVI, ZASIPANJE S PESKOM DO VIŠINE 10CM NAD TEMENOM CEVI, ZASIPANJE JARKA  S TEMPONSKO MEŠANICO V PLASTEH Z NABIJANJEM, ODVOZ ODVEČNEGA MATERIALA NA DEPONIJO IZVEN LUKE KOPER IN UREDITEV TERENA. PREDVIDENA JE KABELSKA KANALIZACIJA NASLEDNJIH KAPACITET. </t>
    </r>
    <r>
      <rPr>
        <b/>
        <sz val="10"/>
        <rFont val="Arial"/>
        <family val="2"/>
      </rPr>
      <t xml:space="preserve">  *</t>
    </r>
    <r>
      <rPr>
        <sz val="10"/>
        <rFont val="Arial"/>
        <family val="2"/>
      </rPr>
      <t xml:space="preserve">(TIP KANALIZACIJE A) IZKOP JARKA NA GLOBINI 1,4m, 4 X STIGMAFLEKS EL FI 160 mm, 5 X STIGMAFLEKS EL FI 125mm, 3 X PE FI 50mm.  </t>
    </r>
  </si>
  <si>
    <t>*(TIP KANALIZACIJE A', ENAKO KOT TIP A, LE DA SE IZKOP NAD CEVMI BETONIRA Z BETONOM TIPA C-25/30) IZKOP JARKA NA GLOBINI 1,4m. *4 X STIGMAFLEKS EL FI 160mm, *5 X STIGMAFLEKS EL FI 125mm, *3 X PE FI 50mm.</t>
  </si>
  <si>
    <t>*(TIP KANALIZACIJE B), IZKOP JARKA NA GLOBINI 1,0m, 3 X STIGMAFLEKS EL FI 110mm</t>
  </si>
  <si>
    <t>*(TIP KANALIZACIJE B', ENAKO KOT TIP B, LE DA SE IZKOP NAD CEVMI BETONIRA Z BETONOM TIPA C-25/30) IZKOP JARKA NA GLOBINI 1,0m. *3 X STIGMAFLEKS EL FI 110</t>
  </si>
  <si>
    <t>*(TIP KANALIZACIJE C), IZKOP JARKA NA GLOBINI 1,4m 18 X STIGMAFLEKS EL FI 110mm</t>
  </si>
  <si>
    <t>*(TIP KANALIZACIJE C', ENAKO KOT TIP C, LE DA SE IZKOP NAD CEVMI BETONIRA Z BETONOM TIPA C-25/30) IZKOP JARKA NA GLOBINI 1,4m. *18 X STIGMAFLEKS EL FI 110</t>
  </si>
  <si>
    <t>*(TIP KANALIZACIJE D), IZKOP JARKA NA GLOBINI 0,9m 3 X STIGMAFLEKS EL FI 50mm</t>
  </si>
  <si>
    <t>*(TIP KANALIZACIJE E), IZKOP NAD CEVMI SE BETONIRA Z BETONOM TIP C-25/30 IZKOP JARKA NA GLOBINI 1,1m, 6 X STIGMAFLEKS EL FI 125mm</t>
  </si>
  <si>
    <t>ROČNI IZKOP JARKA ŠIRINE 1m V ZEMLJIŠČU III. KAT. NA GLOBINI 1,5m OKROG OBSTOJEČE TRASE, OPTIKE.</t>
  </si>
  <si>
    <t>REZANJE OBSTOJEČEGA ASFALTA DEBELINE 12cm ZA IZDELAVO JARKA ŠIRINE 1m IN ODVOZ NA DEPONIJO.</t>
  </si>
  <si>
    <t>ASFALTIRANJE JARKA KABELSKE KANALIZACIJE Z ASFALTOM DEBELINE 12cm</t>
  </si>
  <si>
    <t>IZDELAVA PREBOJA V OBSTOJEČI KABELSKI JAŠEK, VSTAVITEV CEVI RAZNIH PREMEROV IN FINA OBDELAVA PREHODA Z OBEH STRANI</t>
  </si>
  <si>
    <t>IZDELAVA PREBOJA OBSTOJEČEGA PODPORNEGA ZIDU, VSTAVITEV CEVI RAZNIH PREMEROV IN FINA OBDELAVA PREHODA Z OBEH STRANI</t>
  </si>
  <si>
    <t>IZDELAVA ARMIRANOBETONSKEGA TEMELJA ZA KANDELABER DIMENZIJE 1,2X1,2X1,2m. V TEMELJ SO VBETONIRANI SIDRNI VIJAKI ZA TEMELJNO PLOŠČO KANDELABRA, TER 3 CEVI (3X PE FI 50MM=10M) MED JAŠKOM IN OIDNOŽJEM KANDELABRA. DELA ZAJEMAJO:STROJNO REZANJE IN ODSTRANITEV ASFALTA DEBELINE 12cm, STROJNI IZKOP GRADBENE JAME V ZEMLJIŠČU III. KAT., DOBAVA IN POLAGANJE FILCA, DOBAVA IN VGRAJEVANJE TEMPONA Z UTRJEVANJEM PO PLASTEH, DOBAVA IN VGRAJEVANJE PODLOŽNEGA BETONA C12/15 PREREZA 0,1mm3/m2, IZDELAVO OPAŽA Z VGRADNJO PREDHODNO NAŠTETIH PE CEVI, IZDELAVO ŽELEZNE ARMATURE ZA BETON (160kg), VGRADNJO BETONSKE MEŠANICE USTREZNE KVALITETE (MB 30) RAZOPAŽANJE, ZASIP PREOSTALE JAME, IZDELAVA ZAKLJUČNE BETONSKE "KAPE" TER ODVOZ ODVEČNEGA MATERIALA NA DEPONIJO IZVEN LUKE KOPER D.D. IN UREDITEV OKOLICE (GLEJ ARMATURNI NAČRT TEMELJA)</t>
  </si>
  <si>
    <t>DOBAVA IN VGRADNJA SIDRNIH VIJAKOV ZA TEMELJNO PLOŠČO 10m KANDELABRA, TER TREH CEVI (3 X PE FI 50mm = 6m) MED KINETO/ZIDOM IN PODNOŽJEM KANDELABRA</t>
  </si>
  <si>
    <t>IZDELAVA ARMIRANOBETONSKEGA ELEKTRIČNEGA KABELSKEGA JAŠKA DIMENZIJ 1,5X1,5X1,5m. JAŠEK JE OPREMLJEN Z TEŽKIM LŽ POKROVOM 40T. DELA ZAJEMAJO: STROJNO REZANJE IN ODSTRANITEV ASFALTA DEBELINE 12cm, STROJNI IZKOP GRADBENE JAME V ZEMLJIŠČU III. KAT., DOBAVA IN POLAGANJE FILCA, DOBAVA IN VGRAJEVANJE TEMPONA Z UTRJEVANJEM PO PLASTEH, DOBAVA IN UTRJEVANJE PODLOŽNEGA BETONA C12/15 PREREZA 0,1m3/m2, IZDELAVO OPAŽA Z VGRADNJO FE ARMATURE IN UVODNIH ZAKLJUČKOV CEVI, DOBAVA IN VGRAJEVANJE BETONA C30/37 PREREZA 0,2m3/m2 V PLOŠČI IN STENI JAŠKA, RAZOPAŽANJE, ZASIP PREOSTALE GRADBENE JAME, FINA ZIDARSKA OBDELAVA NOTRANJOST JAŠKA, ODVOZ ODVEČNEGA MATERIALA IN UREDITEV OKOLICE. IZVAJALEC MORA PREKONTROLIRATI STATIKO JAŠKA IN JO PRILAGODITI NOSLNOSTI TAL IN PRIČAKOVANI OBREMENITVI (GLEJ ARMATURNI NAČRT JAŠKA)</t>
  </si>
  <si>
    <t>IZDELAVA KABELSKEGA JAŠKA Z BETONSKO CEVJO FI 80 VIŠINE 1,0m Z LITOŽELEZNIM 15T POKROVOM</t>
  </si>
  <si>
    <t>DOBAVA IN MONTAŽA PVC OPOZORILNEGA TRAKU IN DODATNE MEHANSKE-OPOZORILNE ZAŠČITE ZA ELEKTRO KABELSKO KANALIZACIJO</t>
  </si>
  <si>
    <t>ŽELEZNIŠKA PROGA- INDUSTRIJSKI TIR. DEMONTAŽA, MONTAŽA OBSTOJEČIH LESENIH PRAGOV DIMENZIJ 0,24 / 0,16 / 2,60, ZA POTREBE IZKOPA JARKA KANALIZACIJE IN OSTALIH PODZEMNIH KONSTRUKCIJ. V POSTAVKI JE ZAJETA DEMONTAŽA, MONTAŽA DO 6 KOS. PRAGOV, ŠIRINA JARKA ZGORAJ DO 4,0m, PRIPRAVA PLANUMA PO MONTAŽI, PLANIRANJE, PODBIJANJE, BREZ DOBAVE MATERIALA, OBRAČUN ZAJEMA CELOTNO POSTAVKO.</t>
  </si>
  <si>
    <t>IZDELAVA MEHANSKE ZAŠČITE - OBBETONIRANJE ELEKTROENERGETSKE KABELSKE KANALIZACIJE PRI KRIŽANJU Z TIRI, FEKALNO IN METEORNO KANALIZACIJO (2m V OBE STRANI KRIŽANJA)</t>
  </si>
  <si>
    <t>STROŠKI ZAKOLIČBE OSTALIH PODZEMNIH KOMUNALNIH VODOV - PREDVIDENO: *METEORNA KANALIZACIJA, *FEKALNA KANALIZACIJA, *DRENAŽA, *ELEKTROENERGETSKO OMREŽJE, *TELEKOMUNIKACIJSKO OMREŽJE</t>
  </si>
  <si>
    <t>STROŠKI ZAKOLIČBE LOKACIJE NOVIH SVETLOBNIH STEBROV</t>
  </si>
  <si>
    <t>IZDELAVA GEODETSKEGA POSNETKA ZA NOVO IZDELANO KABELSKO KANALIZACIJO PO TIPIZACIJI LUKE KOPER (PODATKE SE PRIDOBI PRI GEODETINJI LUKE KOPER) IN SICER V PISNI IN ELEKTRONSKI OBLIKI - AUTOCAD.</t>
  </si>
  <si>
    <t>PRIPRAVA IN ZAVAROVANJE GRADBIŠČA</t>
  </si>
  <si>
    <t xml:space="preserve">DROBNI IN OSTALI MATERIAL IZVEN POPISA, PO PREDHODNI SPECIFIKACIJI IZVAJALCA DEL IN ODOBRITVI INVESTITORJA </t>
  </si>
  <si>
    <t>Elektroištalacije                           Gradbena dela</t>
  </si>
  <si>
    <t>12.</t>
  </si>
  <si>
    <t>13.</t>
  </si>
  <si>
    <t>14.</t>
  </si>
  <si>
    <t>15.</t>
  </si>
  <si>
    <t>16.</t>
  </si>
  <si>
    <t>19.</t>
  </si>
  <si>
    <t>17.</t>
  </si>
  <si>
    <t>PROJEKTANTSKI POPIS  STROJNE INŠTALACIJE</t>
  </si>
  <si>
    <t>Tir št.61 ter dostopi na cestnoželezniški most čez Rižano v Luki Koper</t>
  </si>
  <si>
    <t>CEV IZ POLIETILENA VISOKE GOSTOTE PROIZVOD TOTRA TIP PE 100 ZA NAZIVNI TLAK 16 BARA, DOBAVLJENA V SEGMENTIH IN KOLUTU, KOMPLET S SPOJNIM IN TESNILNIM MATERIALOM Z DOBAVO IN MONTAŽO, SPAJANJE Z ELEKTRODIFUZIJSKIM VARJENJEM. *FI 110/ NP 16, *FI 32/ NP 16</t>
  </si>
  <si>
    <t>LITOŽELEZNI PRIROBNIČNI KLINASTI EURO ZASUN (JUS M.C5.640) NP 16 ZA HLADNO VODO, VKLJUČNO Z VIJAKI IN TESNILI Z DOBAVO IN MONTAŽO. *DN 100</t>
  </si>
  <si>
    <t>ODCEPNI LTŽ OP KOS (JUS C.J1.071) S PRIROBNIČNIMI SPOJI SKUPAJ Z VIJAKI IN TESNILI - DOBAVA IN MONTAŽA. *DN 100</t>
  </si>
  <si>
    <t>LTŽ KOS LS (NOGA) S PRIROBNIČNIMI SPOJI Z TESNILI IN VIJAKI - DOBAVA IN MONTAŽA. *DN 100</t>
  </si>
  <si>
    <t>LTŽ KOS SP KOS (1=500mm) SKUPAJ Z TESNILI IN PRITRDILNIM MATERIALOM. *DN 100</t>
  </si>
  <si>
    <t>PRIROBNIČNI ADAPTER FISCHER (PE 100 SDR 11) ZA ELEKTRODIFUZIJSKO VARJENJE Z LETEČO PRIROBNICO. *ZA D=110</t>
  </si>
  <si>
    <t>FISCHER OBOJKA (PE 100 SDR 11) ZA ELEKTRODIFUZIJSKO VARJENJE. *ZA D=110, *ZA D=32</t>
  </si>
  <si>
    <t>FISCHER Q KOS PE 100 SDR 11 ZA ELEKTRODIFUZIJSKO VARJENJE. *D=110; 45°, *D=110; 90°, *D=110; 30°, *D=32; 90°</t>
  </si>
  <si>
    <t>FISCHER SPOJKA (PE 100 SDR) Z NAVOJEM. *D-R=32-1</t>
  </si>
  <si>
    <t>LTŽ OKROGLA CESTNA KAPA ZA PODZEMNI ZASUN SKUPAJ Z NASTAVKOM ZA PODZEMNI ZASUN.</t>
  </si>
  <si>
    <t>NADZEMNI HIDRANT Z PRIROBNIČNIMI SPOJI VKLJUČNO Z VEZNIM IN PRITRDILNIM MATERIALOM. *DN 100</t>
  </si>
  <si>
    <t>HIDRANTNA OMARA VELIKOSTI 1080 X 1080 X 236 mm Z OPREMO PODZEMNEGA HIDRANTA VEL. DN 80 *HIDRANTNI NASTAVKI B/ 2C</t>
  </si>
  <si>
    <t xml:space="preserve">IZDELAVA PRIKLJUČKA NA OBSTOJEČO HIDRANTNO OMREŽJE - PRIROBNIČNI SPOJI (REZANJE CEVI, VARJENJE, MONTAŽA) </t>
  </si>
  <si>
    <t>ANTIKOROZIJSKA ZAŠČITA LTŽ ARMATUR IN KOSOV Z BITUMENSKIM PREMAZOM.</t>
  </si>
  <si>
    <t>IZVRŠITEV DEZINFEKCIJE IN BAKTERIOLOŠKE ANALIZE CEVOVODA PITNE VODE PO TEMELJITEM IZPIRANJU NA DOLŽINI 760m</t>
  </si>
  <si>
    <t>OZNAKA NADZEMNEGA HIDRANTA - TABLICA</t>
  </si>
  <si>
    <t>TLAČNI PREIZKUS S HLADILNIM VODNIM TLAKOM</t>
  </si>
  <si>
    <t>IZDELAVA PID DOKUMENTACIJE</t>
  </si>
  <si>
    <t>IZVEDBA MERITEV HIDRANTOV (ZUNANJIH IN NOTRANJIH)</t>
  </si>
  <si>
    <t>PRIPRAVLJALNA IN ZAKLJUČNA DELA - ZAKOLIČENJE, FIKSIRANJE CEVOVODOV, TLAČNI PREIZKUS IN PROBNI ZAGON (BREZ GRADBENIH DEL)</t>
  </si>
  <si>
    <t>POPIS ZEMELJSKIH DEL - VEZANO NA IZVEDBO STROJNIH INSTALACIJ</t>
  </si>
  <si>
    <t>ZAKOLIČBA TRASE IN POSTAVITEV PROFILOV</t>
  </si>
  <si>
    <t>ml</t>
  </si>
  <si>
    <t>STROJNI IZKOP JARKA ZA PEHD CEVOVOD FI 110mm ŠIRINE 1,2m V TERENU IV KATEGORIJE DO GLOBINE 1,3 m</t>
  </si>
  <si>
    <t>STROJNI IZKOP JARKA ZA PEHD CEVOVOD FI 32mm ŠIRINE 0,6m V TERENU IV KATEGORIJE DO GLOBINE 1,0m</t>
  </si>
  <si>
    <t>PLANIRANJE DNA IZKOPA IN NABIJANJE Z ŽABO  ŠIRINE 1,2m  IN 0,6m</t>
  </si>
  <si>
    <t>DOBAVA PESKA 0 - 4 mm IN IZVEDBA POSTELJICE V JARKIH ZA POLAGANJE CEVI DEBELINE 15 cm</t>
  </si>
  <si>
    <t>ZASIP ALKATEN CEVI S PESKOM 0-4 mm DO 30 cm NAD CEVMI V PLASTEH PO 10 cm</t>
  </si>
  <si>
    <t>ZASIP JARKA Z IZKOPANIM MATERIALOM V PLASTEH PO 30 cm Z NABIJANJEM Z ŽABO.</t>
  </si>
  <si>
    <t>ODVOZ ODVEČNEGA MATERIALA NA DEPONIJO</t>
  </si>
  <si>
    <t>STROJNO PLANIRANJE NA TRASI</t>
  </si>
  <si>
    <t>OBETONIRANJE LTŽ ODCEPNIH OP, STOPAL LS KOSOV, VENTILSKIH IN HIDRANTNIH CESTNIH KAP</t>
  </si>
  <si>
    <t>IZDELAVA BETONSKEGA POSTAVKA ZA HIDRANTNO OMARO - DIM 1,2 X 0,4 m</t>
  </si>
  <si>
    <t>POLAGANJE ZAŠČITNE PVC CEVI FI 80 mm Z OBBETONIRANJEM.</t>
  </si>
  <si>
    <t>POSPRAVLJANJE GRADBIŠČA PO KONČANIH DELIH</t>
  </si>
  <si>
    <t>IZDELAVA GEODETSKEGA POSNETKA</t>
  </si>
  <si>
    <t>SKUPAJ</t>
  </si>
  <si>
    <t>Popis del - TIRNE NAPRAVE</t>
  </si>
  <si>
    <t>vseh morebitnio potrebnih del, ki bi bila posledica neugodnih vremenskih razmer ali neustreznega časovnega redosleda izvajanja del.</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</si>
</sst>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4" formatCode="_-* #,##0.00\ &quot;€&quot;_-;\-* #,##0.00\ &quot;€&quot;_-;_-* &quot;-&quot;??\ &quot;€&quot;_-;_-@_-"/>
    <numFmt numFmtId="164" formatCode="00&quot;.&quot;"/>
    <numFmt numFmtId="165" formatCode="#,##0.00_ ;\-#,##0.00\ "/>
    <numFmt numFmtId="166" formatCode="#,##0.00\ [$€-1]"/>
    <numFmt numFmtId="167" formatCode="_-* #,##0.00\ [$€-424]_-;\-* #,##0.00\ [$€-424]_-;_-* &quot;-&quot;??\ [$€-424]_-;_-@_-"/>
    <numFmt numFmtId="168" formatCode="#,##0.00\ &quot;€&quot;"/>
    <numFmt numFmtId="169" formatCode="#,##0.0"/>
  </numFmts>
  <fonts count="34" x14ac:knownFonts="1">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2"/>
      <name val="Arial"/>
      <family val="2"/>
      <charset val="238"/>
    </font>
    <font>
      <b/>
      <sz val="18"/>
      <name val="Arial CE"/>
      <charset val="238"/>
    </font>
    <font>
      <sz val="12"/>
      <name val="Arial CE"/>
      <charset val="238"/>
    </font>
    <font>
      <b/>
      <sz val="12"/>
      <name val="Arial CE"/>
      <charset val="238"/>
    </font>
    <font>
      <sz val="10"/>
      <name val="Arial CE"/>
      <family val="2"/>
      <charset val="238"/>
    </font>
    <font>
      <sz val="10"/>
      <name val="Arial"/>
      <family val="2"/>
      <charset val="238"/>
    </font>
    <font>
      <b/>
      <sz val="10"/>
      <name val="Arial"/>
      <family val="2"/>
      <charset val="238"/>
    </font>
    <font>
      <b/>
      <sz val="10"/>
      <name val="Arial CE"/>
      <charset val="238"/>
    </font>
    <font>
      <sz val="22"/>
      <name val="Swis721 Cn BT"/>
      <family val="2"/>
    </font>
    <font>
      <sz val="10"/>
      <name val="Swis721 Cn BT"/>
      <family val="2"/>
    </font>
    <font>
      <b/>
      <sz val="14"/>
      <name val="Swis721 Cn BT"/>
      <family val="2"/>
    </font>
    <font>
      <sz val="14"/>
      <name val="Swis721 Cn BT"/>
      <family val="2"/>
    </font>
    <font>
      <sz val="12"/>
      <name val="Swis721 Cn BT"/>
      <family val="2"/>
    </font>
    <font>
      <sz val="10"/>
      <name val="Arial CE"/>
      <charset val="238"/>
    </font>
    <font>
      <b/>
      <sz val="10"/>
      <name val="Swis721 Cn BT"/>
      <family val="2"/>
    </font>
    <font>
      <b/>
      <i/>
      <sz val="12"/>
      <name val="Swis721 Cn BT"/>
      <family val="2"/>
    </font>
    <font>
      <b/>
      <i/>
      <sz val="11"/>
      <name val="Swis721 Cn BT"/>
      <family val="2"/>
    </font>
    <font>
      <b/>
      <i/>
      <sz val="10"/>
      <name val="Swis721 Cn BT"/>
      <family val="2"/>
    </font>
    <font>
      <sz val="11"/>
      <name val="Arial"/>
      <family val="2"/>
    </font>
    <font>
      <b/>
      <sz val="11"/>
      <name val="Arial"/>
      <family val="2"/>
    </font>
    <font>
      <i/>
      <sz val="11"/>
      <name val="Arial"/>
      <family val="2"/>
    </font>
    <font>
      <sz val="10"/>
      <name val="Verdana"/>
      <family val="2"/>
      <charset val="238"/>
    </font>
    <font>
      <sz val="11"/>
      <name val="Arial"/>
      <family val="2"/>
      <charset val="238"/>
    </font>
    <font>
      <sz val="9.9"/>
      <name val="Arial"/>
      <family val="2"/>
    </font>
    <font>
      <b/>
      <sz val="12"/>
      <name val="Arial"/>
      <family val="2"/>
      <charset val="238"/>
    </font>
    <font>
      <sz val="12"/>
      <name val="Arial"/>
      <family val="2"/>
    </font>
    <font>
      <b/>
      <sz val="12"/>
      <name val="Arial"/>
      <family val="2"/>
    </font>
    <font>
      <sz val="11"/>
      <color theme="1"/>
      <name val="Arial"/>
      <family val="2"/>
      <charset val="238"/>
    </font>
    <font>
      <b/>
      <sz val="10"/>
      <name val="Arial"/>
      <family val="2"/>
    </font>
    <font>
      <sz val="10"/>
      <name val="Arial"/>
      <family val="2"/>
    </font>
    <font>
      <b/>
      <sz val="10"/>
      <name val="Arial CE"/>
      <family val="2"/>
      <charset val="238"/>
    </font>
  </fonts>
  <fills count="4">
    <fill>
      <patternFill patternType="none"/>
    </fill>
    <fill>
      <patternFill patternType="gray125"/>
    </fill>
    <fill>
      <patternFill patternType="solid">
        <fgColor theme="0" tint="-4.9989318521683403E-2"/>
        <bgColor indexed="64"/>
      </patternFill>
    </fill>
    <fill>
      <patternFill patternType="solid">
        <fgColor theme="0"/>
        <bgColor indexed="64"/>
      </patternFill>
    </fill>
  </fills>
  <borders count="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right/>
      <top style="thin">
        <color indexed="64"/>
      </top>
      <bottom/>
      <diagonal/>
    </border>
  </borders>
  <cellStyleXfs count="4">
    <xf numFmtId="0" fontId="0" fillId="0" borderId="0"/>
    <xf numFmtId="42" fontId="1" fillId="0" borderId="0" applyFont="0" applyFill="0" applyBorder="0" applyAlignment="0" applyProtection="0"/>
    <xf numFmtId="4" fontId="23" fillId="0" borderId="0"/>
    <xf numFmtId="0" fontId="1" fillId="0" borderId="0"/>
  </cellStyleXfs>
  <cellXfs count="196">
    <xf numFmtId="0" fontId="0" fillId="0" borderId="0" xfId="0"/>
    <xf numFmtId="0" fontId="0" fillId="0" borderId="0" xfId="0" applyFont="1"/>
    <xf numFmtId="164" fontId="3" fillId="0" borderId="0" xfId="0" applyNumberFormat="1" applyFont="1" applyAlignment="1">
      <alignment horizontal="center" vertical="top"/>
    </xf>
    <xf numFmtId="0" fontId="4" fillId="0" borderId="0" xfId="0" applyFont="1" applyAlignment="1">
      <alignment vertical="center" wrapText="1"/>
    </xf>
    <xf numFmtId="0" fontId="0" fillId="0" borderId="0" xfId="0" applyAlignment="1">
      <alignment vertical="center" wrapText="1"/>
    </xf>
    <xf numFmtId="0" fontId="5" fillId="0" borderId="0" xfId="0" applyFont="1" applyAlignment="1">
      <alignment vertical="center" wrapText="1"/>
    </xf>
    <xf numFmtId="0" fontId="6" fillId="0" borderId="0" xfId="0" applyFont="1" applyAlignment="1">
      <alignment vertical="center" wrapText="1"/>
    </xf>
    <xf numFmtId="164" fontId="0" fillId="0" borderId="0" xfId="0" applyNumberFormat="1" applyFont="1"/>
    <xf numFmtId="0" fontId="0" fillId="0" borderId="0" xfId="0" applyAlignment="1">
      <alignment horizontal="center"/>
    </xf>
    <xf numFmtId="165" fontId="0" fillId="0" borderId="0" xfId="0" applyNumberFormat="1"/>
    <xf numFmtId="4" fontId="0" fillId="0" borderId="0" xfId="0" applyNumberFormat="1"/>
    <xf numFmtId="164" fontId="7" fillId="0" borderId="1" xfId="0" applyNumberFormat="1" applyFont="1" applyFill="1" applyBorder="1"/>
    <xf numFmtId="0" fontId="7" fillId="0" borderId="2" xfId="0" applyFont="1" applyFill="1" applyBorder="1" applyAlignment="1">
      <alignment horizontal="center"/>
    </xf>
    <xf numFmtId="0" fontId="7" fillId="0" borderId="2" xfId="0" applyFont="1" applyFill="1" applyBorder="1" applyAlignment="1">
      <alignment horizontal="right"/>
    </xf>
    <xf numFmtId="165" fontId="7" fillId="0" borderId="2" xfId="0" applyNumberFormat="1" applyFont="1" applyFill="1" applyBorder="1" applyAlignment="1">
      <alignment horizontal="right"/>
    </xf>
    <xf numFmtId="4" fontId="7" fillId="0" borderId="3" xfId="0" applyNumberFormat="1" applyFont="1" applyFill="1" applyBorder="1" applyAlignment="1">
      <alignment horizontal="right"/>
    </xf>
    <xf numFmtId="164" fontId="7" fillId="0" borderId="0" xfId="0" applyNumberFormat="1" applyFont="1" applyFill="1" applyBorder="1"/>
    <xf numFmtId="0" fontId="7" fillId="0" borderId="0" xfId="0" applyFont="1" applyFill="1" applyBorder="1" applyAlignment="1">
      <alignment horizontal="center"/>
    </xf>
    <xf numFmtId="0" fontId="7" fillId="0" borderId="0" xfId="0" applyFont="1" applyFill="1" applyBorder="1" applyAlignment="1">
      <alignment horizontal="right"/>
    </xf>
    <xf numFmtId="165" fontId="7" fillId="0" borderId="0" xfId="0" applyNumberFormat="1" applyFont="1" applyFill="1" applyBorder="1" applyAlignment="1">
      <alignment horizontal="right"/>
    </xf>
    <xf numFmtId="4" fontId="7" fillId="0" borderId="0" xfId="0" applyNumberFormat="1" applyFont="1" applyFill="1" applyBorder="1" applyAlignment="1">
      <alignment horizontal="right"/>
    </xf>
    <xf numFmtId="0" fontId="8" fillId="0" borderId="0" xfId="0" applyFont="1"/>
    <xf numFmtId="4" fontId="8" fillId="0" borderId="0" xfId="0" applyNumberFormat="1" applyFont="1"/>
    <xf numFmtId="166" fontId="8" fillId="0" borderId="0" xfId="0" applyNumberFormat="1" applyFont="1" applyAlignment="1"/>
    <xf numFmtId="167" fontId="8" fillId="0" borderId="0" xfId="0" applyNumberFormat="1" applyFont="1" applyAlignment="1">
      <alignment horizontal="center"/>
    </xf>
    <xf numFmtId="164" fontId="8" fillId="0" borderId="0" xfId="0" applyNumberFormat="1" applyFont="1" applyAlignment="1">
      <alignment horizontal="center" vertical="top"/>
    </xf>
    <xf numFmtId="0" fontId="8" fillId="0" borderId="0" xfId="0" applyFont="1" applyAlignment="1">
      <alignment horizontal="justify" vertical="top" wrapText="1"/>
    </xf>
    <xf numFmtId="49" fontId="8" fillId="0" borderId="0" xfId="0" applyNumberFormat="1" applyFont="1"/>
    <xf numFmtId="4" fontId="8" fillId="0" borderId="0" xfId="0" applyNumberFormat="1" applyFont="1" applyAlignment="1">
      <alignment horizontal="center"/>
    </xf>
    <xf numFmtId="0" fontId="8" fillId="0" borderId="0" xfId="0" applyFont="1" applyFill="1" applyAlignment="1">
      <alignment wrapText="1"/>
    </xf>
    <xf numFmtId="0" fontId="8" fillId="0" borderId="0" xfId="0" applyFont="1" applyBorder="1" applyAlignment="1">
      <alignment horizontal="center"/>
    </xf>
    <xf numFmtId="168" fontId="8" fillId="0" borderId="0" xfId="0" applyNumberFormat="1" applyFont="1" applyProtection="1">
      <protection locked="0"/>
    </xf>
    <xf numFmtId="168" fontId="0" fillId="0" borderId="0" xfId="0" applyNumberFormat="1" applyFont="1" applyProtection="1">
      <protection locked="0"/>
    </xf>
    <xf numFmtId="0" fontId="7" fillId="0" borderId="0" xfId="0" applyFont="1" applyFill="1" applyBorder="1" applyAlignment="1">
      <alignment horizontal="left" vertical="center" wrapText="1"/>
    </xf>
    <xf numFmtId="0" fontId="8" fillId="0" borderId="0" xfId="0" applyFont="1" applyAlignment="1">
      <alignment horizontal="center"/>
    </xf>
    <xf numFmtId="168" fontId="0" fillId="0" borderId="0" xfId="0" applyNumberFormat="1" applyFont="1" applyFill="1"/>
    <xf numFmtId="168" fontId="0" fillId="0" borderId="0" xfId="0" applyNumberFormat="1" applyFont="1" applyAlignment="1">
      <alignment horizontal="right"/>
    </xf>
    <xf numFmtId="164" fontId="9" fillId="0" borderId="0" xfId="0" applyNumberFormat="1" applyFont="1" applyBorder="1" applyAlignment="1">
      <alignment horizontal="center" vertical="top"/>
    </xf>
    <xf numFmtId="0" fontId="9" fillId="0" borderId="0" xfId="0" applyFont="1" applyBorder="1" applyAlignment="1">
      <alignment wrapText="1"/>
    </xf>
    <xf numFmtId="0" fontId="9" fillId="0" borderId="0" xfId="0" applyFont="1" applyBorder="1" applyAlignment="1">
      <alignment horizontal="center"/>
    </xf>
    <xf numFmtId="0" fontId="9" fillId="0" borderId="0" xfId="0" applyFont="1" applyBorder="1"/>
    <xf numFmtId="165" fontId="10" fillId="0" borderId="0" xfId="0" applyNumberFormat="1" applyFont="1" applyBorder="1"/>
    <xf numFmtId="167" fontId="10" fillId="0" borderId="0" xfId="0" applyNumberFormat="1" applyFont="1" applyFill="1" applyBorder="1" applyAlignment="1">
      <alignment horizontal="center"/>
    </xf>
    <xf numFmtId="0" fontId="10" fillId="0" borderId="0" xfId="0" applyFont="1"/>
    <xf numFmtId="0" fontId="12" fillId="0" borderId="0" xfId="0" applyFont="1" applyAlignment="1">
      <alignment horizontal="left" vertical="top" wrapText="1"/>
    </xf>
    <xf numFmtId="0" fontId="12" fillId="0" borderId="0" xfId="0" applyFont="1"/>
    <xf numFmtId="4" fontId="12" fillId="0" borderId="0" xfId="0" applyNumberFormat="1" applyFont="1" applyAlignment="1">
      <alignment horizontal="right" vertical="top" wrapText="1"/>
    </xf>
    <xf numFmtId="44" fontId="12" fillId="0" borderId="0" xfId="1" applyNumberFormat="1" applyFont="1" applyAlignment="1">
      <alignment horizontal="right" vertical="top" wrapText="1"/>
    </xf>
    <xf numFmtId="0" fontId="12" fillId="0" borderId="0" xfId="0" applyFont="1" applyAlignment="1">
      <alignment horizontal="center" vertical="top" wrapText="1"/>
    </xf>
    <xf numFmtId="0" fontId="12" fillId="0" borderId="0" xfId="0" applyFont="1" applyAlignment="1">
      <alignment horizontal="left" vertical="top" wrapText="1" indent="1"/>
    </xf>
    <xf numFmtId="0" fontId="17" fillId="2" borderId="4" xfId="0" applyFont="1" applyFill="1" applyBorder="1" applyAlignment="1">
      <alignment horizontal="center" vertical="top" wrapText="1"/>
    </xf>
    <xf numFmtId="0" fontId="17" fillId="2" borderId="4" xfId="0" applyFont="1" applyFill="1" applyBorder="1" applyAlignment="1">
      <alignment horizontal="left" vertical="top" wrapText="1" indent="1"/>
    </xf>
    <xf numFmtId="4" fontId="17" fillId="2" borderId="4" xfId="0" applyNumberFormat="1" applyFont="1" applyFill="1" applyBorder="1" applyAlignment="1">
      <alignment horizontal="center" vertical="top" wrapText="1"/>
    </xf>
    <xf numFmtId="44" fontId="17" fillId="2" borderId="4" xfId="1" applyNumberFormat="1" applyFont="1" applyFill="1" applyBorder="1" applyAlignment="1">
      <alignment horizontal="center" vertical="top" wrapText="1"/>
    </xf>
    <xf numFmtId="0" fontId="18" fillId="0" borderId="0" xfId="0" applyFont="1" applyAlignment="1">
      <alignment horizontal="center" vertical="top" wrapText="1"/>
    </xf>
    <xf numFmtId="0" fontId="18" fillId="0" borderId="0" xfId="0" applyFont="1" applyAlignment="1">
      <alignment horizontal="left" vertical="top" indent="1"/>
    </xf>
    <xf numFmtId="4" fontId="19" fillId="0" borderId="0" xfId="0" applyNumberFormat="1" applyFont="1" applyAlignment="1">
      <alignment horizontal="right" vertical="top" wrapText="1"/>
    </xf>
    <xf numFmtId="44" fontId="19" fillId="0" borderId="0" xfId="1" applyNumberFormat="1" applyFont="1" applyAlignment="1">
      <alignment horizontal="right" vertical="top" wrapText="1"/>
    </xf>
    <xf numFmtId="0" fontId="19" fillId="0" borderId="0" xfId="0" applyFont="1" applyAlignment="1">
      <alignment horizontal="left" vertical="top" wrapText="1"/>
    </xf>
    <xf numFmtId="0" fontId="19" fillId="0" borderId="0" xfId="0" applyFont="1"/>
    <xf numFmtId="0" fontId="19" fillId="0" borderId="0" xfId="0" applyFont="1" applyAlignment="1">
      <alignment horizontal="center" vertical="top" wrapText="1"/>
    </xf>
    <xf numFmtId="0" fontId="19" fillId="0" borderId="0" xfId="0" applyFont="1" applyAlignment="1">
      <alignment horizontal="left" vertical="top" wrapText="1" indent="1"/>
    </xf>
    <xf numFmtId="0" fontId="12" fillId="0" borderId="0" xfId="0" applyFont="1" applyAlignment="1">
      <alignment horizontal="center" vertical="center" wrapText="1"/>
    </xf>
    <xf numFmtId="0" fontId="12" fillId="0" borderId="0" xfId="0" applyFont="1" applyBorder="1" applyAlignment="1">
      <alignment horizontal="left" vertical="top" wrapText="1" indent="1"/>
    </xf>
    <xf numFmtId="4" fontId="12" fillId="0" borderId="0" xfId="0" applyNumberFormat="1" applyFont="1" applyAlignment="1">
      <alignment horizontal="center" vertical="center" wrapText="1"/>
    </xf>
    <xf numFmtId="44" fontId="12" fillId="0" borderId="0" xfId="1" applyNumberFormat="1" applyFont="1" applyAlignment="1" applyProtection="1">
      <alignment horizontal="right" vertical="center" wrapText="1"/>
      <protection locked="0"/>
    </xf>
    <xf numFmtId="44" fontId="12" fillId="0" borderId="0" xfId="1" applyNumberFormat="1" applyFont="1" applyAlignment="1">
      <alignment horizontal="right" vertical="center" wrapText="1"/>
    </xf>
    <xf numFmtId="4" fontId="12" fillId="0" borderId="0" xfId="0" applyNumberFormat="1" applyFont="1" applyAlignment="1">
      <alignment horizontal="right" vertical="center" wrapText="1"/>
    </xf>
    <xf numFmtId="4" fontId="12" fillId="0" borderId="0" xfId="0" applyNumberFormat="1" applyFont="1" applyAlignment="1" applyProtection="1">
      <alignment horizontal="right" vertical="center" wrapText="1"/>
      <protection locked="0"/>
    </xf>
    <xf numFmtId="0" fontId="12" fillId="0" borderId="0" xfId="0" quotePrefix="1" applyFont="1" applyAlignment="1">
      <alignment horizontal="left" vertical="top" wrapText="1" indent="1"/>
    </xf>
    <xf numFmtId="0" fontId="12" fillId="0" borderId="4" xfId="0" applyFont="1" applyBorder="1" applyAlignment="1">
      <alignment horizontal="center" vertical="top"/>
    </xf>
    <xf numFmtId="0" fontId="12" fillId="0" borderId="4" xfId="0" applyFont="1" applyBorder="1" applyAlignment="1">
      <alignment horizontal="left" vertical="top" wrapText="1" indent="1"/>
    </xf>
    <xf numFmtId="4" fontId="12" fillId="0" borderId="4" xfId="0" applyNumberFormat="1" applyFont="1" applyBorder="1"/>
    <xf numFmtId="44" fontId="12" fillId="0" borderId="4" xfId="1" applyNumberFormat="1" applyFont="1" applyBorder="1"/>
    <xf numFmtId="0" fontId="17" fillId="0" borderId="0" xfId="0" applyFont="1" applyAlignment="1">
      <alignment horizontal="center" vertical="top"/>
    </xf>
    <xf numFmtId="0" fontId="17" fillId="0" borderId="0" xfId="0" applyFont="1" applyAlignment="1">
      <alignment horizontal="left" vertical="top" indent="1"/>
    </xf>
    <xf numFmtId="4" fontId="17" fillId="0" borderId="0" xfId="0" applyNumberFormat="1" applyFont="1"/>
    <xf numFmtId="44" fontId="17" fillId="0" borderId="0" xfId="1" applyNumberFormat="1" applyFont="1"/>
    <xf numFmtId="0" fontId="18" fillId="0" borderId="0" xfId="0" applyFont="1" applyAlignment="1">
      <alignment horizontal="left" vertical="top" wrapText="1"/>
    </xf>
    <xf numFmtId="0" fontId="18" fillId="0" borderId="0" xfId="0" applyFont="1"/>
    <xf numFmtId="0" fontId="18" fillId="0" borderId="0" xfId="0" applyFont="1" applyAlignment="1">
      <alignment horizontal="center" vertical="center" wrapText="1"/>
    </xf>
    <xf numFmtId="0" fontId="18" fillId="0" borderId="0" xfId="0" applyFont="1" applyAlignment="1">
      <alignment horizontal="left" vertical="top" wrapText="1" indent="1"/>
    </xf>
    <xf numFmtId="4" fontId="18" fillId="0" borderId="0" xfId="0" applyNumberFormat="1" applyFont="1" applyAlignment="1">
      <alignment horizontal="right" vertical="top" wrapText="1"/>
    </xf>
    <xf numFmtId="44" fontId="18" fillId="0" borderId="0" xfId="1" applyNumberFormat="1" applyFont="1" applyAlignment="1">
      <alignment horizontal="right" vertical="top" wrapText="1"/>
    </xf>
    <xf numFmtId="0" fontId="19" fillId="0" borderId="0" xfId="0" applyFont="1" applyAlignment="1">
      <alignment horizontal="center" vertical="center" wrapText="1"/>
    </xf>
    <xf numFmtId="169" fontId="12" fillId="0" borderId="0" xfId="0" applyNumberFormat="1" applyFont="1" applyAlignment="1">
      <alignment horizontal="center" vertical="center" wrapText="1"/>
    </xf>
    <xf numFmtId="0" fontId="12" fillId="0" borderId="0" xfId="0" applyFont="1" applyAlignment="1">
      <alignment horizontal="left" vertical="center" wrapText="1" indent="1"/>
    </xf>
    <xf numFmtId="44" fontId="12" fillId="0" borderId="0" xfId="1" applyNumberFormat="1" applyFont="1" applyAlignment="1">
      <alignment horizontal="left" vertical="center" wrapText="1" indent="1"/>
    </xf>
    <xf numFmtId="0" fontId="12" fillId="0" borderId="0" xfId="0" applyFont="1" applyAlignment="1">
      <alignment horizontal="left" wrapText="1" indent="1"/>
    </xf>
    <xf numFmtId="0" fontId="20" fillId="0" borderId="0" xfId="0" applyFont="1" applyAlignment="1">
      <alignment horizontal="left" wrapText="1" indent="1"/>
    </xf>
    <xf numFmtId="0" fontId="20" fillId="0" borderId="0" xfId="0" applyFont="1" applyAlignment="1">
      <alignment horizontal="left" vertical="top" wrapText="1" indent="1"/>
    </xf>
    <xf numFmtId="0" fontId="12" fillId="0" borderId="4" xfId="0" applyFont="1" applyBorder="1" applyAlignment="1">
      <alignment horizontal="center" vertical="top" wrapText="1"/>
    </xf>
    <xf numFmtId="4" fontId="12" fillId="0" borderId="4" xfId="0" applyNumberFormat="1" applyFont="1" applyBorder="1" applyAlignment="1">
      <alignment horizontal="right" vertical="top" wrapText="1"/>
    </xf>
    <xf numFmtId="44" fontId="12" fillId="0" borderId="4" xfId="1" applyNumberFormat="1" applyFont="1" applyBorder="1" applyAlignment="1">
      <alignment horizontal="right" vertical="top" wrapText="1"/>
    </xf>
    <xf numFmtId="4" fontId="17" fillId="0" borderId="0" xfId="0" applyNumberFormat="1" applyFont="1" applyAlignment="1">
      <alignment horizontal="right" vertical="top" wrapText="1"/>
    </xf>
    <xf numFmtId="0" fontId="17" fillId="0" borderId="0" xfId="0" applyFont="1" applyAlignment="1">
      <alignment horizontal="left" vertical="top" wrapText="1"/>
    </xf>
    <xf numFmtId="0" fontId="17" fillId="0" borderId="0" xfId="0" applyFont="1"/>
    <xf numFmtId="0" fontId="17" fillId="0" borderId="0" xfId="0" applyFont="1" applyAlignment="1">
      <alignment horizontal="center" vertical="top" wrapText="1"/>
    </xf>
    <xf numFmtId="0" fontId="17" fillId="0" borderId="0" xfId="0" applyFont="1" applyAlignment="1">
      <alignment horizontal="left" vertical="top" wrapText="1" indent="1"/>
    </xf>
    <xf numFmtId="44" fontId="17" fillId="0" borderId="0" xfId="1" applyNumberFormat="1" applyFont="1" applyAlignment="1">
      <alignment horizontal="right" vertical="top" wrapText="1"/>
    </xf>
    <xf numFmtId="0" fontId="12" fillId="0" borderId="0" xfId="0" applyFont="1" applyFill="1" applyAlignment="1">
      <alignment horizontal="left" vertical="top" wrapText="1" indent="1"/>
    </xf>
    <xf numFmtId="0" fontId="21" fillId="0" borderId="0" xfId="0" applyFont="1" applyBorder="1" applyAlignment="1" applyProtection="1">
      <alignment vertical="top"/>
      <protection locked="0"/>
    </xf>
    <xf numFmtId="0" fontId="21" fillId="0" borderId="0" xfId="0" applyFont="1" applyBorder="1" applyAlignment="1" applyProtection="1">
      <alignment vertical="top" wrapText="1"/>
    </xf>
    <xf numFmtId="4" fontId="21" fillId="0" borderId="0" xfId="0" applyNumberFormat="1" applyFont="1" applyBorder="1" applyProtection="1"/>
    <xf numFmtId="4" fontId="21" fillId="0" borderId="0" xfId="0" applyNumberFormat="1" applyFont="1" applyFill="1" applyBorder="1" applyProtection="1">
      <protection locked="0"/>
    </xf>
    <xf numFmtId="0" fontId="21" fillId="0" borderId="0" xfId="0" applyFont="1" applyBorder="1" applyProtection="1"/>
    <xf numFmtId="0" fontId="21" fillId="0" borderId="0" xfId="0" applyFont="1" applyBorder="1"/>
    <xf numFmtId="0" fontId="22" fillId="0" borderId="0" xfId="0" applyFont="1" applyBorder="1" applyAlignment="1" applyProtection="1">
      <alignment vertical="top" wrapText="1"/>
    </xf>
    <xf numFmtId="0" fontId="21" fillId="0" borderId="5" xfId="0" applyFont="1" applyBorder="1" applyAlignment="1" applyProtection="1">
      <alignment vertical="top"/>
      <protection locked="0"/>
    </xf>
    <xf numFmtId="0" fontId="21" fillId="0" borderId="5" xfId="0" applyFont="1" applyBorder="1" applyProtection="1"/>
    <xf numFmtId="4" fontId="21" fillId="0" borderId="5" xfId="0" applyNumberFormat="1" applyFont="1" applyBorder="1" applyProtection="1"/>
    <xf numFmtId="4" fontId="21" fillId="0" borderId="5" xfId="0" applyNumberFormat="1" applyFont="1" applyFill="1" applyBorder="1" applyProtection="1">
      <protection locked="0"/>
    </xf>
    <xf numFmtId="4" fontId="22" fillId="0" borderId="0" xfId="0" applyNumberFormat="1" applyFont="1" applyBorder="1" applyProtection="1"/>
    <xf numFmtId="0" fontId="21" fillId="0" borderId="0" xfId="0" applyFont="1" applyProtection="1"/>
    <xf numFmtId="0" fontId="21" fillId="0" borderId="0" xfId="0" applyFont="1" applyAlignment="1" applyProtection="1">
      <alignment vertical="center"/>
    </xf>
    <xf numFmtId="2" fontId="21" fillId="0" borderId="0" xfId="2" applyNumberFormat="1" applyFont="1" applyAlignment="1" applyProtection="1">
      <alignment wrapText="1" shrinkToFit="1"/>
    </xf>
    <xf numFmtId="0" fontId="21" fillId="0" borderId="0" xfId="0" applyFont="1" applyAlignment="1" applyProtection="1">
      <alignment vertical="center" wrapText="1"/>
    </xf>
    <xf numFmtId="4" fontId="0" fillId="0" borderId="0" xfId="0" applyNumberFormat="1" applyFont="1" applyAlignment="1" applyProtection="1">
      <alignment vertical="center" wrapText="1"/>
    </xf>
    <xf numFmtId="4" fontId="24" fillId="0" borderId="0" xfId="0" applyNumberFormat="1" applyFont="1" applyFill="1" applyAlignment="1" applyProtection="1">
      <alignment vertical="center" wrapText="1"/>
      <protection locked="0"/>
    </xf>
    <xf numFmtId="4" fontId="24" fillId="0" borderId="0" xfId="0" applyNumberFormat="1" applyFont="1" applyAlignment="1" applyProtection="1">
      <alignment vertical="center" wrapText="1"/>
    </xf>
    <xf numFmtId="0" fontId="24" fillId="0" borderId="0" xfId="0" applyFont="1" applyAlignment="1" applyProtection="1">
      <alignment vertical="center" wrapText="1"/>
    </xf>
    <xf numFmtId="0" fontId="0" fillId="0" borderId="0" xfId="0" applyFont="1" applyProtection="1"/>
    <xf numFmtId="0" fontId="24" fillId="0" borderId="0" xfId="0" applyFont="1" applyProtection="1"/>
    <xf numFmtId="0" fontId="21" fillId="0" borderId="0" xfId="0" applyFont="1" applyBorder="1" applyProtection="1">
      <protection locked="0"/>
    </xf>
    <xf numFmtId="4" fontId="21" fillId="0" borderId="0" xfId="0" applyNumberFormat="1" applyFont="1" applyBorder="1"/>
    <xf numFmtId="0" fontId="21" fillId="0" borderId="6" xfId="0" applyFont="1" applyBorder="1" applyAlignment="1" applyProtection="1">
      <alignment vertical="top" wrapText="1"/>
    </xf>
    <xf numFmtId="4" fontId="21" fillId="0" borderId="6" xfId="0" applyNumberFormat="1" applyFont="1" applyBorder="1" applyProtection="1"/>
    <xf numFmtId="4" fontId="21" fillId="0" borderId="6" xfId="0" applyNumberFormat="1" applyFont="1" applyFill="1" applyBorder="1" applyProtection="1">
      <protection locked="0"/>
    </xf>
    <xf numFmtId="4" fontId="22" fillId="0" borderId="6" xfId="0" applyNumberFormat="1" applyFont="1" applyBorder="1" applyProtection="1"/>
    <xf numFmtId="0" fontId="22" fillId="0" borderId="0" xfId="0" applyFont="1" applyAlignment="1" applyProtection="1">
      <alignment vertical="top"/>
      <protection locked="0"/>
    </xf>
    <xf numFmtId="0" fontId="22" fillId="0" borderId="0" xfId="0" applyFont="1" applyProtection="1"/>
    <xf numFmtId="0" fontId="21" fillId="0" borderId="0" xfId="0" applyFont="1" applyProtection="1">
      <protection locked="0"/>
    </xf>
    <xf numFmtId="4" fontId="21" fillId="0" borderId="0" xfId="0" applyNumberFormat="1" applyFont="1" applyProtection="1"/>
    <xf numFmtId="0" fontId="21" fillId="0" borderId="0" xfId="0" applyFont="1" applyAlignment="1" applyProtection="1">
      <alignment vertical="top"/>
      <protection locked="0"/>
    </xf>
    <xf numFmtId="4" fontId="21" fillId="0" borderId="0" xfId="0" applyNumberFormat="1" applyFont="1" applyAlignment="1" applyProtection="1">
      <alignment horizontal="right"/>
    </xf>
    <xf numFmtId="4" fontId="21" fillId="0" borderId="0" xfId="0" applyNumberFormat="1" applyFont="1" applyFill="1" applyProtection="1">
      <protection locked="0"/>
    </xf>
    <xf numFmtId="4" fontId="8" fillId="0" borderId="0" xfId="3" applyNumberFormat="1" applyFont="1" applyBorder="1" applyProtection="1"/>
    <xf numFmtId="0" fontId="21" fillId="0" borderId="0" xfId="0" applyFont="1" applyFill="1" applyAlignment="1">
      <alignment wrapText="1"/>
    </xf>
    <xf numFmtId="0" fontId="0" fillId="0" borderId="0" xfId="0" applyFill="1"/>
    <xf numFmtId="4" fontId="0" fillId="0" borderId="0" xfId="0" applyNumberFormat="1" applyFill="1"/>
    <xf numFmtId="0" fontId="21" fillId="0" borderId="6" xfId="0" applyFont="1" applyBorder="1" applyAlignment="1" applyProtection="1">
      <alignment vertical="top"/>
      <protection locked="0"/>
    </xf>
    <xf numFmtId="4" fontId="21" fillId="0" borderId="0" xfId="0" applyNumberFormat="1" applyFont="1" applyBorder="1" applyAlignment="1" applyProtection="1">
      <alignment vertical="top" wrapText="1"/>
    </xf>
    <xf numFmtId="0" fontId="22" fillId="0" borderId="0" xfId="0" applyFont="1" applyBorder="1" applyAlignment="1" applyProtection="1">
      <alignment vertical="top"/>
      <protection locked="0"/>
    </xf>
    <xf numFmtId="16" fontId="21" fillId="0" borderId="0" xfId="0" applyNumberFormat="1" applyFont="1" applyBorder="1" applyAlignment="1" applyProtection="1">
      <alignment vertical="top"/>
      <protection locked="0"/>
    </xf>
    <xf numFmtId="0" fontId="22" fillId="0" borderId="0" xfId="0" applyFont="1" applyBorder="1" applyAlignment="1" applyProtection="1">
      <alignment vertical="top" wrapText="1"/>
      <protection locked="0"/>
    </xf>
    <xf numFmtId="0" fontId="22" fillId="0" borderId="0" xfId="0" applyFont="1" applyFill="1" applyBorder="1" applyAlignment="1" applyProtection="1">
      <alignment vertical="top" wrapText="1"/>
    </xf>
    <xf numFmtId="0" fontId="21" fillId="0" borderId="0" xfId="0" applyFont="1" applyFill="1" applyAlignment="1" applyProtection="1">
      <alignment horizontal="justify" vertical="top" wrapText="1"/>
    </xf>
    <xf numFmtId="4" fontId="21" fillId="0" borderId="0" xfId="0" applyNumberFormat="1" applyFont="1" applyFill="1" applyBorder="1" applyProtection="1"/>
    <xf numFmtId="0" fontId="27" fillId="0" borderId="0" xfId="0" applyFont="1" applyBorder="1" applyAlignment="1" applyProtection="1">
      <alignment vertical="top"/>
      <protection locked="0"/>
    </xf>
    <xf numFmtId="0" fontId="27" fillId="0" borderId="0" xfId="0" applyFont="1"/>
    <xf numFmtId="4" fontId="27" fillId="0" borderId="0" xfId="0" applyNumberFormat="1" applyFont="1"/>
    <xf numFmtId="4" fontId="27" fillId="0" borderId="0" xfId="3" applyNumberFormat="1" applyFont="1" applyBorder="1" applyProtection="1"/>
    <xf numFmtId="0" fontId="27" fillId="0" borderId="0" xfId="0" applyFont="1" applyBorder="1"/>
    <xf numFmtId="0" fontId="21" fillId="0" borderId="0" xfId="0" applyFont="1"/>
    <xf numFmtId="0" fontId="25" fillId="0" borderId="0" xfId="0" applyFont="1"/>
    <xf numFmtId="4" fontId="21" fillId="0" borderId="0" xfId="0" applyNumberFormat="1" applyFont="1"/>
    <xf numFmtId="4" fontId="21" fillId="0" borderId="0" xfId="3" applyNumberFormat="1" applyFont="1" applyBorder="1" applyProtection="1"/>
    <xf numFmtId="0" fontId="27" fillId="0" borderId="0" xfId="0" applyFont="1" applyFill="1" applyBorder="1" applyAlignment="1" applyProtection="1">
      <alignment vertical="top" wrapText="1"/>
    </xf>
    <xf numFmtId="0" fontId="28" fillId="0" borderId="0" xfId="0" applyFont="1" applyBorder="1" applyAlignment="1" applyProtection="1">
      <alignment vertical="top"/>
      <protection locked="0"/>
    </xf>
    <xf numFmtId="0" fontId="29" fillId="0" borderId="0" xfId="0" applyFont="1" applyBorder="1" applyAlignment="1" applyProtection="1">
      <alignment vertical="top" wrapText="1"/>
    </xf>
    <xf numFmtId="4" fontId="28" fillId="0" borderId="0" xfId="0" applyNumberFormat="1" applyFont="1" applyBorder="1" applyProtection="1"/>
    <xf numFmtId="4" fontId="28" fillId="0" borderId="0" xfId="0" applyNumberFormat="1" applyFont="1" applyFill="1" applyBorder="1" applyProtection="1">
      <protection locked="0"/>
    </xf>
    <xf numFmtId="0" fontId="28" fillId="0" borderId="0" xfId="0" applyFont="1" applyBorder="1" applyProtection="1"/>
    <xf numFmtId="0" fontId="28" fillId="0" borderId="0" xfId="0" applyFont="1" applyBorder="1"/>
    <xf numFmtId="0" fontId="30" fillId="0" borderId="0" xfId="0" applyFont="1" applyAlignment="1">
      <alignment wrapText="1"/>
    </xf>
    <xf numFmtId="168" fontId="0" fillId="3" borderId="0" xfId="0" applyNumberFormat="1" applyFont="1" applyFill="1"/>
    <xf numFmtId="0" fontId="8" fillId="0" borderId="0" xfId="0" applyFont="1" applyAlignment="1">
      <alignment wrapText="1"/>
    </xf>
    <xf numFmtId="4" fontId="8" fillId="0" borderId="0" xfId="0" applyNumberFormat="1" applyFont="1" applyFill="1"/>
    <xf numFmtId="167" fontId="0" fillId="0" borderId="0" xfId="0" applyNumberFormat="1" applyFont="1" applyAlignment="1">
      <alignment horizontal="center"/>
    </xf>
    <xf numFmtId="0" fontId="9" fillId="0" borderId="0" xfId="0" applyFont="1" applyAlignment="1">
      <alignment wrapText="1"/>
    </xf>
    <xf numFmtId="165" fontId="16" fillId="0" borderId="0" xfId="0" applyNumberFormat="1" applyFont="1"/>
    <xf numFmtId="167" fontId="16" fillId="0" borderId="0" xfId="0" applyNumberFormat="1" applyFont="1" applyFill="1" applyAlignment="1">
      <alignment horizontal="center"/>
    </xf>
    <xf numFmtId="166" fontId="0" fillId="0" borderId="0" xfId="0" applyNumberFormat="1" applyAlignment="1"/>
    <xf numFmtId="0" fontId="4" fillId="0" borderId="0" xfId="0" applyFont="1"/>
    <xf numFmtId="0" fontId="7" fillId="0" borderId="0" xfId="0" applyFont="1" applyFill="1" applyBorder="1" applyAlignment="1">
      <alignment vertical="center" wrapText="1"/>
    </xf>
    <xf numFmtId="164" fontId="9" fillId="0" borderId="0" xfId="0" applyNumberFormat="1" applyFont="1" applyAlignment="1">
      <alignment horizontal="center" vertical="top"/>
    </xf>
    <xf numFmtId="0" fontId="33" fillId="0" borderId="0" xfId="0" applyFont="1" applyFill="1" applyBorder="1" applyAlignment="1">
      <alignment horizontal="left" vertical="center" wrapText="1"/>
    </xf>
    <xf numFmtId="0" fontId="9" fillId="0" borderId="0" xfId="0" applyFont="1" applyAlignment="1">
      <alignment horizontal="center"/>
    </xf>
    <xf numFmtId="4" fontId="9" fillId="0" borderId="0" xfId="0" applyNumberFormat="1" applyFont="1" applyFill="1"/>
    <xf numFmtId="168" fontId="2" fillId="0" borderId="0" xfId="0" applyNumberFormat="1" applyFont="1" applyFill="1"/>
    <xf numFmtId="167" fontId="2" fillId="0" borderId="0" xfId="0" applyNumberFormat="1" applyFont="1" applyAlignment="1">
      <alignment horizontal="center"/>
    </xf>
    <xf numFmtId="0" fontId="2" fillId="0" borderId="0" xfId="0" applyFont="1"/>
    <xf numFmtId="0" fontId="25" fillId="0" borderId="0" xfId="0" applyFont="1" applyBorder="1" applyAlignment="1" applyProtection="1">
      <alignment vertical="top" wrapText="1"/>
    </xf>
    <xf numFmtId="0" fontId="9" fillId="0" borderId="0" xfId="0" applyFont="1" applyAlignment="1">
      <alignment horizontal="justify" vertical="top" wrapText="1"/>
    </xf>
    <xf numFmtId="4" fontId="9" fillId="0" borderId="0" xfId="0" applyNumberFormat="1" applyFont="1"/>
    <xf numFmtId="166" fontId="9" fillId="0" borderId="0" xfId="0" applyNumberFormat="1" applyFont="1" applyAlignment="1"/>
    <xf numFmtId="167" fontId="9" fillId="0" borderId="0" xfId="0" applyNumberFormat="1" applyFont="1" applyAlignment="1">
      <alignment horizontal="center"/>
    </xf>
    <xf numFmtId="49" fontId="9" fillId="0" borderId="0" xfId="0" applyNumberFormat="1" applyFont="1"/>
    <xf numFmtId="0" fontId="9" fillId="0" borderId="0" xfId="0" applyFont="1"/>
    <xf numFmtId="4" fontId="9" fillId="0" borderId="0" xfId="0" applyNumberFormat="1" applyFont="1" applyAlignment="1">
      <alignment horizontal="center"/>
    </xf>
    <xf numFmtId="168" fontId="2" fillId="0" borderId="0" xfId="0" applyNumberFormat="1" applyFont="1" applyAlignment="1">
      <alignment horizontal="right"/>
    </xf>
    <xf numFmtId="0" fontId="6" fillId="0" borderId="0" xfId="0" applyFont="1" applyAlignment="1">
      <alignment vertical="center" wrapText="1"/>
    </xf>
    <xf numFmtId="0" fontId="0" fillId="0" borderId="0" xfId="0" applyAlignment="1">
      <alignment vertical="center" wrapText="1"/>
    </xf>
    <xf numFmtId="0" fontId="11" fillId="0" borderId="0" xfId="0" applyFont="1" applyAlignment="1">
      <alignment horizontal="center" vertical="center" wrapText="1"/>
    </xf>
    <xf numFmtId="0" fontId="13" fillId="0" borderId="0" xfId="0" applyFont="1" applyAlignment="1">
      <alignment horizontal="left" vertical="top" wrapText="1"/>
    </xf>
    <xf numFmtId="0" fontId="15" fillId="0" borderId="0" xfId="0" applyFont="1" applyAlignment="1">
      <alignment horizontal="left" vertical="top" wrapText="1"/>
    </xf>
  </cellXfs>
  <cellStyles count="4">
    <cellStyle name="Navadno" xfId="0" builtinId="0"/>
    <cellStyle name="Navadno 6" xfId="3"/>
    <cellStyle name="Normal 3" xfId="2"/>
    <cellStyle name="Valuta [0]" xfId="1" builtin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topLeftCell="A2" workbookViewId="0">
      <selection activeCell="B6" sqref="B6"/>
    </sheetView>
  </sheetViews>
  <sheetFormatPr defaultRowHeight="15" x14ac:dyDescent="0.25"/>
  <cols>
    <col min="1" max="1" width="5.85546875" customWidth="1"/>
    <col min="2" max="2" width="51.28515625" customWidth="1"/>
    <col min="3" max="3" width="12.28515625" customWidth="1"/>
    <col min="4" max="4" width="12.5703125" customWidth="1"/>
    <col min="5" max="5" width="13.5703125" customWidth="1"/>
    <col min="6" max="6" width="12.7109375" customWidth="1"/>
  </cols>
  <sheetData>
    <row r="1" spans="1:6" ht="14.45" x14ac:dyDescent="0.3">
      <c r="A1" s="1"/>
    </row>
    <row r="2" spans="1:6" ht="14.45" x14ac:dyDescent="0.3">
      <c r="A2" s="1"/>
    </row>
    <row r="3" spans="1:6" ht="70.150000000000006" customHeight="1" x14ac:dyDescent="0.3">
      <c r="A3" s="2"/>
      <c r="B3" s="3" t="s">
        <v>0</v>
      </c>
      <c r="C3" s="4"/>
      <c r="D3" s="4"/>
      <c r="E3" s="4"/>
      <c r="F3" s="4"/>
    </row>
    <row r="4" spans="1:6" ht="37.700000000000003" customHeight="1" x14ac:dyDescent="0.3">
      <c r="A4" s="2"/>
      <c r="B4" s="3"/>
      <c r="C4" s="4"/>
      <c r="D4" s="4"/>
      <c r="E4" s="4"/>
      <c r="F4" s="4"/>
    </row>
    <row r="5" spans="1:6" ht="37.15" customHeight="1" x14ac:dyDescent="0.25">
      <c r="A5" s="2"/>
      <c r="B5" s="5" t="s">
        <v>1</v>
      </c>
      <c r="C5" s="191" t="s">
        <v>2</v>
      </c>
      <c r="D5" s="192"/>
      <c r="E5" s="192"/>
      <c r="F5" s="192"/>
    </row>
    <row r="6" spans="1:6" ht="14.45" x14ac:dyDescent="0.3">
      <c r="A6" s="16"/>
      <c r="B6" s="17"/>
      <c r="C6" s="17"/>
      <c r="D6" s="18"/>
      <c r="E6" s="19"/>
      <c r="F6" s="20"/>
    </row>
    <row r="7" spans="1:6" ht="14.45" x14ac:dyDescent="0.3">
      <c r="A7" s="1"/>
      <c r="B7" s="21"/>
      <c r="C7" s="22"/>
      <c r="D7" s="22" t="s">
        <v>9</v>
      </c>
      <c r="E7" s="23" t="s">
        <v>9</v>
      </c>
      <c r="F7" s="24" t="str">
        <f t="shared" ref="F7:F8" si="0">IF(D7=" "," ",D7*E7)</f>
        <v xml:space="preserve"> </v>
      </c>
    </row>
    <row r="8" spans="1:6" s="181" customFormat="1" ht="14.45" x14ac:dyDescent="0.3">
      <c r="A8" s="175">
        <f>COUNT($A$6:$A7)+1</f>
        <v>1</v>
      </c>
      <c r="B8" s="183" t="s">
        <v>10</v>
      </c>
      <c r="C8" s="184"/>
      <c r="D8" s="184" t="s">
        <v>9</v>
      </c>
      <c r="E8" s="185" t="s">
        <v>9</v>
      </c>
      <c r="F8" s="186" t="str">
        <f t="shared" si="0"/>
        <v xml:space="preserve"> </v>
      </c>
    </row>
    <row r="9" spans="1:6" s="181" customFormat="1" ht="14.45" x14ac:dyDescent="0.3">
      <c r="A9" s="175"/>
      <c r="B9" s="183"/>
      <c r="C9" s="184"/>
      <c r="D9" s="184"/>
      <c r="E9" s="185"/>
      <c r="F9" s="186"/>
    </row>
    <row r="10" spans="1:6" s="181" customFormat="1" ht="14.45" x14ac:dyDescent="0.3">
      <c r="A10" s="187"/>
      <c r="B10" s="188"/>
      <c r="C10" s="189"/>
      <c r="D10" s="184"/>
      <c r="E10" s="185"/>
      <c r="F10" s="186"/>
    </row>
    <row r="11" spans="1:6" s="181" customFormat="1" ht="14.45" x14ac:dyDescent="0.3">
      <c r="A11" s="175">
        <f>COUNT($A$6:$A10)+1</f>
        <v>2</v>
      </c>
      <c r="B11" s="183" t="s">
        <v>11</v>
      </c>
      <c r="C11" s="184"/>
      <c r="D11" s="184" t="s">
        <v>9</v>
      </c>
      <c r="E11" s="185" t="s">
        <v>9</v>
      </c>
      <c r="F11" s="186" t="str">
        <f t="shared" ref="F11" si="1">IF(D11=" "," ",D11*E11)</f>
        <v xml:space="preserve"> </v>
      </c>
    </row>
    <row r="12" spans="1:6" s="181" customFormat="1" ht="14.45" x14ac:dyDescent="0.3">
      <c r="A12" s="187"/>
      <c r="B12" s="188"/>
      <c r="C12" s="189"/>
      <c r="D12" s="184"/>
      <c r="E12" s="185"/>
      <c r="F12" s="186"/>
    </row>
    <row r="13" spans="1:6" s="181" customFormat="1" ht="14.45" x14ac:dyDescent="0.3">
      <c r="A13" s="187"/>
      <c r="B13" s="188"/>
      <c r="C13" s="189"/>
      <c r="D13" s="184"/>
      <c r="E13" s="185"/>
      <c r="F13" s="186"/>
    </row>
    <row r="14" spans="1:6" s="181" customFormat="1" ht="14.45" x14ac:dyDescent="0.3">
      <c r="A14" s="175">
        <f>COUNT($A$6:$A13)+1</f>
        <v>3</v>
      </c>
      <c r="B14" s="183" t="s">
        <v>12</v>
      </c>
      <c r="C14" s="184"/>
      <c r="D14" s="184" t="s">
        <v>9</v>
      </c>
      <c r="E14" s="185" t="s">
        <v>9</v>
      </c>
      <c r="F14" s="186" t="str">
        <f t="shared" ref="F14" si="2">IF(D14=" "," ",D14*E14)</f>
        <v xml:space="preserve"> </v>
      </c>
    </row>
    <row r="15" spans="1:6" s="181" customFormat="1" ht="14.45" x14ac:dyDescent="0.3">
      <c r="A15" s="187"/>
      <c r="B15" s="188"/>
      <c r="C15" s="189"/>
      <c r="D15" s="184"/>
      <c r="E15" s="185"/>
      <c r="F15" s="186"/>
    </row>
    <row r="16" spans="1:6" s="181" customFormat="1" ht="14.45" x14ac:dyDescent="0.3">
      <c r="A16" s="187"/>
      <c r="B16" s="188"/>
      <c r="C16" s="189"/>
      <c r="D16" s="184"/>
      <c r="E16" s="185"/>
      <c r="F16" s="186"/>
    </row>
    <row r="17" spans="1:6" s="181" customFormat="1" ht="21.6" customHeight="1" x14ac:dyDescent="0.25">
      <c r="A17" s="175">
        <f>COUNT($A$6:$A16)+1</f>
        <v>4</v>
      </c>
      <c r="B17" s="183" t="s">
        <v>13</v>
      </c>
      <c r="C17" s="184"/>
      <c r="D17" s="184" t="s">
        <v>9</v>
      </c>
      <c r="E17" s="185" t="s">
        <v>9</v>
      </c>
      <c r="F17" s="186" t="str">
        <f t="shared" ref="F17" si="3">IF(D17=" "," ",D17*E17)</f>
        <v xml:space="preserve"> </v>
      </c>
    </row>
    <row r="18" spans="1:6" s="181" customFormat="1" ht="14.45" x14ac:dyDescent="0.3">
      <c r="A18" s="175"/>
      <c r="B18" s="176"/>
      <c r="C18" s="177"/>
      <c r="D18" s="184"/>
      <c r="E18" s="179"/>
      <c r="F18" s="190"/>
    </row>
    <row r="19" spans="1:6" s="43" customFormat="1" ht="13.15" x14ac:dyDescent="0.25">
      <c r="A19" s="37" t="s">
        <v>9</v>
      </c>
      <c r="B19" s="38" t="s">
        <v>14</v>
      </c>
      <c r="C19" s="39"/>
      <c r="D19" s="40"/>
      <c r="E19" s="41"/>
      <c r="F19" s="42"/>
    </row>
    <row r="20" spans="1:6" s="1" customFormat="1" ht="14.45" x14ac:dyDescent="0.3"/>
    <row r="21" spans="1:6" s="1" customFormat="1" ht="73.900000000000006" customHeight="1" x14ac:dyDescent="0.25">
      <c r="B21" s="182" t="s">
        <v>83</v>
      </c>
    </row>
    <row r="22" spans="1:6" s="1" customFormat="1" ht="28.5" x14ac:dyDescent="0.25">
      <c r="B22" s="182" t="s">
        <v>84</v>
      </c>
    </row>
    <row r="23" spans="1:6" s="1" customFormat="1" ht="71.25" x14ac:dyDescent="0.25">
      <c r="B23" s="182" t="s">
        <v>85</v>
      </c>
    </row>
    <row r="24" spans="1:6" s="1" customFormat="1" ht="85.5" x14ac:dyDescent="0.25">
      <c r="B24" s="182" t="s">
        <v>86</v>
      </c>
    </row>
    <row r="25" spans="1:6" s="1" customFormat="1" ht="99.75" x14ac:dyDescent="0.25">
      <c r="B25" s="182" t="s">
        <v>87</v>
      </c>
    </row>
    <row r="26" spans="1:6" s="1" customFormat="1" ht="156.75" x14ac:dyDescent="0.25">
      <c r="B26" s="182" t="s">
        <v>88</v>
      </c>
    </row>
    <row r="27" spans="1:6" s="1" customFormat="1" ht="42.75" x14ac:dyDescent="0.25">
      <c r="B27" s="182" t="s">
        <v>389</v>
      </c>
    </row>
  </sheetData>
  <mergeCells count="1">
    <mergeCell ref="C5:F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0"/>
  <sheetViews>
    <sheetView tabSelected="1" topLeftCell="A64" workbookViewId="0">
      <selection activeCell="J76" sqref="J76"/>
    </sheetView>
  </sheetViews>
  <sheetFormatPr defaultColWidth="8.85546875" defaultRowHeight="15" x14ac:dyDescent="0.25"/>
  <cols>
    <col min="1" max="1" width="4" customWidth="1"/>
    <col min="2" max="2" width="42.28515625" customWidth="1"/>
    <col min="3" max="3" width="5.28515625" customWidth="1"/>
    <col min="4" max="4" width="10.140625" customWidth="1"/>
    <col min="5" max="5" width="11" customWidth="1"/>
    <col min="6" max="6" width="12.28515625" customWidth="1"/>
    <col min="7" max="7" width="0" hidden="1" customWidth="1"/>
    <col min="8" max="8" width="9.140625" customWidth="1"/>
  </cols>
  <sheetData>
    <row r="1" spans="1:8" s="45" customFormat="1" ht="42.4" customHeight="1" x14ac:dyDescent="0.25">
      <c r="A1" s="193" t="s">
        <v>388</v>
      </c>
      <c r="B1" s="193"/>
      <c r="C1" s="193"/>
      <c r="D1" s="193"/>
      <c r="E1" s="193"/>
      <c r="F1" s="193"/>
      <c r="G1" s="44"/>
      <c r="H1" s="44"/>
    </row>
    <row r="2" spans="1:8" s="45" customFormat="1" ht="42.75" customHeight="1" x14ac:dyDescent="0.2">
      <c r="B2" s="194" t="s">
        <v>15</v>
      </c>
      <c r="C2" s="194"/>
      <c r="D2" s="194"/>
      <c r="E2" s="194"/>
      <c r="F2" s="194"/>
      <c r="G2" s="44"/>
      <c r="H2" s="44"/>
    </row>
    <row r="3" spans="1:8" s="45" customFormat="1" ht="22.15" customHeight="1" x14ac:dyDescent="0.25">
      <c r="B3" s="195"/>
      <c r="C3" s="195"/>
      <c r="D3" s="46"/>
      <c r="E3" s="46"/>
      <c r="F3" s="47"/>
      <c r="G3" s="44"/>
      <c r="H3" s="44"/>
    </row>
    <row r="4" spans="1:8" s="45" customFormat="1" ht="13.15" x14ac:dyDescent="0.25">
      <c r="A4" s="48"/>
      <c r="B4" s="49"/>
      <c r="C4" s="46"/>
      <c r="D4" s="46"/>
      <c r="E4" s="46"/>
      <c r="F4" s="47"/>
      <c r="G4" s="44"/>
      <c r="H4" s="44"/>
    </row>
    <row r="5" spans="1:8" s="45" customFormat="1" ht="13.5" thickBot="1" x14ac:dyDescent="0.25">
      <c r="A5" s="50" t="s">
        <v>16</v>
      </c>
      <c r="B5" s="51" t="s">
        <v>4</v>
      </c>
      <c r="C5" s="52" t="s">
        <v>17</v>
      </c>
      <c r="D5" s="52" t="s">
        <v>6</v>
      </c>
      <c r="E5" s="53" t="s">
        <v>18</v>
      </c>
      <c r="F5" s="53" t="s">
        <v>19</v>
      </c>
      <c r="G5" s="44"/>
      <c r="H5" s="44"/>
    </row>
    <row r="6" spans="1:8" s="45" customFormat="1" ht="13.15" x14ac:dyDescent="0.25">
      <c r="A6" s="48"/>
      <c r="B6" s="49"/>
      <c r="C6" s="46"/>
      <c r="D6" s="46"/>
      <c r="E6" s="46"/>
      <c r="F6" s="47"/>
      <c r="G6" s="44"/>
      <c r="H6" s="44"/>
    </row>
    <row r="7" spans="1:8" s="59" customFormat="1" ht="15.6" x14ac:dyDescent="0.25">
      <c r="A7" s="54"/>
      <c r="B7" s="55" t="s">
        <v>20</v>
      </c>
      <c r="C7" s="56"/>
      <c r="D7" s="56"/>
      <c r="E7" s="56"/>
      <c r="F7" s="57"/>
      <c r="G7" s="58"/>
      <c r="H7" s="58"/>
    </row>
    <row r="8" spans="1:8" s="45" customFormat="1" ht="41.45" x14ac:dyDescent="0.25">
      <c r="A8" s="60"/>
      <c r="B8" s="61" t="s">
        <v>21</v>
      </c>
      <c r="C8" s="46"/>
      <c r="D8" s="46"/>
      <c r="E8" s="46"/>
      <c r="F8" s="47"/>
      <c r="G8" s="44"/>
      <c r="H8" s="44"/>
    </row>
    <row r="9" spans="1:8" s="45" customFormat="1" ht="13.15" x14ac:dyDescent="0.25">
      <c r="A9" s="48"/>
      <c r="B9" s="49"/>
      <c r="C9" s="46"/>
      <c r="D9" s="46"/>
      <c r="E9" s="46"/>
      <c r="F9" s="47"/>
      <c r="G9" s="44"/>
      <c r="H9" s="44"/>
    </row>
    <row r="10" spans="1:8" s="45" customFormat="1" ht="90" customHeight="1" x14ac:dyDescent="0.2">
      <c r="A10" s="62">
        <v>1</v>
      </c>
      <c r="B10" s="63" t="s">
        <v>22</v>
      </c>
      <c r="C10" s="64" t="s">
        <v>23</v>
      </c>
      <c r="D10" s="64">
        <v>1</v>
      </c>
      <c r="E10" s="65"/>
      <c r="F10" s="66">
        <f>E10*D10</f>
        <v>0</v>
      </c>
      <c r="G10" s="44"/>
      <c r="H10" s="44"/>
    </row>
    <row r="11" spans="1:8" s="45" customFormat="1" ht="13.15" x14ac:dyDescent="0.25">
      <c r="A11" s="62"/>
      <c r="B11" s="49"/>
      <c r="C11" s="64"/>
      <c r="D11" s="64"/>
      <c r="E11" s="67"/>
      <c r="F11" s="66"/>
      <c r="G11" s="44"/>
      <c r="H11" s="44"/>
    </row>
    <row r="12" spans="1:8" s="45" customFormat="1" ht="30" customHeight="1" x14ac:dyDescent="0.2">
      <c r="A12" s="62">
        <v>2</v>
      </c>
      <c r="B12" s="49" t="s">
        <v>24</v>
      </c>
      <c r="C12" s="64" t="s">
        <v>25</v>
      </c>
      <c r="D12" s="64">
        <v>107</v>
      </c>
      <c r="E12" s="68"/>
      <c r="F12" s="66">
        <f>E12*D12</f>
        <v>0</v>
      </c>
      <c r="G12" s="44"/>
      <c r="H12" s="44"/>
    </row>
    <row r="13" spans="1:8" s="45" customFormat="1" ht="13.15" x14ac:dyDescent="0.25">
      <c r="A13" s="62"/>
      <c r="B13" s="49"/>
      <c r="C13" s="64"/>
      <c r="D13" s="64"/>
      <c r="E13" s="68"/>
      <c r="F13" s="66"/>
      <c r="G13" s="44"/>
      <c r="H13" s="44"/>
    </row>
    <row r="14" spans="1:8" s="45" customFormat="1" ht="58.9" customHeight="1" x14ac:dyDescent="0.2">
      <c r="A14" s="62">
        <v>3</v>
      </c>
      <c r="B14" s="49" t="s">
        <v>26</v>
      </c>
      <c r="C14" s="64" t="s">
        <v>27</v>
      </c>
      <c r="D14" s="64">
        <v>1050</v>
      </c>
      <c r="E14" s="68"/>
      <c r="F14" s="66">
        <f>E14*D14</f>
        <v>0</v>
      </c>
      <c r="G14" s="44"/>
      <c r="H14" s="44"/>
    </row>
    <row r="15" spans="1:8" s="45" customFormat="1" ht="13.15" x14ac:dyDescent="0.25">
      <c r="A15" s="62"/>
      <c r="B15" s="49"/>
      <c r="C15" s="64"/>
      <c r="D15" s="64"/>
      <c r="E15" s="68"/>
      <c r="F15" s="66"/>
      <c r="G15" s="44"/>
      <c r="H15" s="44"/>
    </row>
    <row r="16" spans="1:8" s="45" customFormat="1" ht="48.6" customHeight="1" x14ac:dyDescent="0.2">
      <c r="A16" s="62">
        <v>4</v>
      </c>
      <c r="B16" s="49" t="s">
        <v>28</v>
      </c>
      <c r="C16" s="64" t="s">
        <v>27</v>
      </c>
      <c r="D16" s="64">
        <v>120</v>
      </c>
      <c r="E16" s="67"/>
      <c r="F16" s="66">
        <f>E16*D16</f>
        <v>0</v>
      </c>
      <c r="G16" s="44"/>
      <c r="H16" s="44"/>
    </row>
    <row r="17" spans="1:8" s="45" customFormat="1" ht="13.15" x14ac:dyDescent="0.25">
      <c r="A17" s="62"/>
      <c r="B17" s="49"/>
      <c r="C17" s="64"/>
      <c r="D17" s="64"/>
      <c r="E17" s="67"/>
      <c r="F17" s="66"/>
      <c r="G17" s="44"/>
      <c r="H17" s="44"/>
    </row>
    <row r="18" spans="1:8" s="45" customFormat="1" ht="19.149999999999999" customHeight="1" x14ac:dyDescent="0.25">
      <c r="A18" s="45">
        <v>5</v>
      </c>
      <c r="B18" s="69" t="s">
        <v>29</v>
      </c>
      <c r="C18" s="46"/>
      <c r="D18" s="46"/>
      <c r="E18" s="46"/>
      <c r="F18" s="47">
        <f>SUM(F10:F16)*0.1</f>
        <v>0</v>
      </c>
      <c r="G18" s="44"/>
      <c r="H18" s="44"/>
    </row>
    <row r="19" spans="1:8" s="45" customFormat="1" ht="13.9" thickBot="1" x14ac:dyDescent="0.3">
      <c r="A19" s="70"/>
      <c r="B19" s="71"/>
      <c r="C19" s="72"/>
      <c r="D19" s="72"/>
      <c r="E19" s="72"/>
      <c r="F19" s="73"/>
      <c r="G19" s="44"/>
      <c r="H19" s="44"/>
    </row>
    <row r="20" spans="1:8" s="79" customFormat="1" ht="15.6" x14ac:dyDescent="0.3">
      <c r="A20" s="74"/>
      <c r="B20" s="75" t="s">
        <v>30</v>
      </c>
      <c r="C20" s="76"/>
      <c r="D20" s="76"/>
      <c r="E20" s="76"/>
      <c r="F20" s="77">
        <f>SUM(F10:F19)</f>
        <v>0</v>
      </c>
      <c r="G20" s="78"/>
      <c r="H20" s="78"/>
    </row>
    <row r="21" spans="1:8" s="59" customFormat="1" ht="13.9" x14ac:dyDescent="0.25">
      <c r="A21" s="48"/>
      <c r="B21" s="49"/>
      <c r="C21" s="46"/>
      <c r="D21" s="46"/>
      <c r="E21" s="46"/>
      <c r="F21" s="47"/>
      <c r="G21" s="58"/>
      <c r="H21" s="58"/>
    </row>
    <row r="22" spans="1:8" s="45" customFormat="1" ht="46.9" x14ac:dyDescent="0.25">
      <c r="A22" s="80"/>
      <c r="B22" s="81" t="s">
        <v>10</v>
      </c>
      <c r="C22" s="82"/>
      <c r="D22" s="82"/>
      <c r="E22" s="82"/>
      <c r="F22" s="83"/>
      <c r="G22" s="44">
        <v>239</v>
      </c>
      <c r="H22" s="44"/>
    </row>
    <row r="23" spans="1:8" s="45" customFormat="1" ht="27.6" x14ac:dyDescent="0.25">
      <c r="A23" s="84"/>
      <c r="B23" s="61" t="s">
        <v>31</v>
      </c>
      <c r="C23" s="56"/>
      <c r="D23" s="56"/>
      <c r="E23" s="56"/>
      <c r="F23" s="57"/>
      <c r="G23" s="44"/>
      <c r="H23" s="44"/>
    </row>
    <row r="24" spans="1:8" s="45" customFormat="1" ht="13.15" x14ac:dyDescent="0.25">
      <c r="A24" s="62"/>
      <c r="B24" s="49"/>
      <c r="C24" s="46"/>
      <c r="D24" s="46"/>
      <c r="E24" s="46"/>
      <c r="F24" s="47"/>
      <c r="G24" s="44"/>
      <c r="H24" s="44"/>
    </row>
    <row r="25" spans="1:8" s="45" customFormat="1" ht="36.6" customHeight="1" x14ac:dyDescent="0.2">
      <c r="A25" s="62">
        <v>6</v>
      </c>
      <c r="B25" s="49" t="s">
        <v>32</v>
      </c>
      <c r="C25" s="64" t="s">
        <v>23</v>
      </c>
      <c r="D25" s="64">
        <v>1</v>
      </c>
      <c r="E25" s="66"/>
      <c r="F25" s="66">
        <f>E25*D25</f>
        <v>0</v>
      </c>
      <c r="G25" s="44"/>
      <c r="H25" s="44"/>
    </row>
    <row r="26" spans="1:8" s="45" customFormat="1" ht="13.15" x14ac:dyDescent="0.25">
      <c r="A26" s="62"/>
      <c r="B26" s="49"/>
      <c r="C26" s="46"/>
      <c r="D26" s="46"/>
      <c r="E26" s="66"/>
      <c r="F26" s="47"/>
      <c r="G26" s="46"/>
      <c r="H26" s="44"/>
    </row>
    <row r="27" spans="1:8" s="45" customFormat="1" ht="100.15" customHeight="1" x14ac:dyDescent="0.2">
      <c r="A27" s="62">
        <v>7</v>
      </c>
      <c r="B27" s="49" t="s">
        <v>33</v>
      </c>
      <c r="C27" s="64" t="s">
        <v>23</v>
      </c>
      <c r="D27" s="64">
        <v>1</v>
      </c>
      <c r="E27" s="66"/>
      <c r="F27" s="66">
        <f>E27*D27</f>
        <v>0</v>
      </c>
      <c r="G27" s="46"/>
      <c r="H27" s="44"/>
    </row>
    <row r="28" spans="1:8" s="45" customFormat="1" ht="12.75" x14ac:dyDescent="0.2">
      <c r="A28" s="62"/>
      <c r="B28" s="49"/>
      <c r="C28" s="46"/>
      <c r="D28" s="46"/>
      <c r="E28" s="66"/>
      <c r="F28" s="47"/>
      <c r="G28" s="46"/>
      <c r="H28" s="44"/>
    </row>
    <row r="29" spans="1:8" s="45" customFormat="1" ht="94.9" customHeight="1" x14ac:dyDescent="0.2">
      <c r="A29" s="62">
        <v>8</v>
      </c>
      <c r="B29" s="49" t="s">
        <v>34</v>
      </c>
      <c r="C29" s="64" t="s">
        <v>25</v>
      </c>
      <c r="D29" s="64">
        <v>20</v>
      </c>
      <c r="E29" s="66"/>
      <c r="F29" s="66">
        <f>E29*D29</f>
        <v>0</v>
      </c>
      <c r="G29" s="46"/>
      <c r="H29" s="44"/>
    </row>
    <row r="30" spans="1:8" s="45" customFormat="1" ht="12.75" x14ac:dyDescent="0.2">
      <c r="A30" s="62"/>
      <c r="B30" s="49"/>
      <c r="C30" s="64"/>
      <c r="D30" s="64"/>
      <c r="E30" s="66"/>
      <c r="F30" s="66"/>
      <c r="G30" s="46"/>
      <c r="H30" s="44"/>
    </row>
    <row r="31" spans="1:8" s="45" customFormat="1" ht="75" customHeight="1" x14ac:dyDescent="0.2">
      <c r="A31" s="62">
        <v>9</v>
      </c>
      <c r="B31" s="49" t="s">
        <v>35</v>
      </c>
      <c r="C31" s="64" t="s">
        <v>25</v>
      </c>
      <c r="D31" s="64">
        <v>213</v>
      </c>
      <c r="E31" s="66"/>
      <c r="F31" s="66">
        <f>E31*D31</f>
        <v>0</v>
      </c>
      <c r="G31" s="46"/>
      <c r="H31" s="44"/>
    </row>
    <row r="32" spans="1:8" s="45" customFormat="1" ht="12.75" x14ac:dyDescent="0.2">
      <c r="A32" s="62"/>
      <c r="F32" s="66"/>
      <c r="G32" s="46"/>
      <c r="H32" s="44"/>
    </row>
    <row r="33" spans="1:8" s="45" customFormat="1" ht="73.150000000000006" customHeight="1" x14ac:dyDescent="0.2">
      <c r="A33" s="62">
        <v>10</v>
      </c>
      <c r="B33" s="49" t="s">
        <v>36</v>
      </c>
      <c r="C33" s="64" t="s">
        <v>25</v>
      </c>
      <c r="D33" s="64">
        <v>66</v>
      </c>
      <c r="E33" s="66"/>
      <c r="F33" s="66">
        <f>E33*D33</f>
        <v>0</v>
      </c>
      <c r="G33" s="46"/>
      <c r="H33" s="44"/>
    </row>
    <row r="34" spans="1:8" s="45" customFormat="1" ht="12.75" x14ac:dyDescent="0.2">
      <c r="A34" s="62"/>
      <c r="B34" s="49"/>
      <c r="C34" s="64"/>
      <c r="D34" s="64"/>
      <c r="E34" s="66"/>
      <c r="F34" s="66"/>
      <c r="G34" s="46"/>
      <c r="H34" s="44"/>
    </row>
    <row r="35" spans="1:8" s="45" customFormat="1" ht="49.9" customHeight="1" x14ac:dyDescent="0.2">
      <c r="A35" s="62">
        <v>11</v>
      </c>
      <c r="B35" s="49" t="s">
        <v>37</v>
      </c>
      <c r="C35" s="64" t="s">
        <v>25</v>
      </c>
      <c r="D35" s="64">
        <v>8</v>
      </c>
      <c r="E35" s="66"/>
      <c r="F35" s="66">
        <f>E35*D35</f>
        <v>0</v>
      </c>
      <c r="G35" s="46"/>
      <c r="H35" s="44"/>
    </row>
    <row r="36" spans="1:8" s="45" customFormat="1" ht="12.75" x14ac:dyDescent="0.2">
      <c r="A36" s="62"/>
      <c r="B36" s="49"/>
      <c r="C36" s="64"/>
      <c r="D36" s="64"/>
      <c r="E36" s="66"/>
      <c r="F36" s="66"/>
      <c r="G36" s="46"/>
      <c r="H36" s="44"/>
    </row>
    <row r="37" spans="1:8" s="45" customFormat="1" ht="42" customHeight="1" x14ac:dyDescent="0.2">
      <c r="A37" s="62">
        <v>12</v>
      </c>
      <c r="B37" s="49" t="s">
        <v>38</v>
      </c>
      <c r="C37" s="64" t="s">
        <v>23</v>
      </c>
      <c r="D37" s="64">
        <v>2</v>
      </c>
      <c r="E37" s="66"/>
      <c r="F37" s="66">
        <f>E37*D37</f>
        <v>0</v>
      </c>
      <c r="G37" s="46"/>
      <c r="H37" s="44"/>
    </row>
    <row r="38" spans="1:8" s="45" customFormat="1" ht="12.75" x14ac:dyDescent="0.2">
      <c r="A38" s="62"/>
      <c r="B38" s="49"/>
      <c r="C38" s="64"/>
      <c r="D38" s="64"/>
      <c r="E38" s="66"/>
      <c r="F38" s="66"/>
      <c r="G38" s="46"/>
      <c r="H38" s="44"/>
    </row>
    <row r="39" spans="1:8" s="45" customFormat="1" ht="31.9" customHeight="1" x14ac:dyDescent="0.2">
      <c r="A39" s="62">
        <v>13</v>
      </c>
      <c r="B39" s="49" t="s">
        <v>39</v>
      </c>
      <c r="C39" s="64" t="s">
        <v>23</v>
      </c>
      <c r="D39" s="64">
        <v>6</v>
      </c>
      <c r="E39" s="66"/>
      <c r="F39" s="66">
        <f>E39*D39</f>
        <v>0</v>
      </c>
      <c r="G39" s="46"/>
      <c r="H39" s="44"/>
    </row>
    <row r="40" spans="1:8" s="45" customFormat="1" ht="12.75" x14ac:dyDescent="0.2">
      <c r="A40" s="62"/>
      <c r="B40" s="49"/>
      <c r="C40" s="64"/>
      <c r="D40" s="64"/>
      <c r="E40" s="66"/>
      <c r="F40" s="66"/>
      <c r="G40" s="46"/>
      <c r="H40" s="44"/>
    </row>
    <row r="41" spans="1:8" s="45" customFormat="1" ht="25.15" customHeight="1" x14ac:dyDescent="0.2">
      <c r="A41" s="62">
        <v>14</v>
      </c>
      <c r="B41" s="49" t="s">
        <v>40</v>
      </c>
      <c r="C41" s="85" t="s">
        <v>41</v>
      </c>
      <c r="D41" s="85">
        <v>14</v>
      </c>
      <c r="E41" s="66"/>
      <c r="F41" s="66">
        <f>E41*D41</f>
        <v>0</v>
      </c>
      <c r="G41" s="46"/>
      <c r="H41" s="44"/>
    </row>
    <row r="42" spans="1:8" s="45" customFormat="1" ht="12.75" x14ac:dyDescent="0.2">
      <c r="A42" s="62"/>
      <c r="B42" s="49"/>
      <c r="C42" s="85"/>
      <c r="D42" s="85"/>
      <c r="E42" s="66"/>
      <c r="F42" s="66"/>
      <c r="G42" s="46"/>
      <c r="H42" s="44"/>
    </row>
    <row r="43" spans="1:8" s="45" customFormat="1" ht="27" customHeight="1" x14ac:dyDescent="0.2">
      <c r="A43" s="62">
        <v>15</v>
      </c>
      <c r="B43" s="86" t="s">
        <v>42</v>
      </c>
      <c r="C43" s="85" t="s">
        <v>23</v>
      </c>
      <c r="D43" s="85">
        <v>34</v>
      </c>
      <c r="E43" s="87"/>
      <c r="F43" s="66">
        <f>E43*D43</f>
        <v>0</v>
      </c>
      <c r="G43" s="46"/>
      <c r="H43" s="44"/>
    </row>
    <row r="44" spans="1:8" s="45" customFormat="1" ht="12.75" x14ac:dyDescent="0.2">
      <c r="A44" s="62"/>
      <c r="B44" s="49"/>
      <c r="C44" s="64"/>
      <c r="D44" s="64"/>
      <c r="E44" s="66"/>
      <c r="F44" s="66"/>
      <c r="G44" s="46"/>
      <c r="H44" s="44"/>
    </row>
    <row r="45" spans="1:8" s="45" customFormat="1" ht="30" customHeight="1" x14ac:dyDescent="0.2">
      <c r="A45" s="62">
        <v>16</v>
      </c>
      <c r="B45" s="49" t="s">
        <v>43</v>
      </c>
      <c r="C45" s="64" t="s">
        <v>25</v>
      </c>
      <c r="D45" s="64">
        <v>410</v>
      </c>
      <c r="E45" s="66"/>
      <c r="F45" s="66">
        <f>E45*D45</f>
        <v>0</v>
      </c>
      <c r="G45" s="46"/>
      <c r="H45" s="44"/>
    </row>
    <row r="46" spans="1:8" s="45" customFormat="1" ht="12.75" x14ac:dyDescent="0.2">
      <c r="A46" s="62"/>
      <c r="B46" s="49"/>
      <c r="C46" s="64"/>
      <c r="D46" s="64"/>
      <c r="E46" s="66"/>
      <c r="F46" s="66"/>
      <c r="G46" s="46"/>
      <c r="H46" s="44"/>
    </row>
    <row r="47" spans="1:8" s="45" customFormat="1" ht="33.6" customHeight="1" x14ac:dyDescent="0.2">
      <c r="A47" s="62">
        <v>17</v>
      </c>
      <c r="B47" s="49" t="s">
        <v>44</v>
      </c>
      <c r="C47" s="64" t="s">
        <v>27</v>
      </c>
      <c r="D47" s="64">
        <v>400</v>
      </c>
      <c r="E47" s="66"/>
      <c r="F47" s="66">
        <f>E47*D47</f>
        <v>0</v>
      </c>
      <c r="G47" s="46"/>
      <c r="H47" s="44"/>
    </row>
    <row r="48" spans="1:8" s="45" customFormat="1" ht="12.75" x14ac:dyDescent="0.2">
      <c r="A48" s="62"/>
      <c r="B48" s="49"/>
      <c r="C48" s="64"/>
      <c r="D48" s="64"/>
      <c r="E48" s="66"/>
      <c r="F48" s="66"/>
      <c r="G48" s="46"/>
      <c r="H48" s="44"/>
    </row>
    <row r="49" spans="1:8" s="45" customFormat="1" ht="30.6" customHeight="1" x14ac:dyDescent="0.2">
      <c r="A49" s="62">
        <v>18</v>
      </c>
      <c r="B49" s="49" t="s">
        <v>45</v>
      </c>
      <c r="C49" s="64" t="s">
        <v>27</v>
      </c>
      <c r="D49" s="64">
        <f>1180+1000-400</f>
        <v>1780</v>
      </c>
      <c r="E49" s="66"/>
      <c r="F49" s="66">
        <f>E49*D49</f>
        <v>0</v>
      </c>
      <c r="G49" s="46"/>
      <c r="H49" s="44"/>
    </row>
    <row r="50" spans="1:8" s="45" customFormat="1" ht="12.75" x14ac:dyDescent="0.2">
      <c r="A50" s="62"/>
      <c r="B50" s="49"/>
      <c r="C50" s="46"/>
      <c r="D50" s="46"/>
      <c r="E50" s="66"/>
      <c r="F50" s="47"/>
      <c r="G50" s="46"/>
      <c r="H50" s="44"/>
    </row>
    <row r="51" spans="1:8" s="45" customFormat="1" ht="33" customHeight="1" x14ac:dyDescent="0.2">
      <c r="A51" s="62">
        <v>19</v>
      </c>
      <c r="B51" s="49" t="s">
        <v>46</v>
      </c>
      <c r="C51" s="64" t="s">
        <v>27</v>
      </c>
      <c r="D51" s="64">
        <v>1000</v>
      </c>
      <c r="E51" s="66"/>
      <c r="F51" s="66">
        <f>E51*D51</f>
        <v>0</v>
      </c>
      <c r="G51" s="46"/>
      <c r="H51" s="44"/>
    </row>
    <row r="52" spans="1:8" s="45" customFormat="1" ht="12.75" x14ac:dyDescent="0.2">
      <c r="A52" s="62"/>
      <c r="B52" s="49"/>
      <c r="C52" s="46"/>
      <c r="D52" s="46"/>
      <c r="E52" s="66"/>
      <c r="F52" s="47"/>
      <c r="G52" s="46"/>
      <c r="H52" s="44"/>
    </row>
    <row r="53" spans="1:8" s="45" customFormat="1" ht="42" customHeight="1" x14ac:dyDescent="0.2">
      <c r="A53" s="62">
        <v>20</v>
      </c>
      <c r="B53" s="49" t="s">
        <v>47</v>
      </c>
      <c r="C53" s="64" t="s">
        <v>27</v>
      </c>
      <c r="D53" s="64">
        <v>1180</v>
      </c>
      <c r="E53" s="66"/>
      <c r="F53" s="66">
        <f>E53*D53</f>
        <v>0</v>
      </c>
      <c r="G53" s="46"/>
      <c r="H53" s="44"/>
    </row>
    <row r="54" spans="1:8" s="45" customFormat="1" ht="12.75" x14ac:dyDescent="0.2">
      <c r="A54" s="62"/>
      <c r="B54" s="49"/>
      <c r="C54" s="64"/>
      <c r="D54" s="64"/>
      <c r="E54" s="66"/>
      <c r="F54" s="66"/>
      <c r="G54" s="46"/>
      <c r="H54" s="44"/>
    </row>
    <row r="55" spans="1:8" s="45" customFormat="1" ht="31.15" customHeight="1" x14ac:dyDescent="0.2">
      <c r="A55" s="62">
        <v>21</v>
      </c>
      <c r="B55" s="49" t="s">
        <v>48</v>
      </c>
      <c r="C55" s="64" t="s">
        <v>23</v>
      </c>
      <c r="D55" s="64">
        <v>4</v>
      </c>
      <c r="E55" s="66"/>
      <c r="F55" s="66">
        <f>E55*D55</f>
        <v>0</v>
      </c>
      <c r="G55" s="46"/>
      <c r="H55" s="44"/>
    </row>
    <row r="56" spans="1:8" s="45" customFormat="1" ht="12.75" x14ac:dyDescent="0.2">
      <c r="A56" s="62"/>
      <c r="B56" s="49"/>
      <c r="C56" s="64"/>
      <c r="D56" s="64"/>
      <c r="E56" s="66"/>
      <c r="F56" s="66"/>
      <c r="G56" s="46"/>
      <c r="H56" s="44"/>
    </row>
    <row r="57" spans="1:8" s="45" customFormat="1" ht="34.9" customHeight="1" x14ac:dyDescent="0.2">
      <c r="A57" s="62">
        <v>22</v>
      </c>
      <c r="B57" s="88" t="s">
        <v>49</v>
      </c>
      <c r="C57" s="85" t="s">
        <v>50</v>
      </c>
      <c r="D57" s="85">
        <v>6</v>
      </c>
      <c r="E57" s="66"/>
      <c r="F57" s="66">
        <f>E57*D57</f>
        <v>0</v>
      </c>
      <c r="G57" s="46"/>
      <c r="H57" s="44"/>
    </row>
    <row r="58" spans="1:8" s="45" customFormat="1" ht="12.75" x14ac:dyDescent="0.2">
      <c r="A58" s="62"/>
      <c r="B58" s="49"/>
      <c r="C58" s="64"/>
      <c r="D58" s="64"/>
      <c r="E58" s="66"/>
      <c r="F58" s="66"/>
      <c r="G58" s="46"/>
      <c r="H58" s="44"/>
    </row>
    <row r="59" spans="1:8" s="45" customFormat="1" ht="24" customHeight="1" x14ac:dyDescent="0.2">
      <c r="A59" s="62">
        <v>23</v>
      </c>
      <c r="B59" s="49" t="s">
        <v>51</v>
      </c>
      <c r="C59" s="85" t="s">
        <v>23</v>
      </c>
      <c r="D59" s="85">
        <v>1</v>
      </c>
      <c r="E59" s="66"/>
      <c r="F59" s="66">
        <f>E59*D59</f>
        <v>0</v>
      </c>
      <c r="G59" s="46"/>
      <c r="H59" s="44"/>
    </row>
    <row r="60" spans="1:8" s="45" customFormat="1" ht="12.75" x14ac:dyDescent="0.2">
      <c r="A60" s="62"/>
      <c r="B60" s="49"/>
      <c r="C60" s="85"/>
      <c r="D60" s="85"/>
      <c r="E60" s="66"/>
      <c r="F60" s="66"/>
      <c r="G60" s="46"/>
      <c r="H60" s="44"/>
    </row>
    <row r="61" spans="1:8" s="45" customFormat="1" ht="24" customHeight="1" x14ac:dyDescent="0.2">
      <c r="A61" s="62">
        <v>24</v>
      </c>
      <c r="B61" s="49" t="s">
        <v>52</v>
      </c>
      <c r="C61" s="64" t="s">
        <v>23</v>
      </c>
      <c r="D61" s="64">
        <v>4</v>
      </c>
      <c r="E61" s="66"/>
      <c r="F61" s="66">
        <f>E61*D61</f>
        <v>0</v>
      </c>
      <c r="G61" s="46"/>
      <c r="H61" s="44"/>
    </row>
    <row r="62" spans="1:8" s="45" customFormat="1" ht="12.75" x14ac:dyDescent="0.2">
      <c r="A62" s="62"/>
      <c r="B62" s="49"/>
      <c r="C62" s="64"/>
      <c r="D62" s="64"/>
      <c r="E62" s="66"/>
      <c r="F62" s="66"/>
      <c r="G62" s="46"/>
      <c r="H62" s="44"/>
    </row>
    <row r="63" spans="1:8" s="45" customFormat="1" ht="43.15" customHeight="1" x14ac:dyDescent="0.2">
      <c r="A63" s="62">
        <v>25</v>
      </c>
      <c r="B63" s="88" t="s">
        <v>53</v>
      </c>
      <c r="C63" s="45" t="s">
        <v>23</v>
      </c>
      <c r="D63" s="64">
        <v>5</v>
      </c>
      <c r="E63" s="66"/>
      <c r="F63" s="66">
        <f>E63*D63</f>
        <v>0</v>
      </c>
      <c r="G63" s="46"/>
      <c r="H63" s="44"/>
    </row>
    <row r="64" spans="1:8" s="45" customFormat="1" ht="12.75" x14ac:dyDescent="0.2">
      <c r="A64" s="62"/>
      <c r="B64" s="88"/>
      <c r="D64" s="64"/>
      <c r="E64" s="66"/>
      <c r="F64" s="66"/>
      <c r="G64" s="46"/>
      <c r="H64" s="44"/>
    </row>
    <row r="65" spans="1:8" s="45" customFormat="1" ht="36" customHeight="1" x14ac:dyDescent="0.2">
      <c r="A65" s="62"/>
      <c r="B65" s="89" t="s">
        <v>54</v>
      </c>
      <c r="D65" s="64"/>
      <c r="E65" s="66"/>
      <c r="F65" s="66"/>
      <c r="G65" s="46"/>
      <c r="H65" s="44"/>
    </row>
    <row r="66" spans="1:8" s="45" customFormat="1" ht="48.6" customHeight="1" x14ac:dyDescent="0.2">
      <c r="A66" s="62">
        <v>26</v>
      </c>
      <c r="B66" s="86" t="s">
        <v>55</v>
      </c>
      <c r="C66" s="85" t="s">
        <v>23</v>
      </c>
      <c r="D66" s="85">
        <v>1</v>
      </c>
      <c r="E66" s="87"/>
      <c r="F66" s="87">
        <f>E66*D66</f>
        <v>0</v>
      </c>
      <c r="G66" s="46"/>
      <c r="H66" s="44"/>
    </row>
    <row r="67" spans="1:8" s="45" customFormat="1" ht="12.75" x14ac:dyDescent="0.2">
      <c r="A67" s="62"/>
      <c r="B67" s="88"/>
      <c r="D67" s="64"/>
      <c r="E67" s="66"/>
      <c r="F67" s="66"/>
      <c r="G67" s="46"/>
      <c r="H67" s="44"/>
    </row>
    <row r="68" spans="1:8" s="45" customFormat="1" ht="39" customHeight="1" x14ac:dyDescent="0.2">
      <c r="A68" s="62">
        <v>27</v>
      </c>
      <c r="B68" s="86" t="s">
        <v>56</v>
      </c>
      <c r="C68" s="85" t="s">
        <v>23</v>
      </c>
      <c r="D68" s="85">
        <v>1</v>
      </c>
      <c r="E68" s="87"/>
      <c r="F68" s="87">
        <f>E68*D68</f>
        <v>0</v>
      </c>
      <c r="G68" s="46"/>
      <c r="H68" s="44"/>
    </row>
    <row r="69" spans="1:8" s="45" customFormat="1" ht="12.75" x14ac:dyDescent="0.2">
      <c r="A69" s="62"/>
      <c r="B69" s="88"/>
      <c r="D69" s="64"/>
      <c r="E69" s="66"/>
      <c r="F69" s="66"/>
      <c r="G69" s="46"/>
      <c r="H69" s="44"/>
    </row>
    <row r="70" spans="1:8" s="45" customFormat="1" ht="33" customHeight="1" x14ac:dyDescent="0.2">
      <c r="A70" s="62">
        <v>28</v>
      </c>
      <c r="B70" s="88" t="s">
        <v>57</v>
      </c>
      <c r="C70" s="45" t="s">
        <v>25</v>
      </c>
      <c r="D70" s="64">
        <v>22</v>
      </c>
      <c r="E70" s="66"/>
      <c r="F70" s="87">
        <f>E70*D70</f>
        <v>0</v>
      </c>
      <c r="G70" s="46"/>
      <c r="H70" s="44"/>
    </row>
    <row r="71" spans="1:8" s="45" customFormat="1" ht="12.75" x14ac:dyDescent="0.2">
      <c r="A71" s="62"/>
      <c r="B71" s="88"/>
      <c r="D71" s="64"/>
      <c r="E71" s="66"/>
      <c r="F71" s="87"/>
      <c r="G71" s="46"/>
      <c r="H71" s="44"/>
    </row>
    <row r="72" spans="1:8" s="45" customFormat="1" ht="33.6" customHeight="1" x14ac:dyDescent="0.2">
      <c r="A72" s="62"/>
      <c r="B72" s="90" t="s">
        <v>58</v>
      </c>
      <c r="C72" s="46"/>
      <c r="D72" s="46"/>
      <c r="E72" s="66"/>
      <c r="F72" s="47"/>
      <c r="G72" s="46"/>
      <c r="H72" s="44"/>
    </row>
    <row r="73" spans="1:8" s="45" customFormat="1" ht="12.75" x14ac:dyDescent="0.2">
      <c r="A73" s="62"/>
      <c r="B73" s="49"/>
      <c r="C73" s="64"/>
      <c r="D73" s="64"/>
      <c r="E73" s="66"/>
      <c r="F73" s="66"/>
      <c r="G73" s="46"/>
      <c r="H73" s="44"/>
    </row>
    <row r="74" spans="1:8" s="45" customFormat="1" ht="76.150000000000006" customHeight="1" x14ac:dyDescent="0.2">
      <c r="A74" s="62">
        <v>29</v>
      </c>
      <c r="B74" s="86" t="s">
        <v>59</v>
      </c>
      <c r="C74" s="64" t="s">
        <v>23</v>
      </c>
      <c r="D74" s="64">
        <v>0</v>
      </c>
      <c r="E74" s="87"/>
      <c r="F74" s="87">
        <f>E74*D74</f>
        <v>0</v>
      </c>
      <c r="G74" s="46"/>
      <c r="H74" s="44"/>
    </row>
    <row r="75" spans="1:8" s="45" customFormat="1" ht="12.75" x14ac:dyDescent="0.2">
      <c r="A75" s="62"/>
      <c r="B75" s="49"/>
      <c r="C75" s="46"/>
      <c r="D75" s="46"/>
      <c r="E75" s="66"/>
      <c r="F75" s="47"/>
      <c r="G75" s="46"/>
      <c r="H75" s="44"/>
    </row>
    <row r="76" spans="1:8" s="45" customFormat="1" ht="112.15" customHeight="1" x14ac:dyDescent="0.2">
      <c r="A76" s="62">
        <v>30</v>
      </c>
      <c r="B76" s="49" t="s">
        <v>60</v>
      </c>
      <c r="C76" s="64" t="s">
        <v>23</v>
      </c>
      <c r="D76" s="64">
        <v>0</v>
      </c>
      <c r="E76" s="66"/>
      <c r="F76" s="66">
        <f>E76*D76</f>
        <v>0</v>
      </c>
      <c r="G76" s="46"/>
      <c r="H76" s="44"/>
    </row>
    <row r="77" spans="1:8" s="45" customFormat="1" ht="12.75" x14ac:dyDescent="0.2">
      <c r="A77" s="62"/>
      <c r="B77" s="49"/>
      <c r="C77" s="46"/>
      <c r="D77" s="46"/>
      <c r="E77" s="66"/>
      <c r="F77" s="47"/>
      <c r="G77" s="46"/>
      <c r="H77" s="44"/>
    </row>
    <row r="78" spans="1:8" s="45" customFormat="1" ht="23.45" customHeight="1" x14ac:dyDescent="0.2">
      <c r="A78" s="62">
        <v>31</v>
      </c>
      <c r="B78" s="69" t="s">
        <v>29</v>
      </c>
      <c r="C78" s="46"/>
      <c r="D78" s="46"/>
      <c r="E78" s="46"/>
      <c r="F78" s="47">
        <f>SUM(F25:F76)*0.1</f>
        <v>0</v>
      </c>
      <c r="G78" s="46"/>
      <c r="H78" s="44"/>
    </row>
    <row r="79" spans="1:8" s="96" customFormat="1" ht="13.5" thickBot="1" x14ac:dyDescent="0.25">
      <c r="A79" s="91"/>
      <c r="B79" s="71"/>
      <c r="C79" s="92"/>
      <c r="D79" s="92"/>
      <c r="E79" s="92"/>
      <c r="F79" s="93"/>
      <c r="G79" s="94"/>
      <c r="H79" s="95"/>
    </row>
    <row r="80" spans="1:8" s="96" customFormat="1" ht="12.75" x14ac:dyDescent="0.2">
      <c r="A80" s="97"/>
      <c r="B80" s="98" t="s">
        <v>61</v>
      </c>
      <c r="C80" s="94"/>
      <c r="D80" s="94"/>
      <c r="E80" s="94"/>
      <c r="F80" s="99">
        <f>SUM(F25:F79)</f>
        <v>0</v>
      </c>
      <c r="G80" s="94"/>
      <c r="H80" s="95"/>
    </row>
    <row r="81" spans="1:8" s="45" customFormat="1" ht="12.75" x14ac:dyDescent="0.2">
      <c r="A81" s="48"/>
      <c r="B81" s="49"/>
      <c r="C81" s="46"/>
      <c r="D81" s="46"/>
      <c r="E81" s="46"/>
      <c r="F81" s="47"/>
      <c r="G81" s="44"/>
      <c r="H81" s="44"/>
    </row>
    <row r="82" spans="1:8" s="45" customFormat="1" x14ac:dyDescent="0.2">
      <c r="A82" s="84"/>
      <c r="B82" s="61" t="s">
        <v>62</v>
      </c>
      <c r="C82" s="56"/>
      <c r="D82" s="56"/>
      <c r="E82" s="56"/>
      <c r="F82" s="57"/>
      <c r="G82" s="44"/>
      <c r="H82" s="44"/>
    </row>
    <row r="83" spans="1:8" s="45" customFormat="1" x14ac:dyDescent="0.2">
      <c r="A83" s="84"/>
      <c r="B83" s="61"/>
      <c r="C83" s="56"/>
      <c r="D83" s="56"/>
      <c r="E83" s="56"/>
      <c r="F83" s="57"/>
      <c r="G83" s="44"/>
      <c r="H83" s="44"/>
    </row>
    <row r="84" spans="1:8" s="45" customFormat="1" ht="55.9" customHeight="1" x14ac:dyDescent="0.2">
      <c r="A84" s="62">
        <v>32</v>
      </c>
      <c r="B84" s="86" t="s">
        <v>63</v>
      </c>
      <c r="C84" s="85" t="s">
        <v>50</v>
      </c>
      <c r="D84" s="85">
        <v>320</v>
      </c>
      <c r="E84" s="87"/>
      <c r="F84" s="66">
        <f>E84*D84</f>
        <v>0</v>
      </c>
      <c r="G84" s="44"/>
      <c r="H84" s="44"/>
    </row>
    <row r="85" spans="1:8" s="45" customFormat="1" x14ac:dyDescent="0.2">
      <c r="A85" s="84"/>
      <c r="B85" s="49"/>
      <c r="C85" s="64"/>
      <c r="D85" s="64"/>
      <c r="E85" s="66"/>
      <c r="F85" s="66"/>
      <c r="G85" s="44"/>
      <c r="H85" s="44"/>
    </row>
    <row r="86" spans="1:8" s="45" customFormat="1" ht="52.9" customHeight="1" x14ac:dyDescent="0.2">
      <c r="A86" s="62">
        <v>33</v>
      </c>
      <c r="B86" s="86" t="s">
        <v>64</v>
      </c>
      <c r="C86" s="85" t="s">
        <v>27</v>
      </c>
      <c r="D86" s="85">
        <v>1550</v>
      </c>
      <c r="E86" s="87"/>
      <c r="F86" s="66">
        <f>E86*D86</f>
        <v>0</v>
      </c>
      <c r="G86" s="44"/>
      <c r="H86" s="44"/>
    </row>
    <row r="87" spans="1:8" s="45" customFormat="1" x14ac:dyDescent="0.2">
      <c r="A87" s="84"/>
      <c r="B87" s="61"/>
      <c r="C87" s="56"/>
      <c r="D87" s="56"/>
      <c r="E87" s="56"/>
      <c r="F87" s="57"/>
      <c r="G87" s="44"/>
      <c r="H87" s="44"/>
    </row>
    <row r="88" spans="1:8" s="45" customFormat="1" ht="40.9" customHeight="1" x14ac:dyDescent="0.2">
      <c r="A88" s="62">
        <v>34</v>
      </c>
      <c r="B88" s="49" t="s">
        <v>65</v>
      </c>
      <c r="C88" s="64" t="s">
        <v>50</v>
      </c>
      <c r="D88" s="64">
        <v>290</v>
      </c>
      <c r="E88" s="66"/>
      <c r="F88" s="66">
        <f>E88*D88</f>
        <v>0</v>
      </c>
      <c r="G88" s="46"/>
      <c r="H88" s="44"/>
    </row>
    <row r="89" spans="1:8" s="45" customFormat="1" ht="12.75" x14ac:dyDescent="0.2">
      <c r="A89" s="62"/>
      <c r="B89" s="49"/>
      <c r="C89" s="64"/>
      <c r="D89" s="64"/>
      <c r="E89" s="66"/>
      <c r="F89" s="66"/>
      <c r="G89" s="46"/>
      <c r="H89" s="44"/>
    </row>
    <row r="90" spans="1:8" s="45" customFormat="1" ht="43.15" customHeight="1" x14ac:dyDescent="0.2">
      <c r="A90" s="62">
        <v>35</v>
      </c>
      <c r="B90" s="49" t="s">
        <v>66</v>
      </c>
      <c r="C90" s="64" t="s">
        <v>50</v>
      </c>
      <c r="D90" s="64">
        <v>800</v>
      </c>
      <c r="E90" s="66"/>
      <c r="F90" s="66">
        <f>E90*D90</f>
        <v>0</v>
      </c>
      <c r="G90" s="46"/>
      <c r="H90" s="44"/>
    </row>
    <row r="91" spans="1:8" s="45" customFormat="1" ht="12.75" x14ac:dyDescent="0.2">
      <c r="A91" s="62"/>
      <c r="B91" s="49"/>
      <c r="C91" s="64"/>
      <c r="D91" s="64"/>
      <c r="E91" s="66"/>
      <c r="F91" s="66"/>
      <c r="G91" s="46"/>
      <c r="H91" s="44"/>
    </row>
    <row r="92" spans="1:8" s="45" customFormat="1" ht="19.149999999999999" customHeight="1" x14ac:dyDescent="0.2">
      <c r="A92" s="62">
        <v>36</v>
      </c>
      <c r="B92" s="69" t="s">
        <v>29</v>
      </c>
      <c r="C92" s="46"/>
      <c r="D92" s="46"/>
      <c r="E92" s="46"/>
      <c r="F92" s="47">
        <f>SUM(F84:F90)*0.1</f>
        <v>0</v>
      </c>
      <c r="G92" s="44"/>
      <c r="H92" s="44"/>
    </row>
    <row r="93" spans="1:8" s="45" customFormat="1" ht="13.5" thickBot="1" x14ac:dyDescent="0.25">
      <c r="A93" s="91"/>
      <c r="B93" s="71"/>
      <c r="C93" s="92"/>
      <c r="D93" s="92"/>
      <c r="E93" s="92"/>
      <c r="F93" s="93"/>
      <c r="G93" s="44"/>
      <c r="H93" s="44"/>
    </row>
    <row r="94" spans="1:8" s="45" customFormat="1" ht="12.75" x14ac:dyDescent="0.2">
      <c r="A94" s="97"/>
      <c r="B94" s="98" t="s">
        <v>61</v>
      </c>
      <c r="C94" s="94"/>
      <c r="D94" s="94"/>
      <c r="E94" s="94"/>
      <c r="F94" s="99">
        <f>SUM(F84:F93)</f>
        <v>0</v>
      </c>
      <c r="G94" s="44"/>
      <c r="H94" s="44"/>
    </row>
    <row r="95" spans="1:8" s="45" customFormat="1" ht="12.75" x14ac:dyDescent="0.2">
      <c r="A95" s="48"/>
      <c r="B95" s="49"/>
      <c r="C95" s="46"/>
      <c r="D95" s="46"/>
      <c r="E95" s="46"/>
      <c r="F95" s="47"/>
      <c r="G95" s="44"/>
      <c r="H95" s="44"/>
    </row>
    <row r="96" spans="1:8" s="45" customFormat="1" x14ac:dyDescent="0.2">
      <c r="A96" s="84"/>
      <c r="B96" s="61" t="s">
        <v>67</v>
      </c>
      <c r="C96" s="56"/>
      <c r="D96" s="56"/>
      <c r="E96" s="56"/>
      <c r="F96" s="57"/>
      <c r="G96" s="44"/>
      <c r="H96" s="44"/>
    </row>
    <row r="97" spans="1:8" s="45" customFormat="1" x14ac:dyDescent="0.2">
      <c r="A97" s="84"/>
      <c r="B97" s="61"/>
      <c r="C97" s="56"/>
      <c r="D97" s="56"/>
      <c r="E97" s="56"/>
      <c r="F97" s="57"/>
      <c r="G97" s="44"/>
      <c r="H97" s="44"/>
    </row>
    <row r="98" spans="1:8" s="45" customFormat="1" ht="52.15" customHeight="1" x14ac:dyDescent="0.2">
      <c r="A98" s="62">
        <v>37</v>
      </c>
      <c r="B98" s="100" t="s">
        <v>68</v>
      </c>
      <c r="C98" s="64" t="s">
        <v>50</v>
      </c>
      <c r="D98" s="64">
        <v>120</v>
      </c>
      <c r="E98" s="66"/>
      <c r="F98" s="66">
        <f>E98*D98</f>
        <v>0</v>
      </c>
      <c r="G98" s="44"/>
      <c r="H98" s="44"/>
    </row>
    <row r="99" spans="1:8" s="45" customFormat="1" ht="12.75" x14ac:dyDescent="0.2">
      <c r="A99" s="62"/>
      <c r="B99" s="100"/>
      <c r="C99" s="64"/>
      <c r="D99" s="64"/>
      <c r="E99" s="66"/>
      <c r="F99" s="66"/>
      <c r="G99" s="44"/>
      <c r="H99" s="44"/>
    </row>
    <row r="100" spans="1:8" s="45" customFormat="1" ht="31.9" customHeight="1" x14ac:dyDescent="0.2">
      <c r="A100" s="62">
        <v>38</v>
      </c>
      <c r="B100" s="88" t="s">
        <v>69</v>
      </c>
      <c r="C100" s="85" t="s">
        <v>50</v>
      </c>
      <c r="D100" s="85">
        <v>3</v>
      </c>
      <c r="E100" s="66"/>
      <c r="F100" s="66">
        <f>E100*D100</f>
        <v>0</v>
      </c>
      <c r="G100" s="44"/>
      <c r="H100" s="44"/>
    </row>
    <row r="101" spans="1:8" s="45" customFormat="1" ht="12.75" x14ac:dyDescent="0.2">
      <c r="A101" s="62"/>
      <c r="B101" s="88"/>
      <c r="C101" s="46"/>
      <c r="D101" s="46"/>
      <c r="E101" s="46"/>
      <c r="F101" s="47"/>
      <c r="G101" s="44"/>
      <c r="H101" s="44"/>
    </row>
    <row r="102" spans="1:8" s="45" customFormat="1" ht="51.6" customHeight="1" x14ac:dyDescent="0.2">
      <c r="A102" s="62">
        <v>39</v>
      </c>
      <c r="B102" s="88" t="s">
        <v>70</v>
      </c>
      <c r="C102" s="85" t="s">
        <v>23</v>
      </c>
      <c r="D102" s="85">
        <v>6</v>
      </c>
      <c r="E102" s="66"/>
      <c r="F102" s="66">
        <f>E102*D102</f>
        <v>0</v>
      </c>
      <c r="G102" s="44"/>
      <c r="H102" s="44"/>
    </row>
    <row r="103" spans="1:8" s="45" customFormat="1" ht="12.75" x14ac:dyDescent="0.2">
      <c r="A103" s="62"/>
      <c r="B103" s="88"/>
      <c r="C103" s="85"/>
      <c r="D103" s="85"/>
      <c r="E103" s="66"/>
      <c r="F103" s="66"/>
      <c r="G103" s="44"/>
      <c r="H103" s="44"/>
    </row>
    <row r="104" spans="1:8" s="45" customFormat="1" ht="29.45" customHeight="1" x14ac:dyDescent="0.2">
      <c r="A104" s="62">
        <v>40</v>
      </c>
      <c r="B104" s="88" t="s">
        <v>71</v>
      </c>
      <c r="C104" s="85" t="s">
        <v>23</v>
      </c>
      <c r="D104" s="85">
        <v>6</v>
      </c>
      <c r="E104" s="66"/>
      <c r="F104" s="66">
        <f>E104*D104</f>
        <v>0</v>
      </c>
      <c r="G104" s="44"/>
      <c r="H104" s="44"/>
    </row>
    <row r="105" spans="1:8" s="45" customFormat="1" ht="12.75" x14ac:dyDescent="0.2">
      <c r="A105" s="62"/>
      <c r="B105" s="88"/>
      <c r="C105" s="85"/>
      <c r="D105" s="85"/>
      <c r="E105" s="66"/>
      <c r="F105" s="66"/>
      <c r="G105" s="44"/>
      <c r="H105" s="44"/>
    </row>
    <row r="106" spans="1:8" s="45" customFormat="1" ht="25.15" customHeight="1" x14ac:dyDescent="0.2">
      <c r="A106" s="62">
        <v>41</v>
      </c>
      <c r="B106" s="88" t="s">
        <v>72</v>
      </c>
      <c r="C106" s="85" t="s">
        <v>27</v>
      </c>
      <c r="D106" s="85">
        <v>100</v>
      </c>
      <c r="E106" s="66"/>
      <c r="F106" s="66">
        <f>E106*D106</f>
        <v>0</v>
      </c>
      <c r="G106" s="44"/>
      <c r="H106" s="44"/>
    </row>
    <row r="107" spans="1:8" s="45" customFormat="1" ht="12.75" x14ac:dyDescent="0.2">
      <c r="A107" s="62"/>
      <c r="B107" s="88"/>
      <c r="C107" s="46"/>
      <c r="D107" s="46"/>
      <c r="E107" s="46"/>
      <c r="F107" s="47"/>
      <c r="G107" s="44"/>
      <c r="H107" s="44"/>
    </row>
    <row r="108" spans="1:8" s="45" customFormat="1" ht="72" customHeight="1" x14ac:dyDescent="0.2">
      <c r="A108" s="62">
        <v>42</v>
      </c>
      <c r="B108" s="88" t="s">
        <v>73</v>
      </c>
      <c r="C108" s="85" t="s">
        <v>25</v>
      </c>
      <c r="D108" s="85">
        <v>200</v>
      </c>
      <c r="E108" s="66"/>
      <c r="F108" s="66">
        <f>E108*D108</f>
        <v>0</v>
      </c>
      <c r="G108" s="44"/>
      <c r="H108" s="44"/>
    </row>
    <row r="109" spans="1:8" s="45" customFormat="1" ht="12.75" x14ac:dyDescent="0.2">
      <c r="A109" s="62"/>
      <c r="B109" s="49"/>
      <c r="C109" s="46"/>
      <c r="D109" s="46"/>
      <c r="E109" s="46"/>
      <c r="F109" s="66"/>
      <c r="G109" s="44"/>
      <c r="H109" s="44"/>
    </row>
    <row r="110" spans="1:8" s="45" customFormat="1" ht="58.9" customHeight="1" x14ac:dyDescent="0.2">
      <c r="A110" s="62">
        <v>43</v>
      </c>
      <c r="B110" s="88" t="s">
        <v>74</v>
      </c>
      <c r="C110" s="85" t="s">
        <v>23</v>
      </c>
      <c r="D110" s="85">
        <v>2</v>
      </c>
      <c r="E110" s="66"/>
      <c r="F110" s="66">
        <f>E110*D110</f>
        <v>0</v>
      </c>
      <c r="G110" s="44"/>
      <c r="H110" s="44"/>
    </row>
    <row r="111" spans="1:8" s="45" customFormat="1" ht="12.75" x14ac:dyDescent="0.2">
      <c r="A111" s="62"/>
      <c r="B111" s="88"/>
      <c r="C111" s="85"/>
      <c r="D111" s="85"/>
      <c r="E111" s="66"/>
      <c r="F111" s="66"/>
      <c r="G111" s="44"/>
      <c r="H111" s="44"/>
    </row>
    <row r="112" spans="1:8" s="45" customFormat="1" ht="25.9" customHeight="1" x14ac:dyDescent="0.2">
      <c r="A112" s="62">
        <v>44</v>
      </c>
      <c r="B112" s="69" t="s">
        <v>29</v>
      </c>
      <c r="C112" s="46"/>
      <c r="D112" s="46"/>
      <c r="E112" s="46"/>
      <c r="F112" s="47">
        <f>SUM(F98:F110)*0.1</f>
        <v>0</v>
      </c>
      <c r="G112" s="44"/>
      <c r="H112" s="44"/>
    </row>
    <row r="113" spans="1:8" s="45" customFormat="1" ht="13.5" thickBot="1" x14ac:dyDescent="0.25">
      <c r="A113" s="91"/>
      <c r="B113" s="91"/>
      <c r="C113" s="91"/>
      <c r="D113" s="91"/>
      <c r="E113" s="91"/>
      <c r="F113" s="93"/>
      <c r="G113" s="44"/>
      <c r="H113" s="44"/>
    </row>
    <row r="114" spans="1:8" s="45" customFormat="1" ht="12.75" x14ac:dyDescent="0.2">
      <c r="A114" s="97"/>
      <c r="B114" s="98" t="s">
        <v>75</v>
      </c>
      <c r="C114" s="64"/>
      <c r="D114" s="64"/>
      <c r="E114" s="66"/>
      <c r="F114" s="99">
        <f>SUM(F98:F113)</f>
        <v>0</v>
      </c>
      <c r="G114" s="44"/>
      <c r="H114" s="44"/>
    </row>
    <row r="115" spans="1:8" s="45" customFormat="1" ht="12.75" x14ac:dyDescent="0.2">
      <c r="A115" s="48"/>
      <c r="B115" s="49"/>
      <c r="C115" s="46"/>
      <c r="D115" s="46"/>
      <c r="E115" s="46"/>
      <c r="F115" s="47"/>
      <c r="G115" s="44"/>
      <c r="H115" s="44"/>
    </row>
    <row r="116" spans="1:8" s="45" customFormat="1" x14ac:dyDescent="0.2">
      <c r="A116" s="48"/>
      <c r="B116" s="61" t="s">
        <v>76</v>
      </c>
      <c r="C116" s="56"/>
      <c r="D116" s="56"/>
      <c r="E116" s="56"/>
      <c r="F116" s="47"/>
      <c r="G116" s="44"/>
      <c r="H116" s="44"/>
    </row>
    <row r="117" spans="1:8" s="45" customFormat="1" x14ac:dyDescent="0.2">
      <c r="A117" s="48"/>
      <c r="B117" s="61"/>
      <c r="C117" s="56"/>
      <c r="D117" s="56"/>
      <c r="E117" s="56"/>
      <c r="F117" s="47"/>
      <c r="G117" s="44"/>
      <c r="H117" s="44"/>
    </row>
    <row r="118" spans="1:8" s="45" customFormat="1" ht="34.9" customHeight="1" x14ac:dyDescent="0.2">
      <c r="A118" s="62">
        <v>45</v>
      </c>
      <c r="B118" s="88" t="s">
        <v>77</v>
      </c>
      <c r="C118" s="85" t="s">
        <v>23</v>
      </c>
      <c r="D118" s="85">
        <v>1</v>
      </c>
      <c r="E118" s="66"/>
      <c r="F118" s="66">
        <f>E118*D118</f>
        <v>0</v>
      </c>
      <c r="G118" s="44"/>
      <c r="H118" s="44"/>
    </row>
    <row r="119" spans="1:8" s="45" customFormat="1" ht="12.75" x14ac:dyDescent="0.2">
      <c r="A119" s="62"/>
      <c r="B119" s="88"/>
      <c r="C119" s="85"/>
      <c r="D119" s="85"/>
      <c r="E119" s="66"/>
      <c r="F119" s="66"/>
      <c r="G119" s="44"/>
      <c r="H119" s="44"/>
    </row>
    <row r="120" spans="1:8" s="45" customFormat="1" ht="34.9" customHeight="1" x14ac:dyDescent="0.2">
      <c r="A120" s="62">
        <v>46</v>
      </c>
      <c r="B120" s="88" t="s">
        <v>78</v>
      </c>
      <c r="C120" s="85" t="s">
        <v>23</v>
      </c>
      <c r="D120" s="85">
        <v>1</v>
      </c>
      <c r="E120" s="66"/>
      <c r="F120" s="66">
        <f>E120*D120</f>
        <v>0</v>
      </c>
      <c r="G120" s="44"/>
      <c r="H120" s="44"/>
    </row>
    <row r="121" spans="1:8" s="45" customFormat="1" ht="12.75" x14ac:dyDescent="0.2">
      <c r="A121" s="62"/>
      <c r="B121" s="88"/>
      <c r="C121" s="85"/>
      <c r="D121" s="85"/>
      <c r="E121" s="66"/>
      <c r="F121" s="66"/>
      <c r="G121" s="44"/>
      <c r="H121" s="44"/>
    </row>
    <row r="122" spans="1:8" s="45" customFormat="1" ht="25.9" customHeight="1" x14ac:dyDescent="0.2">
      <c r="A122" s="62">
        <v>47</v>
      </c>
      <c r="B122" s="88" t="s">
        <v>79</v>
      </c>
      <c r="C122" s="85" t="s">
        <v>23</v>
      </c>
      <c r="D122" s="85">
        <v>1</v>
      </c>
      <c r="E122" s="66"/>
      <c r="F122" s="66">
        <f>E122*D122</f>
        <v>0</v>
      </c>
      <c r="G122" s="44"/>
      <c r="H122" s="44"/>
    </row>
    <row r="123" spans="1:8" s="45" customFormat="1" ht="12.75" x14ac:dyDescent="0.2">
      <c r="A123" s="62"/>
      <c r="B123" s="88"/>
      <c r="C123" s="85"/>
      <c r="D123" s="85"/>
      <c r="E123" s="66"/>
      <c r="F123" s="66"/>
      <c r="G123" s="44"/>
      <c r="H123" s="44"/>
    </row>
    <row r="124" spans="1:8" s="45" customFormat="1" ht="25.9" customHeight="1" x14ac:dyDescent="0.2">
      <c r="A124" s="62">
        <v>48</v>
      </c>
      <c r="B124" s="88" t="s">
        <v>80</v>
      </c>
      <c r="C124" s="85" t="s">
        <v>23</v>
      </c>
      <c r="D124" s="85">
        <v>1</v>
      </c>
      <c r="E124" s="66"/>
      <c r="F124" s="66">
        <f>E124*D124</f>
        <v>0</v>
      </c>
      <c r="G124" s="44"/>
      <c r="H124" s="44"/>
    </row>
    <row r="125" spans="1:8" s="45" customFormat="1" ht="12.75" x14ac:dyDescent="0.2">
      <c r="A125" s="62"/>
      <c r="B125" s="88"/>
      <c r="C125" s="85"/>
      <c r="D125" s="85"/>
      <c r="E125" s="66"/>
      <c r="F125" s="66"/>
      <c r="G125" s="44"/>
      <c r="H125" s="44"/>
    </row>
    <row r="126" spans="1:8" s="45" customFormat="1" ht="28.15" customHeight="1" x14ac:dyDescent="0.2">
      <c r="A126" s="62">
        <v>49</v>
      </c>
      <c r="B126" s="69" t="s">
        <v>29</v>
      </c>
      <c r="C126" s="46"/>
      <c r="D126" s="46"/>
      <c r="E126" s="46"/>
      <c r="F126" s="47">
        <f>SUM(F118:F124)*0.1</f>
        <v>0</v>
      </c>
      <c r="G126" s="44"/>
      <c r="H126" s="44"/>
    </row>
    <row r="127" spans="1:8" s="45" customFormat="1" ht="13.5" thickBot="1" x14ac:dyDescent="0.25">
      <c r="A127" s="48"/>
      <c r="B127" s="71"/>
      <c r="C127" s="92"/>
      <c r="D127" s="92"/>
      <c r="E127" s="92"/>
      <c r="F127" s="93"/>
      <c r="G127" s="44"/>
      <c r="H127" s="44"/>
    </row>
    <row r="128" spans="1:8" s="45" customFormat="1" ht="12.75" x14ac:dyDescent="0.2">
      <c r="A128" s="48"/>
      <c r="B128" s="98" t="s">
        <v>81</v>
      </c>
      <c r="C128" s="94"/>
      <c r="D128" s="94"/>
      <c r="E128" s="94"/>
      <c r="F128" s="99">
        <f>SUM(F118:F127)</f>
        <v>0</v>
      </c>
      <c r="G128" s="44"/>
      <c r="H128" s="44"/>
    </row>
    <row r="129" spans="1:8" s="45" customFormat="1" ht="12.75" x14ac:dyDescent="0.2">
      <c r="A129" s="48"/>
      <c r="B129" s="49"/>
      <c r="C129" s="46"/>
      <c r="D129" s="46"/>
      <c r="E129" s="46"/>
      <c r="F129" s="47"/>
      <c r="G129" s="44"/>
      <c r="H129" s="44"/>
    </row>
    <row r="130" spans="1:8" s="45" customFormat="1" ht="12.75" x14ac:dyDescent="0.2">
      <c r="A130" s="48"/>
      <c r="B130" s="49"/>
      <c r="C130" s="46"/>
      <c r="D130" s="46"/>
      <c r="E130" s="46"/>
      <c r="F130" s="47"/>
      <c r="G130" s="44"/>
      <c r="H130" s="44"/>
    </row>
  </sheetData>
  <mergeCells count="3">
    <mergeCell ref="A1:F1"/>
    <mergeCell ref="B2:F2"/>
    <mergeCell ref="B3:C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21"/>
  <sheetViews>
    <sheetView workbookViewId="0">
      <selection activeCell="C12" sqref="C12"/>
    </sheetView>
  </sheetViews>
  <sheetFormatPr defaultColWidth="9.140625" defaultRowHeight="15" x14ac:dyDescent="0.25"/>
  <cols>
    <col min="1" max="1" width="5.140625" customWidth="1"/>
    <col min="2" max="2" width="60.140625" customWidth="1"/>
    <col min="3" max="3" width="12.7109375" customWidth="1"/>
    <col min="4" max="4" width="13.140625" customWidth="1"/>
    <col min="5" max="5" width="13.85546875" customWidth="1"/>
  </cols>
  <sheetData>
    <row r="1" spans="1:6" s="106" customFormat="1" ht="13.9" x14ac:dyDescent="0.25">
      <c r="A1" s="101"/>
      <c r="B1" s="102"/>
      <c r="C1" s="103"/>
      <c r="D1" s="104"/>
      <c r="E1" s="103"/>
      <c r="F1" s="105"/>
    </row>
    <row r="2" spans="1:6" s="106" customFormat="1" x14ac:dyDescent="0.2">
      <c r="A2" s="101"/>
      <c r="B2" s="107" t="s">
        <v>82</v>
      </c>
      <c r="C2" s="103"/>
      <c r="D2" s="104"/>
      <c r="E2" s="103"/>
      <c r="F2" s="105"/>
    </row>
    <row r="3" spans="1:6" s="106" customFormat="1" ht="13.9" x14ac:dyDescent="0.25">
      <c r="A3" s="101"/>
      <c r="B3" s="102"/>
      <c r="C3" s="103"/>
      <c r="D3" s="104"/>
      <c r="E3" s="103"/>
      <c r="F3" s="105"/>
    </row>
    <row r="4" spans="1:6" s="106" customFormat="1" ht="60" customHeight="1" x14ac:dyDescent="0.2">
      <c r="A4" s="101"/>
      <c r="B4" s="102" t="s">
        <v>83</v>
      </c>
      <c r="C4" s="103"/>
      <c r="D4" s="104"/>
      <c r="E4" s="103"/>
      <c r="F4" s="105"/>
    </row>
    <row r="5" spans="1:6" s="106" customFormat="1" ht="18.600000000000001" customHeight="1" x14ac:dyDescent="0.2">
      <c r="A5" s="101"/>
      <c r="B5" s="102" t="s">
        <v>84</v>
      </c>
      <c r="C5" s="103"/>
      <c r="D5" s="104"/>
      <c r="E5" s="103"/>
      <c r="F5" s="105"/>
    </row>
    <row r="6" spans="1:6" s="106" customFormat="1" ht="60.6" customHeight="1" x14ac:dyDescent="0.2">
      <c r="A6" s="101"/>
      <c r="B6" s="102" t="s">
        <v>85</v>
      </c>
      <c r="C6" s="103"/>
      <c r="D6" s="104"/>
      <c r="E6" s="103"/>
      <c r="F6" s="105"/>
    </row>
    <row r="7" spans="1:6" s="106" customFormat="1" ht="13.9" x14ac:dyDescent="0.25">
      <c r="A7" s="101"/>
      <c r="B7" s="102"/>
      <c r="C7" s="103"/>
      <c r="D7" s="104"/>
      <c r="E7" s="103"/>
      <c r="F7" s="105"/>
    </row>
    <row r="8" spans="1:6" s="106" customFormat="1" ht="76.900000000000006" customHeight="1" x14ac:dyDescent="0.2">
      <c r="A8" s="101"/>
      <c r="B8" s="102" t="s">
        <v>86</v>
      </c>
      <c r="C8" s="103"/>
      <c r="D8" s="104"/>
      <c r="E8" s="103"/>
      <c r="F8" s="105"/>
    </row>
    <row r="9" spans="1:6" s="106" customFormat="1" ht="13.9" x14ac:dyDescent="0.25">
      <c r="A9" s="101"/>
      <c r="B9" s="102"/>
      <c r="C9" s="103"/>
      <c r="D9" s="104"/>
      <c r="E9" s="103"/>
      <c r="F9" s="105"/>
    </row>
    <row r="10" spans="1:6" s="106" customFormat="1" ht="75.599999999999994" customHeight="1" x14ac:dyDescent="0.2">
      <c r="A10" s="101"/>
      <c r="B10" s="102" t="s">
        <v>87</v>
      </c>
      <c r="C10" s="103"/>
      <c r="D10" s="104"/>
      <c r="E10" s="103"/>
      <c r="F10" s="105"/>
    </row>
    <row r="11" spans="1:6" s="106" customFormat="1" ht="13.9" x14ac:dyDescent="0.25">
      <c r="A11" s="101"/>
      <c r="B11" s="102"/>
      <c r="C11" s="103"/>
      <c r="D11" s="104"/>
      <c r="E11" s="103"/>
      <c r="F11" s="105"/>
    </row>
    <row r="12" spans="1:6" s="106" customFormat="1" ht="115.9" customHeight="1" x14ac:dyDescent="0.2">
      <c r="A12" s="101"/>
      <c r="B12" s="102" t="s">
        <v>88</v>
      </c>
      <c r="C12" s="103"/>
      <c r="D12" s="104"/>
      <c r="E12" s="103"/>
      <c r="F12" s="105"/>
    </row>
    <row r="13" spans="1:6" s="106" customFormat="1" ht="13.9" x14ac:dyDescent="0.25">
      <c r="A13" s="101"/>
      <c r="B13" s="102"/>
      <c r="C13" s="103"/>
      <c r="D13" s="104"/>
      <c r="E13" s="103"/>
      <c r="F13" s="105"/>
    </row>
    <row r="14" spans="1:6" s="106" customFormat="1" ht="48" customHeight="1" x14ac:dyDescent="0.2">
      <c r="A14" s="101"/>
      <c r="B14" s="102" t="s">
        <v>89</v>
      </c>
      <c r="C14" s="103"/>
      <c r="D14" s="104"/>
      <c r="E14" s="103"/>
      <c r="F14" s="105"/>
    </row>
    <row r="15" spans="1:6" s="106" customFormat="1" ht="13.9" x14ac:dyDescent="0.25">
      <c r="A15" s="101"/>
      <c r="B15" s="102"/>
      <c r="C15" s="103"/>
      <c r="D15" s="104"/>
      <c r="E15" s="103"/>
      <c r="F15" s="105"/>
    </row>
    <row r="16" spans="1:6" s="106" customFormat="1" ht="13.9" x14ac:dyDescent="0.25">
      <c r="A16" s="101"/>
      <c r="B16" s="102"/>
      <c r="C16" s="103"/>
      <c r="D16" s="104"/>
      <c r="E16" s="103"/>
      <c r="F16" s="105"/>
    </row>
    <row r="17" spans="1:6" s="163" customFormat="1" ht="22.9" customHeight="1" x14ac:dyDescent="0.2">
      <c r="A17" s="158"/>
      <c r="B17" s="159" t="s">
        <v>90</v>
      </c>
      <c r="C17" s="160"/>
      <c r="D17" s="161"/>
      <c r="E17" s="160"/>
      <c r="F17" s="162"/>
    </row>
    <row r="18" spans="1:6" s="163" customFormat="1" ht="15.6" x14ac:dyDescent="0.25">
      <c r="A18" s="158"/>
      <c r="B18" s="159" t="s">
        <v>91</v>
      </c>
      <c r="C18" s="160"/>
      <c r="D18" s="161"/>
      <c r="E18" s="160"/>
      <c r="F18" s="162"/>
    </row>
    <row r="19" spans="1:6" s="106" customFormat="1" ht="13.9" x14ac:dyDescent="0.25">
      <c r="A19" s="101"/>
      <c r="B19" s="102"/>
      <c r="C19" s="103"/>
      <c r="D19" s="104"/>
      <c r="E19" s="103"/>
      <c r="F19" s="105"/>
    </row>
    <row r="20" spans="1:6" s="106" customFormat="1" ht="41.45" x14ac:dyDescent="0.25">
      <c r="A20" s="101"/>
      <c r="B20" s="102" t="s">
        <v>92</v>
      </c>
      <c r="C20" s="103"/>
      <c r="D20" s="104"/>
      <c r="E20" s="103">
        <f>+E79</f>
        <v>0</v>
      </c>
      <c r="F20" s="105"/>
    </row>
    <row r="21" spans="1:6" s="106" customFormat="1" ht="14.25" x14ac:dyDescent="0.2">
      <c r="A21" s="101"/>
      <c r="B21" s="102"/>
      <c r="C21" s="103"/>
      <c r="D21" s="104"/>
      <c r="E21" s="103"/>
      <c r="F21" s="105"/>
    </row>
    <row r="22" spans="1:6" s="106" customFormat="1" ht="14.25" x14ac:dyDescent="0.2">
      <c r="A22" s="101"/>
      <c r="B22" s="102" t="s">
        <v>93</v>
      </c>
      <c r="C22" s="103"/>
      <c r="D22" s="104"/>
      <c r="E22" s="103">
        <f>+E102</f>
        <v>0</v>
      </c>
      <c r="F22" s="105"/>
    </row>
    <row r="23" spans="1:6" s="106" customFormat="1" ht="14.25" x14ac:dyDescent="0.2">
      <c r="A23" s="101"/>
      <c r="B23" s="102"/>
      <c r="C23" s="103"/>
      <c r="D23" s="104"/>
      <c r="E23" s="103"/>
      <c r="F23" s="105"/>
    </row>
    <row r="24" spans="1:6" s="106" customFormat="1" ht="14.25" x14ac:dyDescent="0.2">
      <c r="A24" s="101"/>
      <c r="B24" s="102" t="s">
        <v>94</v>
      </c>
      <c r="C24" s="103"/>
      <c r="D24" s="104"/>
      <c r="E24" s="103">
        <f>E129</f>
        <v>0</v>
      </c>
      <c r="F24" s="105"/>
    </row>
    <row r="25" spans="1:6" s="106" customFormat="1" ht="14.25" x14ac:dyDescent="0.2">
      <c r="A25" s="101"/>
      <c r="B25" s="102"/>
      <c r="C25" s="103"/>
      <c r="D25" s="104"/>
      <c r="E25" s="103"/>
      <c r="F25" s="105"/>
    </row>
    <row r="26" spans="1:6" s="106" customFormat="1" ht="14.25" x14ac:dyDescent="0.2">
      <c r="A26" s="101"/>
      <c r="B26" s="102" t="s">
        <v>95</v>
      </c>
      <c r="C26" s="103"/>
      <c r="D26" s="104"/>
      <c r="E26" s="103">
        <f>+E166</f>
        <v>0</v>
      </c>
      <c r="F26" s="105"/>
    </row>
    <row r="27" spans="1:6" s="106" customFormat="1" ht="14.25" x14ac:dyDescent="0.2">
      <c r="A27" s="101"/>
      <c r="B27" s="102"/>
      <c r="C27" s="103"/>
      <c r="D27" s="104"/>
      <c r="E27" s="103"/>
      <c r="F27" s="105"/>
    </row>
    <row r="28" spans="1:6" s="106" customFormat="1" ht="14.25" x14ac:dyDescent="0.2">
      <c r="A28" s="101"/>
      <c r="B28" s="102" t="s">
        <v>96</v>
      </c>
      <c r="C28" s="103"/>
      <c r="D28" s="104"/>
      <c r="E28" s="103">
        <f>+E197</f>
        <v>0</v>
      </c>
      <c r="F28" s="105"/>
    </row>
    <row r="29" spans="1:6" s="106" customFormat="1" ht="14.25" x14ac:dyDescent="0.2">
      <c r="A29" s="101"/>
      <c r="B29" s="102"/>
      <c r="C29" s="103"/>
      <c r="D29" s="104"/>
      <c r="E29" s="103"/>
      <c r="F29" s="105"/>
    </row>
    <row r="30" spans="1:6" s="106" customFormat="1" ht="14.25" x14ac:dyDescent="0.2">
      <c r="A30" s="101"/>
      <c r="B30" s="102" t="s">
        <v>97</v>
      </c>
      <c r="C30" s="103"/>
      <c r="D30" s="104"/>
      <c r="E30" s="103">
        <f>+E232</f>
        <v>0</v>
      </c>
      <c r="F30" s="105"/>
    </row>
    <row r="31" spans="1:6" s="106" customFormat="1" ht="14.25" x14ac:dyDescent="0.2">
      <c r="A31" s="101"/>
      <c r="B31" s="102"/>
      <c r="C31" s="103"/>
      <c r="D31" s="104"/>
      <c r="E31" s="103"/>
      <c r="F31" s="105"/>
    </row>
    <row r="32" spans="1:6" s="106" customFormat="1" ht="14.25" x14ac:dyDescent="0.2">
      <c r="A32" s="101"/>
      <c r="B32" s="102" t="s">
        <v>98</v>
      </c>
      <c r="C32" s="103"/>
      <c r="D32" s="104"/>
      <c r="E32" s="103">
        <f>+E268</f>
        <v>0</v>
      </c>
      <c r="F32" s="105"/>
    </row>
    <row r="33" spans="1:6" s="106" customFormat="1" ht="14.25" x14ac:dyDescent="0.2">
      <c r="A33" s="101"/>
      <c r="B33" s="102"/>
      <c r="C33" s="103"/>
      <c r="D33" s="104"/>
      <c r="E33" s="103"/>
      <c r="F33" s="105"/>
    </row>
    <row r="34" spans="1:6" s="106" customFormat="1" ht="14.25" x14ac:dyDescent="0.2">
      <c r="A34" s="101"/>
      <c r="B34" s="102" t="s">
        <v>99</v>
      </c>
      <c r="C34" s="103"/>
      <c r="D34" s="104"/>
      <c r="E34" s="103">
        <f>+E290</f>
        <v>0</v>
      </c>
      <c r="F34" s="105"/>
    </row>
    <row r="35" spans="1:6" s="106" customFormat="1" ht="14.25" x14ac:dyDescent="0.2">
      <c r="A35" s="101"/>
      <c r="B35" s="102"/>
      <c r="C35" s="103"/>
      <c r="D35" s="104"/>
      <c r="E35" s="103"/>
      <c r="F35" s="105"/>
    </row>
    <row r="36" spans="1:6" s="106" customFormat="1" ht="14.25" x14ac:dyDescent="0.2">
      <c r="A36" s="101"/>
      <c r="B36" s="102" t="s">
        <v>100</v>
      </c>
      <c r="C36" s="103"/>
      <c r="D36" s="104"/>
      <c r="E36" s="103">
        <f>+E320</f>
        <v>0</v>
      </c>
      <c r="F36" s="105"/>
    </row>
    <row r="37" spans="1:6" s="106" customFormat="1" ht="14.25" x14ac:dyDescent="0.2">
      <c r="A37" s="108"/>
      <c r="B37" s="109"/>
      <c r="C37" s="110"/>
      <c r="D37" s="111"/>
      <c r="E37" s="110"/>
      <c r="F37" s="105"/>
    </row>
    <row r="38" spans="1:6" s="106" customFormat="1" x14ac:dyDescent="0.25">
      <c r="A38" s="101"/>
      <c r="B38" s="107" t="s">
        <v>101</v>
      </c>
      <c r="C38" s="103"/>
      <c r="D38" s="104"/>
      <c r="E38" s="112">
        <f>+SUM(E20:E36)</f>
        <v>0</v>
      </c>
      <c r="F38" s="105"/>
    </row>
    <row r="39" spans="1:6" s="106" customFormat="1" ht="14.25" x14ac:dyDescent="0.2">
      <c r="A39" s="101"/>
      <c r="B39" s="102"/>
      <c r="C39" s="103"/>
      <c r="D39" s="104"/>
      <c r="E39" s="103"/>
      <c r="F39" s="105"/>
    </row>
    <row r="40" spans="1:6" s="106" customFormat="1" ht="14.25" x14ac:dyDescent="0.2">
      <c r="A40" s="101"/>
      <c r="B40" s="102"/>
      <c r="C40" s="103"/>
      <c r="D40" s="104"/>
      <c r="E40" s="103"/>
      <c r="F40" s="105"/>
    </row>
    <row r="41" spans="1:6" s="106" customFormat="1" ht="14.25" x14ac:dyDescent="0.2">
      <c r="A41" s="101"/>
      <c r="B41" s="102"/>
      <c r="C41" s="103"/>
      <c r="D41" s="104"/>
      <c r="E41" s="103"/>
      <c r="F41" s="105"/>
    </row>
    <row r="42" spans="1:6" s="106" customFormat="1" ht="14.25" x14ac:dyDescent="0.2">
      <c r="A42" s="101"/>
      <c r="B42" s="102"/>
      <c r="C42" s="103"/>
      <c r="D42" s="104"/>
      <c r="E42" s="103"/>
      <c r="F42" s="105"/>
    </row>
    <row r="43" spans="1:6" s="106" customFormat="1" x14ac:dyDescent="0.2">
      <c r="A43" s="101"/>
      <c r="B43" s="107" t="s">
        <v>102</v>
      </c>
      <c r="C43" s="103"/>
      <c r="D43" s="104"/>
      <c r="E43" s="103"/>
      <c r="F43" s="105"/>
    </row>
    <row r="44" spans="1:6" s="106" customFormat="1" ht="14.25" x14ac:dyDescent="0.2">
      <c r="A44" s="101"/>
      <c r="B44" s="102"/>
      <c r="C44" s="103"/>
      <c r="D44" s="104"/>
      <c r="E44" s="103"/>
      <c r="F44" s="105"/>
    </row>
    <row r="45" spans="1:6" s="106" customFormat="1" ht="14.25" x14ac:dyDescent="0.2">
      <c r="A45" s="101"/>
      <c r="B45" s="113" t="s">
        <v>103</v>
      </c>
      <c r="C45" s="103"/>
      <c r="D45" s="104"/>
      <c r="E45" s="103"/>
      <c r="F45" s="105"/>
    </row>
    <row r="46" spans="1:6" s="106" customFormat="1" ht="14.25" x14ac:dyDescent="0.2">
      <c r="A46" s="101"/>
      <c r="B46" s="113" t="s">
        <v>104</v>
      </c>
      <c r="C46" s="103"/>
      <c r="D46" s="104"/>
      <c r="E46" s="103"/>
      <c r="F46" s="105"/>
    </row>
    <row r="47" spans="1:6" s="106" customFormat="1" ht="14.25" x14ac:dyDescent="0.2">
      <c r="A47" s="101"/>
      <c r="B47" s="113" t="s">
        <v>105</v>
      </c>
      <c r="C47" s="103"/>
      <c r="D47" s="104"/>
      <c r="E47" s="103"/>
      <c r="F47" s="105"/>
    </row>
    <row r="48" spans="1:6" s="106" customFormat="1" ht="14.25" x14ac:dyDescent="0.2">
      <c r="A48" s="101"/>
      <c r="B48" s="114" t="s">
        <v>106</v>
      </c>
      <c r="C48" s="103"/>
      <c r="D48" s="104"/>
      <c r="E48" s="103"/>
      <c r="F48" s="105"/>
    </row>
    <row r="49" spans="1:6" s="106" customFormat="1" ht="14.25" x14ac:dyDescent="0.2">
      <c r="A49" s="101"/>
      <c r="B49" s="114"/>
      <c r="C49" s="103"/>
      <c r="D49" s="104"/>
      <c r="E49" s="103"/>
      <c r="F49" s="105"/>
    </row>
    <row r="50" spans="1:6" s="106" customFormat="1" ht="14.25" x14ac:dyDescent="0.2">
      <c r="A50" s="101">
        <v>1.1000000000000001</v>
      </c>
      <c r="B50" s="113" t="s">
        <v>107</v>
      </c>
      <c r="C50" s="103"/>
      <c r="D50" s="104"/>
      <c r="E50" s="103"/>
      <c r="F50" s="105"/>
    </row>
    <row r="51" spans="1:6" s="106" customFormat="1" ht="14.25" x14ac:dyDescent="0.2">
      <c r="A51" s="101"/>
      <c r="B51" s="114"/>
      <c r="C51" s="103"/>
      <c r="D51" s="104"/>
      <c r="E51" s="103"/>
      <c r="F51" s="105"/>
    </row>
    <row r="52" spans="1:6" s="106" customFormat="1" ht="12.95" customHeight="1" x14ac:dyDescent="0.2">
      <c r="A52" s="101"/>
      <c r="B52" s="115" t="s">
        <v>108</v>
      </c>
      <c r="C52" s="103"/>
      <c r="D52" s="104"/>
      <c r="E52" s="103"/>
      <c r="F52" s="105"/>
    </row>
    <row r="53" spans="1:6" s="106" customFormat="1" ht="14.25" x14ac:dyDescent="0.2">
      <c r="A53" s="101"/>
      <c r="B53" s="115"/>
      <c r="C53" s="103"/>
      <c r="D53" s="104"/>
      <c r="E53" s="103"/>
      <c r="F53" s="105"/>
    </row>
    <row r="54" spans="1:6" s="106" customFormat="1" ht="14.25" x14ac:dyDescent="0.2">
      <c r="A54" s="101"/>
      <c r="B54" s="114"/>
      <c r="C54" s="103"/>
      <c r="D54" s="104"/>
      <c r="E54" s="103"/>
      <c r="F54" s="105"/>
    </row>
    <row r="55" spans="1:6" s="106" customFormat="1" ht="42" customHeight="1" x14ac:dyDescent="0.2">
      <c r="A55" s="101"/>
      <c r="B55" s="116" t="s">
        <v>109</v>
      </c>
      <c r="C55" s="117"/>
      <c r="D55" s="118"/>
      <c r="E55" s="119"/>
      <c r="F55" s="120"/>
    </row>
    <row r="56" spans="1:6" s="106" customFormat="1" x14ac:dyDescent="0.25">
      <c r="A56" s="101"/>
      <c r="B56" s="121" t="s">
        <v>110</v>
      </c>
      <c r="C56" s="103">
        <v>1</v>
      </c>
      <c r="D56" s="104"/>
      <c r="E56" s="103">
        <f>+C56*D56</f>
        <v>0</v>
      </c>
      <c r="F56" s="105"/>
    </row>
    <row r="57" spans="1:6" s="106" customFormat="1" ht="14.25" x14ac:dyDescent="0.2">
      <c r="A57" s="101"/>
      <c r="B57" s="114"/>
      <c r="C57" s="103"/>
      <c r="D57" s="104"/>
      <c r="E57" s="103"/>
      <c r="F57" s="105"/>
    </row>
    <row r="58" spans="1:6" s="106" customFormat="1" ht="14.25" x14ac:dyDescent="0.2">
      <c r="A58" s="101">
        <v>1.2</v>
      </c>
      <c r="B58" s="113" t="s">
        <v>111</v>
      </c>
      <c r="C58" s="103"/>
      <c r="D58" s="104"/>
      <c r="E58" s="103"/>
      <c r="F58" s="105"/>
    </row>
    <row r="59" spans="1:6" s="106" customFormat="1" ht="14.25" x14ac:dyDescent="0.2">
      <c r="A59" s="101"/>
      <c r="B59" s="113" t="s">
        <v>112</v>
      </c>
      <c r="C59" s="103">
        <v>50</v>
      </c>
      <c r="D59" s="104"/>
      <c r="E59" s="103">
        <f>+C59*D59</f>
        <v>0</v>
      </c>
      <c r="F59" s="105"/>
    </row>
    <row r="60" spans="1:6" s="106" customFormat="1" ht="14.25" x14ac:dyDescent="0.2">
      <c r="A60" s="101"/>
      <c r="B60" s="113"/>
      <c r="C60" s="103"/>
      <c r="D60" s="104"/>
      <c r="E60" s="103"/>
      <c r="F60" s="105"/>
    </row>
    <row r="61" spans="1:6" s="106" customFormat="1" ht="14.25" x14ac:dyDescent="0.2">
      <c r="A61" s="101">
        <v>1.3</v>
      </c>
      <c r="B61" s="113" t="s">
        <v>113</v>
      </c>
      <c r="C61" s="103"/>
      <c r="D61" s="104"/>
      <c r="E61" s="103"/>
      <c r="F61" s="105"/>
    </row>
    <row r="62" spans="1:6" s="106" customFormat="1" ht="14.25" x14ac:dyDescent="0.2">
      <c r="A62" s="101"/>
      <c r="B62" s="113" t="s">
        <v>114</v>
      </c>
      <c r="C62" s="103"/>
      <c r="D62" s="104"/>
      <c r="E62" s="103"/>
      <c r="F62" s="105"/>
    </row>
    <row r="63" spans="1:6" s="106" customFormat="1" ht="14.25" x14ac:dyDescent="0.2">
      <c r="A63" s="101"/>
      <c r="B63" s="113" t="s">
        <v>27</v>
      </c>
      <c r="C63" s="103">
        <v>320</v>
      </c>
      <c r="D63" s="104"/>
      <c r="E63" s="103">
        <f>+C63*D63</f>
        <v>0</v>
      </c>
      <c r="F63" s="105"/>
    </row>
    <row r="64" spans="1:6" s="106" customFormat="1" ht="14.25" x14ac:dyDescent="0.2">
      <c r="A64" s="101"/>
      <c r="B64" s="122"/>
      <c r="C64" s="103"/>
      <c r="D64" s="104"/>
      <c r="E64" s="103"/>
      <c r="F64" s="105"/>
    </row>
    <row r="65" spans="1:6" s="106" customFormat="1" ht="35.450000000000003" customHeight="1" x14ac:dyDescent="0.2">
      <c r="A65" s="101">
        <v>1.4</v>
      </c>
      <c r="B65" s="102" t="s">
        <v>115</v>
      </c>
      <c r="C65" s="103"/>
      <c r="D65" s="104"/>
      <c r="E65" s="103"/>
      <c r="F65" s="105"/>
    </row>
    <row r="66" spans="1:6" s="106" customFormat="1" ht="14.25" x14ac:dyDescent="0.2">
      <c r="A66" s="101"/>
      <c r="B66" s="102" t="s">
        <v>50</v>
      </c>
      <c r="C66" s="103">
        <v>270</v>
      </c>
      <c r="D66" s="104"/>
      <c r="E66" s="103">
        <f>+C66*D66</f>
        <v>0</v>
      </c>
      <c r="F66" s="105"/>
    </row>
    <row r="67" spans="1:6" s="106" customFormat="1" ht="14.25" x14ac:dyDescent="0.2">
      <c r="A67" s="101"/>
      <c r="B67" s="122"/>
      <c r="C67" s="103"/>
      <c r="D67" s="104"/>
      <c r="E67" s="103"/>
      <c r="F67" s="105"/>
    </row>
    <row r="68" spans="1:6" s="106" customFormat="1" ht="14.25" x14ac:dyDescent="0.2">
      <c r="A68" s="123"/>
      <c r="B68" s="102"/>
      <c r="C68" s="103"/>
      <c r="D68" s="104"/>
      <c r="E68" s="103"/>
      <c r="F68" s="105"/>
    </row>
    <row r="69" spans="1:6" s="106" customFormat="1" ht="14.25" x14ac:dyDescent="0.2">
      <c r="A69" s="123">
        <v>1.5</v>
      </c>
      <c r="B69" s="122" t="s">
        <v>116</v>
      </c>
      <c r="C69" s="103"/>
      <c r="D69" s="104"/>
      <c r="E69" s="103"/>
      <c r="F69" s="105"/>
    </row>
    <row r="70" spans="1:6" s="106" customFormat="1" ht="14.25" x14ac:dyDescent="0.2">
      <c r="A70" s="123"/>
      <c r="B70" s="122" t="s">
        <v>117</v>
      </c>
      <c r="C70" s="103"/>
      <c r="D70" s="104"/>
      <c r="E70" s="103"/>
      <c r="F70" s="105"/>
    </row>
    <row r="71" spans="1:6" s="106" customFormat="1" ht="14.25" x14ac:dyDescent="0.2">
      <c r="A71" s="123"/>
      <c r="B71" s="102" t="s">
        <v>50</v>
      </c>
      <c r="C71" s="103">
        <v>180</v>
      </c>
      <c r="D71" s="104"/>
      <c r="E71" s="103">
        <f t="shared" ref="E71:E77" si="0">+C71*D71</f>
        <v>0</v>
      </c>
      <c r="F71" s="105"/>
    </row>
    <row r="72" spans="1:6" s="106" customFormat="1" ht="14.25" x14ac:dyDescent="0.2">
      <c r="A72" s="101"/>
      <c r="B72" s="102"/>
      <c r="C72" s="103"/>
      <c r="D72" s="104"/>
      <c r="E72" s="103"/>
      <c r="F72" s="105"/>
    </row>
    <row r="73" spans="1:6" s="106" customFormat="1" ht="49.9" customHeight="1" x14ac:dyDescent="0.2">
      <c r="A73" s="101">
        <v>1.6</v>
      </c>
      <c r="B73" s="102" t="s">
        <v>118</v>
      </c>
      <c r="C73" s="103"/>
      <c r="D73" s="104"/>
      <c r="E73" s="103">
        <f t="shared" si="0"/>
        <v>0</v>
      </c>
      <c r="F73" s="105"/>
    </row>
    <row r="74" spans="1:6" s="106" customFormat="1" ht="14.25" x14ac:dyDescent="0.2">
      <c r="A74" s="101"/>
      <c r="B74" s="102" t="s">
        <v>27</v>
      </c>
      <c r="C74" s="103">
        <v>75</v>
      </c>
      <c r="D74" s="104"/>
      <c r="E74" s="103">
        <f t="shared" si="0"/>
        <v>0</v>
      </c>
      <c r="F74" s="105"/>
    </row>
    <row r="75" spans="1:6" s="106" customFormat="1" ht="14.25" x14ac:dyDescent="0.2">
      <c r="A75" s="101"/>
      <c r="B75" s="102" t="s">
        <v>9</v>
      </c>
      <c r="C75" s="103"/>
      <c r="D75" s="104"/>
      <c r="E75" s="103"/>
      <c r="F75" s="105"/>
    </row>
    <row r="76" spans="1:6" s="106" customFormat="1" ht="32.450000000000003" customHeight="1" x14ac:dyDescent="0.2">
      <c r="A76" s="101">
        <v>1.7</v>
      </c>
      <c r="B76" s="102" t="s">
        <v>119</v>
      </c>
      <c r="C76" s="124"/>
      <c r="D76" s="124"/>
      <c r="E76" s="103">
        <f t="shared" si="0"/>
        <v>0</v>
      </c>
    </row>
    <row r="77" spans="1:6" s="106" customFormat="1" ht="14.25" x14ac:dyDescent="0.2">
      <c r="A77" s="101"/>
      <c r="B77" s="103" t="s">
        <v>50</v>
      </c>
      <c r="C77" s="104">
        <v>25</v>
      </c>
      <c r="D77" s="103"/>
      <c r="E77" s="103">
        <f t="shared" si="0"/>
        <v>0</v>
      </c>
      <c r="F77" s="105"/>
    </row>
    <row r="78" spans="1:6" s="106" customFormat="1" ht="14.25" x14ac:dyDescent="0.2">
      <c r="A78" s="101"/>
      <c r="B78" s="102"/>
      <c r="C78" s="103"/>
      <c r="D78" s="104"/>
      <c r="E78" s="103"/>
      <c r="F78" s="105"/>
    </row>
    <row r="79" spans="1:6" s="106" customFormat="1" x14ac:dyDescent="0.25">
      <c r="A79" s="101"/>
      <c r="B79" s="125" t="s">
        <v>120</v>
      </c>
      <c r="C79" s="126"/>
      <c r="D79" s="127"/>
      <c r="E79" s="128">
        <f>+SUM(E56:E78)</f>
        <v>0</v>
      </c>
      <c r="F79" s="105"/>
    </row>
    <row r="80" spans="1:6" s="106" customFormat="1" ht="14.25" x14ac:dyDescent="0.2">
      <c r="A80" s="101"/>
      <c r="B80" s="105"/>
      <c r="C80" s="103"/>
      <c r="D80" s="104"/>
      <c r="E80" s="103"/>
      <c r="F80" s="105"/>
    </row>
    <row r="81" spans="1:6" s="106" customFormat="1" x14ac:dyDescent="0.25">
      <c r="A81" s="129" t="s">
        <v>121</v>
      </c>
      <c r="B81" s="130" t="s">
        <v>122</v>
      </c>
      <c r="C81" s="103"/>
      <c r="D81" s="104"/>
      <c r="E81" s="103"/>
      <c r="F81" s="105"/>
    </row>
    <row r="82" spans="1:6" s="106" customFormat="1" ht="14.25" x14ac:dyDescent="0.2">
      <c r="A82" s="101"/>
      <c r="B82" s="105"/>
      <c r="C82" s="103"/>
      <c r="D82" s="104"/>
      <c r="E82" s="103"/>
      <c r="F82" s="105"/>
    </row>
    <row r="83" spans="1:6" s="106" customFormat="1" ht="14.25" x14ac:dyDescent="0.2">
      <c r="A83" s="101"/>
      <c r="B83" s="113" t="s">
        <v>123</v>
      </c>
      <c r="C83" s="103"/>
      <c r="D83" s="104"/>
      <c r="E83" s="103"/>
      <c r="F83" s="105"/>
    </row>
    <row r="84" spans="1:6" s="106" customFormat="1" ht="14.25" x14ac:dyDescent="0.2">
      <c r="A84" s="101"/>
      <c r="B84" s="113" t="s">
        <v>124</v>
      </c>
      <c r="C84" s="103"/>
      <c r="D84" s="104"/>
      <c r="E84" s="103"/>
      <c r="F84" s="105"/>
    </row>
    <row r="85" spans="1:6" s="106" customFormat="1" ht="14.25" x14ac:dyDescent="0.2">
      <c r="A85" s="101"/>
      <c r="B85" s="113" t="s">
        <v>125</v>
      </c>
      <c r="C85" s="103"/>
      <c r="D85" s="104"/>
      <c r="E85" s="103"/>
      <c r="F85" s="105"/>
    </row>
    <row r="86" spans="1:6" s="106" customFormat="1" ht="14.25" x14ac:dyDescent="0.2">
      <c r="A86" s="101"/>
      <c r="B86" s="113" t="s">
        <v>126</v>
      </c>
      <c r="C86" s="103"/>
      <c r="D86" s="104"/>
      <c r="E86" s="103"/>
      <c r="F86" s="105"/>
    </row>
    <row r="87" spans="1:6" s="106" customFormat="1" ht="14.25" x14ac:dyDescent="0.2">
      <c r="A87" s="101"/>
      <c r="B87" s="113" t="s">
        <v>127</v>
      </c>
      <c r="C87" s="103"/>
      <c r="D87" s="104"/>
      <c r="E87" s="103"/>
      <c r="F87" s="105"/>
    </row>
    <row r="88" spans="1:6" s="106" customFormat="1" ht="14.25" x14ac:dyDescent="0.2">
      <c r="A88" s="101"/>
      <c r="B88" s="114" t="s">
        <v>128</v>
      </c>
      <c r="C88" s="103"/>
      <c r="D88" s="104"/>
      <c r="E88" s="103"/>
      <c r="F88" s="105"/>
    </row>
    <row r="89" spans="1:6" s="106" customFormat="1" ht="14.25" x14ac:dyDescent="0.2">
      <c r="A89" s="101"/>
      <c r="B89" s="114"/>
      <c r="C89" s="103"/>
      <c r="D89" s="104"/>
      <c r="E89" s="103"/>
      <c r="F89" s="105"/>
    </row>
    <row r="90" spans="1:6" s="106" customFormat="1" ht="14.25" x14ac:dyDescent="0.2">
      <c r="A90" s="131">
        <v>2.1</v>
      </c>
      <c r="B90" s="113" t="s">
        <v>129</v>
      </c>
      <c r="C90" s="103"/>
      <c r="D90" s="104"/>
      <c r="E90" s="103"/>
      <c r="F90" s="105"/>
    </row>
    <row r="91" spans="1:6" s="106" customFormat="1" ht="14.25" x14ac:dyDescent="0.2">
      <c r="A91" s="101"/>
      <c r="B91" s="114" t="s">
        <v>130</v>
      </c>
      <c r="C91" s="103"/>
      <c r="D91" s="104"/>
      <c r="E91" s="103"/>
      <c r="F91" s="105"/>
    </row>
    <row r="92" spans="1:6" s="106" customFormat="1" ht="14.25" x14ac:dyDescent="0.2">
      <c r="A92" s="101"/>
      <c r="B92" s="113" t="s">
        <v>23</v>
      </c>
      <c r="C92" s="132">
        <v>1</v>
      </c>
      <c r="D92" s="104"/>
      <c r="E92" s="103">
        <f>+C92*D92</f>
        <v>0</v>
      </c>
      <c r="F92" s="105"/>
    </row>
    <row r="93" spans="1:6" s="106" customFormat="1" ht="14.25" x14ac:dyDescent="0.2">
      <c r="A93" s="101"/>
      <c r="B93" s="114"/>
      <c r="C93" s="103"/>
      <c r="D93" s="104"/>
      <c r="E93" s="103"/>
      <c r="F93" s="105"/>
    </row>
    <row r="94" spans="1:6" s="106" customFormat="1" ht="14.25" x14ac:dyDescent="0.2">
      <c r="A94" s="133">
        <v>2.2000000000000002</v>
      </c>
      <c r="B94" s="113" t="s">
        <v>131</v>
      </c>
      <c r="C94" s="103"/>
      <c r="D94" s="104"/>
      <c r="E94" s="103"/>
      <c r="F94" s="105"/>
    </row>
    <row r="95" spans="1:6" s="106" customFormat="1" ht="14.25" x14ac:dyDescent="0.2">
      <c r="A95" s="101"/>
      <c r="B95" s="114" t="s">
        <v>132</v>
      </c>
      <c r="C95" s="103"/>
      <c r="D95" s="104"/>
      <c r="E95" s="103"/>
      <c r="F95" s="105"/>
    </row>
    <row r="96" spans="1:6" s="106" customFormat="1" ht="14.25" x14ac:dyDescent="0.2">
      <c r="A96" s="101"/>
      <c r="B96" s="113" t="s">
        <v>133</v>
      </c>
      <c r="C96" s="134">
        <v>36</v>
      </c>
      <c r="D96" s="135"/>
      <c r="E96" s="103">
        <f>+C96*D96</f>
        <v>0</v>
      </c>
      <c r="F96" s="105"/>
    </row>
    <row r="97" spans="1:6" s="106" customFormat="1" ht="14.25" x14ac:dyDescent="0.2">
      <c r="A97" s="101"/>
      <c r="B97" s="113"/>
      <c r="C97" s="134"/>
      <c r="D97" s="135"/>
      <c r="E97" s="103">
        <f t="shared" ref="E97" si="1">+C97*D97</f>
        <v>0</v>
      </c>
      <c r="F97" s="105"/>
    </row>
    <row r="98" spans="1:6" s="106" customFormat="1" x14ac:dyDescent="0.25">
      <c r="A98" s="101"/>
      <c r="B98"/>
      <c r="C98" s="10"/>
      <c r="D98" s="10"/>
      <c r="E98" s="136"/>
    </row>
    <row r="99" spans="1:6" s="106" customFormat="1" ht="28.15" customHeight="1" x14ac:dyDescent="0.25">
      <c r="A99" s="101">
        <v>2.2999999999999998</v>
      </c>
      <c r="B99" s="137" t="s">
        <v>134</v>
      </c>
      <c r="C99" s="10"/>
      <c r="D99" s="10"/>
      <c r="E99" s="136"/>
    </row>
    <row r="100" spans="1:6" s="106" customFormat="1" x14ac:dyDescent="0.25">
      <c r="A100" s="101"/>
      <c r="B100" s="138" t="s">
        <v>27</v>
      </c>
      <c r="C100" s="139">
        <v>18</v>
      </c>
      <c r="D100" s="139"/>
      <c r="E100" s="136">
        <f>ROUND(D100*C100,2)</f>
        <v>0</v>
      </c>
    </row>
    <row r="101" spans="1:6" s="106" customFormat="1" x14ac:dyDescent="0.25">
      <c r="A101" s="101"/>
      <c r="B101" s="138"/>
      <c r="C101" s="139"/>
      <c r="D101" s="139"/>
      <c r="E101" s="136"/>
    </row>
    <row r="102" spans="1:6" s="106" customFormat="1" x14ac:dyDescent="0.25">
      <c r="A102" s="140"/>
      <c r="B102" s="125" t="s">
        <v>135</v>
      </c>
      <c r="C102" s="126"/>
      <c r="D102" s="127"/>
      <c r="E102" s="128">
        <f>+SUM(E91:E101)</f>
        <v>0</v>
      </c>
      <c r="F102" s="105"/>
    </row>
    <row r="103" spans="1:6" s="106" customFormat="1" ht="14.25" x14ac:dyDescent="0.2">
      <c r="A103" s="101"/>
      <c r="B103" s="114"/>
      <c r="C103" s="103"/>
      <c r="D103" s="104"/>
      <c r="E103" s="103"/>
      <c r="F103" s="105"/>
    </row>
    <row r="104" spans="1:6" s="106" customFormat="1" ht="14.25" x14ac:dyDescent="0.2">
      <c r="A104" s="101"/>
      <c r="B104" s="102" t="s">
        <v>9</v>
      </c>
      <c r="C104" s="103"/>
      <c r="D104" s="104"/>
      <c r="E104" s="103"/>
      <c r="F104" s="105"/>
    </row>
    <row r="105" spans="1:6" s="106" customFormat="1" x14ac:dyDescent="0.2">
      <c r="A105" s="101"/>
      <c r="B105" s="107" t="s">
        <v>136</v>
      </c>
      <c r="C105" s="103"/>
      <c r="D105" s="104"/>
      <c r="E105" s="103"/>
      <c r="F105" s="105"/>
    </row>
    <row r="106" spans="1:6" s="106" customFormat="1" ht="14.25" x14ac:dyDescent="0.2">
      <c r="A106" s="101"/>
      <c r="B106" s="102" t="s">
        <v>9</v>
      </c>
      <c r="C106" s="103"/>
      <c r="D106" s="104"/>
      <c r="E106" s="103"/>
      <c r="F106" s="105"/>
    </row>
    <row r="107" spans="1:6" s="106" customFormat="1" ht="14.25" x14ac:dyDescent="0.2">
      <c r="A107" s="101"/>
      <c r="B107" s="113" t="s">
        <v>137</v>
      </c>
      <c r="C107" s="141"/>
      <c r="D107" s="104"/>
      <c r="E107" s="103"/>
      <c r="F107" s="105"/>
    </row>
    <row r="108" spans="1:6" s="106" customFormat="1" ht="14.25" x14ac:dyDescent="0.2">
      <c r="A108" s="101"/>
      <c r="B108" s="113" t="s">
        <v>138</v>
      </c>
      <c r="C108" s="141"/>
      <c r="D108" s="104"/>
      <c r="E108" s="103"/>
      <c r="F108" s="105"/>
    </row>
    <row r="109" spans="1:6" s="106" customFormat="1" ht="14.25" x14ac:dyDescent="0.2">
      <c r="A109" s="101"/>
      <c r="B109" s="113" t="s">
        <v>139</v>
      </c>
      <c r="C109" s="141"/>
      <c r="D109" s="104"/>
      <c r="E109" s="103"/>
      <c r="F109" s="105"/>
    </row>
    <row r="110" spans="1:6" s="106" customFormat="1" ht="14.25" x14ac:dyDescent="0.2">
      <c r="A110" s="101"/>
      <c r="B110" s="113" t="s">
        <v>140</v>
      </c>
      <c r="C110" s="141"/>
      <c r="D110" s="104"/>
      <c r="E110" s="103"/>
      <c r="F110" s="105"/>
    </row>
    <row r="111" spans="1:6" s="106" customFormat="1" ht="14.25" x14ac:dyDescent="0.2">
      <c r="A111" s="101"/>
      <c r="B111" s="113" t="s">
        <v>141</v>
      </c>
      <c r="C111" s="141"/>
      <c r="D111" s="104"/>
      <c r="E111" s="103"/>
      <c r="F111" s="105"/>
    </row>
    <row r="112" spans="1:6" s="106" customFormat="1" ht="14.25" x14ac:dyDescent="0.2">
      <c r="A112" s="101"/>
      <c r="B112" s="113" t="s">
        <v>142</v>
      </c>
      <c r="C112" s="141"/>
      <c r="D112" s="104"/>
      <c r="E112" s="103"/>
      <c r="F112" s="105"/>
    </row>
    <row r="113" spans="1:6" s="106" customFormat="1" ht="14.25" x14ac:dyDescent="0.2">
      <c r="A113" s="101"/>
      <c r="B113" s="113" t="s">
        <v>143</v>
      </c>
      <c r="C113" s="141"/>
      <c r="D113" s="104"/>
      <c r="E113" s="103"/>
      <c r="F113" s="105"/>
    </row>
    <row r="114" spans="1:6" s="106" customFormat="1" ht="14.25" x14ac:dyDescent="0.2">
      <c r="A114" s="101"/>
      <c r="B114" s="113" t="s">
        <v>144</v>
      </c>
      <c r="C114" s="141"/>
      <c r="D114" s="104"/>
      <c r="E114" s="103"/>
      <c r="F114" s="105"/>
    </row>
    <row r="115" spans="1:6" s="106" customFormat="1" ht="14.25" x14ac:dyDescent="0.2">
      <c r="A115" s="101"/>
      <c r="B115" s="114" t="s">
        <v>145</v>
      </c>
      <c r="C115" s="141"/>
      <c r="D115" s="104"/>
      <c r="E115" s="103"/>
      <c r="F115" s="105"/>
    </row>
    <row r="116" spans="1:6" s="106" customFormat="1" ht="14.25" x14ac:dyDescent="0.2">
      <c r="A116" s="101"/>
      <c r="B116" s="114"/>
      <c r="C116" s="141"/>
      <c r="D116" s="104"/>
      <c r="E116" s="103"/>
      <c r="F116" s="105"/>
    </row>
    <row r="117" spans="1:6" s="106" customFormat="1" ht="32.25" customHeight="1" x14ac:dyDescent="0.2">
      <c r="A117" s="101">
        <v>3.1</v>
      </c>
      <c r="B117" s="102" t="s">
        <v>146</v>
      </c>
      <c r="C117" s="103"/>
      <c r="D117" s="104"/>
      <c r="E117" s="103"/>
      <c r="F117" s="105"/>
    </row>
    <row r="118" spans="1:6" s="106" customFormat="1" ht="14.25" x14ac:dyDescent="0.2">
      <c r="A118" s="101"/>
      <c r="B118" s="102" t="s">
        <v>27</v>
      </c>
      <c r="C118" s="103">
        <v>47</v>
      </c>
      <c r="D118" s="104"/>
      <c r="E118" s="103">
        <f t="shared" ref="E118:E127" si="2">+C118*D118</f>
        <v>0</v>
      </c>
      <c r="F118" s="105"/>
    </row>
    <row r="119" spans="1:6" s="106" customFormat="1" ht="14.25" x14ac:dyDescent="0.2">
      <c r="A119" s="101"/>
      <c r="B119" s="102"/>
      <c r="C119" s="103"/>
      <c r="D119" s="104"/>
      <c r="E119" s="103"/>
      <c r="F119" s="105"/>
    </row>
    <row r="120" spans="1:6" s="106" customFormat="1" ht="32.25" customHeight="1" x14ac:dyDescent="0.2">
      <c r="A120" s="101">
        <v>3.2</v>
      </c>
      <c r="B120" s="102" t="s">
        <v>147</v>
      </c>
      <c r="C120" s="103"/>
      <c r="D120" s="104"/>
      <c r="E120" s="103"/>
      <c r="F120" s="105"/>
    </row>
    <row r="121" spans="1:6" s="106" customFormat="1" ht="14.25" x14ac:dyDescent="0.2">
      <c r="A121" s="101"/>
      <c r="B121" s="102" t="s">
        <v>27</v>
      </c>
      <c r="C121" s="103">
        <v>251</v>
      </c>
      <c r="D121" s="104"/>
      <c r="E121" s="103">
        <f t="shared" ref="E121" si="3">+C121*D121</f>
        <v>0</v>
      </c>
      <c r="F121" s="105"/>
    </row>
    <row r="122" spans="1:6" s="106" customFormat="1" ht="14.25" x14ac:dyDescent="0.2">
      <c r="A122" s="101"/>
      <c r="B122" s="102"/>
      <c r="C122" s="103"/>
      <c r="D122" s="104"/>
      <c r="E122" s="103"/>
      <c r="F122" s="105"/>
    </row>
    <row r="123" spans="1:6" s="106" customFormat="1" ht="32.25" customHeight="1" x14ac:dyDescent="0.2">
      <c r="A123" s="101">
        <v>3.3</v>
      </c>
      <c r="B123" s="102" t="s">
        <v>148</v>
      </c>
      <c r="C123" s="103"/>
      <c r="D123" s="104"/>
      <c r="E123" s="103"/>
      <c r="F123" s="105"/>
    </row>
    <row r="124" spans="1:6" s="106" customFormat="1" ht="14.25" x14ac:dyDescent="0.2">
      <c r="A124" s="101"/>
      <c r="B124" s="102" t="s">
        <v>27</v>
      </c>
      <c r="C124" s="103">
        <v>23</v>
      </c>
      <c r="D124" s="104"/>
      <c r="E124" s="103">
        <f t="shared" ref="E124" si="4">+C124*D124</f>
        <v>0</v>
      </c>
      <c r="F124" s="105"/>
    </row>
    <row r="125" spans="1:6" s="106" customFormat="1" ht="14.25" x14ac:dyDescent="0.2">
      <c r="A125" s="101"/>
      <c r="B125" s="102"/>
      <c r="C125" s="103"/>
      <c r="D125" s="104"/>
      <c r="E125" s="103"/>
      <c r="F125" s="105"/>
    </row>
    <row r="126" spans="1:6" s="106" customFormat="1" ht="35.450000000000003" customHeight="1" x14ac:dyDescent="0.2">
      <c r="A126" s="101">
        <v>3.4</v>
      </c>
      <c r="B126" s="102" t="s">
        <v>149</v>
      </c>
      <c r="C126" s="103"/>
      <c r="D126" s="104"/>
      <c r="E126" s="103"/>
      <c r="F126" s="105"/>
    </row>
    <row r="127" spans="1:6" s="106" customFormat="1" ht="14.25" x14ac:dyDescent="0.2">
      <c r="A127" s="123"/>
      <c r="B127" s="102" t="s">
        <v>27</v>
      </c>
      <c r="C127" s="103">
        <v>25</v>
      </c>
      <c r="D127" s="104"/>
      <c r="E127" s="103">
        <f t="shared" si="2"/>
        <v>0</v>
      </c>
      <c r="F127" s="105"/>
    </row>
    <row r="128" spans="1:6" s="106" customFormat="1" ht="14.25" x14ac:dyDescent="0.2">
      <c r="A128" s="101"/>
      <c r="B128" s="102"/>
      <c r="C128" s="103"/>
      <c r="D128" s="104"/>
      <c r="E128" s="103"/>
      <c r="F128" s="105"/>
    </row>
    <row r="129" spans="1:6" s="106" customFormat="1" x14ac:dyDescent="0.25">
      <c r="A129" s="140"/>
      <c r="B129" s="125" t="s">
        <v>150</v>
      </c>
      <c r="C129" s="126"/>
      <c r="D129" s="127"/>
      <c r="E129" s="128">
        <f>SUM(E117:E128)</f>
        <v>0</v>
      </c>
      <c r="F129" s="105"/>
    </row>
    <row r="130" spans="1:6" s="106" customFormat="1" x14ac:dyDescent="0.25">
      <c r="A130" s="101"/>
      <c r="B130" s="102"/>
      <c r="C130" s="103"/>
      <c r="D130" s="104"/>
      <c r="E130" s="112"/>
      <c r="F130" s="105"/>
    </row>
    <row r="131" spans="1:6" s="106" customFormat="1" ht="14.25" x14ac:dyDescent="0.2">
      <c r="A131" s="101"/>
      <c r="B131" s="105"/>
      <c r="C131" s="103"/>
      <c r="D131" s="104"/>
      <c r="E131" s="103"/>
      <c r="F131" s="105"/>
    </row>
    <row r="132" spans="1:6" s="106" customFormat="1" x14ac:dyDescent="0.2">
      <c r="A132" s="142" t="s">
        <v>151</v>
      </c>
      <c r="B132" s="107" t="s">
        <v>152</v>
      </c>
      <c r="C132" s="103"/>
      <c r="D132" s="104"/>
      <c r="E132" s="103"/>
      <c r="F132" s="105"/>
    </row>
    <row r="133" spans="1:6" s="106" customFormat="1" ht="14.25" x14ac:dyDescent="0.2">
      <c r="A133" s="101"/>
      <c r="B133" s="105"/>
      <c r="C133" s="103"/>
      <c r="D133" s="104"/>
      <c r="E133" s="103"/>
      <c r="F133" s="105"/>
    </row>
    <row r="134" spans="1:6" s="106" customFormat="1" ht="14.25" x14ac:dyDescent="0.2">
      <c r="A134" s="101"/>
      <c r="B134" s="113" t="s">
        <v>153</v>
      </c>
      <c r="C134" s="103"/>
      <c r="D134" s="104"/>
      <c r="E134" s="103"/>
      <c r="F134" s="105"/>
    </row>
    <row r="135" spans="1:6" s="106" customFormat="1" ht="14.25" x14ac:dyDescent="0.2">
      <c r="A135" s="101"/>
      <c r="B135" s="113" t="s">
        <v>154</v>
      </c>
      <c r="C135" s="103"/>
      <c r="D135" s="104"/>
      <c r="E135" s="103"/>
      <c r="F135" s="105"/>
    </row>
    <row r="136" spans="1:6" s="106" customFormat="1" ht="14.25" x14ac:dyDescent="0.2">
      <c r="A136" s="101"/>
      <c r="B136" s="113" t="s">
        <v>155</v>
      </c>
      <c r="C136" s="103"/>
      <c r="D136" s="104"/>
      <c r="E136" s="103"/>
      <c r="F136" s="105"/>
    </row>
    <row r="137" spans="1:6" s="106" customFormat="1" ht="14.25" x14ac:dyDescent="0.2">
      <c r="A137" s="101"/>
      <c r="B137" s="113" t="s">
        <v>156</v>
      </c>
      <c r="C137" s="103"/>
      <c r="D137" s="104"/>
      <c r="E137" s="103"/>
      <c r="F137" s="105"/>
    </row>
    <row r="138" spans="1:6" s="106" customFormat="1" ht="14.25" x14ac:dyDescent="0.2">
      <c r="A138" s="101"/>
      <c r="B138" s="114" t="s">
        <v>157</v>
      </c>
      <c r="C138" s="103"/>
      <c r="D138" s="104"/>
      <c r="E138" s="103"/>
      <c r="F138" s="105"/>
    </row>
    <row r="139" spans="1:6" s="106" customFormat="1" ht="14.25" x14ac:dyDescent="0.2">
      <c r="A139" s="101"/>
      <c r="B139" s="105"/>
      <c r="C139" s="103"/>
      <c r="D139" s="104"/>
      <c r="E139" s="103"/>
      <c r="F139" s="105"/>
    </row>
    <row r="140" spans="1:6" s="106" customFormat="1" ht="14.25" x14ac:dyDescent="0.2">
      <c r="A140" s="101"/>
      <c r="B140" s="113" t="s">
        <v>158</v>
      </c>
      <c r="C140" s="103"/>
      <c r="D140" s="104"/>
      <c r="E140" s="103"/>
      <c r="F140" s="105"/>
    </row>
    <row r="141" spans="1:6" s="106" customFormat="1" ht="14.25" x14ac:dyDescent="0.2">
      <c r="A141" s="101"/>
      <c r="B141" s="113" t="s">
        <v>159</v>
      </c>
      <c r="C141" s="103"/>
      <c r="D141" s="104"/>
      <c r="E141" s="103"/>
      <c r="F141" s="105"/>
    </row>
    <row r="142" spans="1:6" s="106" customFormat="1" ht="14.25" x14ac:dyDescent="0.2">
      <c r="A142" s="101"/>
      <c r="B142" s="113" t="s">
        <v>160</v>
      </c>
      <c r="C142" s="103"/>
      <c r="D142" s="104"/>
      <c r="E142" s="103"/>
      <c r="F142" s="105"/>
    </row>
    <row r="143" spans="1:6" s="106" customFormat="1" ht="14.25" x14ac:dyDescent="0.2">
      <c r="A143" s="101"/>
      <c r="B143" s="113" t="s">
        <v>161</v>
      </c>
      <c r="C143" s="103"/>
      <c r="D143" s="104"/>
      <c r="E143" s="103"/>
      <c r="F143" s="105"/>
    </row>
    <row r="144" spans="1:6" s="106" customFormat="1" ht="14.25" x14ac:dyDescent="0.2">
      <c r="A144" s="101"/>
      <c r="B144" s="105"/>
      <c r="C144" s="103"/>
      <c r="D144" s="104"/>
      <c r="E144" s="103"/>
      <c r="F144" s="105"/>
    </row>
    <row r="145" spans="1:6" s="106" customFormat="1" ht="14.25" x14ac:dyDescent="0.2">
      <c r="A145" s="133" t="s">
        <v>162</v>
      </c>
      <c r="B145" s="113" t="s">
        <v>163</v>
      </c>
      <c r="C145" s="103"/>
      <c r="D145" s="104"/>
      <c r="E145" s="103"/>
      <c r="F145" s="105"/>
    </row>
    <row r="146" spans="1:6" s="106" customFormat="1" ht="14.25" x14ac:dyDescent="0.2">
      <c r="A146" s="101"/>
      <c r="B146" s="113" t="s">
        <v>164</v>
      </c>
      <c r="C146" s="103"/>
      <c r="D146" s="104"/>
      <c r="E146" s="103"/>
      <c r="F146" s="105"/>
    </row>
    <row r="147" spans="1:6" s="106" customFormat="1" ht="14.25" x14ac:dyDescent="0.2">
      <c r="A147" s="101"/>
      <c r="B147" s="102" t="s">
        <v>50</v>
      </c>
      <c r="C147" s="103">
        <v>15</v>
      </c>
      <c r="D147" s="104"/>
      <c r="E147" s="103">
        <f>+C147*D147</f>
        <v>0</v>
      </c>
      <c r="F147" s="105"/>
    </row>
    <row r="148" spans="1:6" s="106" customFormat="1" ht="14.25" x14ac:dyDescent="0.2">
      <c r="A148" s="101"/>
      <c r="B148" s="105"/>
      <c r="C148" s="103"/>
      <c r="D148" s="104"/>
      <c r="E148" s="103"/>
      <c r="F148" s="105"/>
    </row>
    <row r="149" spans="1:6" s="106" customFormat="1" ht="14.25" x14ac:dyDescent="0.2">
      <c r="A149" s="133" t="s">
        <v>165</v>
      </c>
      <c r="B149" s="113" t="s">
        <v>166</v>
      </c>
      <c r="C149" s="103"/>
      <c r="D149" s="104"/>
      <c r="E149" s="103"/>
      <c r="F149" s="105"/>
    </row>
    <row r="150" spans="1:6" s="106" customFormat="1" ht="14.25" x14ac:dyDescent="0.2">
      <c r="A150" s="101"/>
      <c r="B150" s="113" t="s">
        <v>167</v>
      </c>
      <c r="C150" s="103"/>
      <c r="D150" s="104"/>
      <c r="E150" s="103"/>
      <c r="F150" s="105"/>
    </row>
    <row r="151" spans="1:6" s="106" customFormat="1" ht="14.25" x14ac:dyDescent="0.2">
      <c r="A151" s="101"/>
      <c r="B151" s="102" t="s">
        <v>50</v>
      </c>
      <c r="C151" s="103">
        <v>103.2</v>
      </c>
      <c r="D151" s="104"/>
      <c r="E151" s="103">
        <f>+C151*D151</f>
        <v>0</v>
      </c>
      <c r="F151" s="105"/>
    </row>
    <row r="152" spans="1:6" s="106" customFormat="1" ht="14.25" x14ac:dyDescent="0.2">
      <c r="A152" s="101"/>
      <c r="B152" s="105"/>
      <c r="C152" s="103"/>
      <c r="D152" s="104"/>
      <c r="E152" s="103"/>
      <c r="F152" s="105"/>
    </row>
    <row r="153" spans="1:6" s="106" customFormat="1" ht="14.25" x14ac:dyDescent="0.2">
      <c r="A153" s="133" t="s">
        <v>168</v>
      </c>
      <c r="B153" s="113" t="s">
        <v>169</v>
      </c>
      <c r="C153" s="103"/>
      <c r="D153" s="104"/>
      <c r="E153" s="103"/>
      <c r="F153" s="105"/>
    </row>
    <row r="154" spans="1:6" s="106" customFormat="1" ht="14.25" x14ac:dyDescent="0.2">
      <c r="A154" s="101"/>
      <c r="B154" s="113" t="s">
        <v>170</v>
      </c>
      <c r="C154" s="103"/>
      <c r="D154" s="104"/>
      <c r="E154" s="103"/>
      <c r="F154" s="105"/>
    </row>
    <row r="155" spans="1:6" s="106" customFormat="1" ht="14.25" x14ac:dyDescent="0.2">
      <c r="A155" s="101"/>
      <c r="B155" s="113" t="s">
        <v>171</v>
      </c>
      <c r="C155" s="103"/>
      <c r="D155" s="104"/>
      <c r="E155" s="103"/>
      <c r="F155" s="105"/>
    </row>
    <row r="156" spans="1:6" s="106" customFormat="1" ht="14.25" x14ac:dyDescent="0.2">
      <c r="A156" s="101"/>
      <c r="B156" s="102" t="s">
        <v>172</v>
      </c>
      <c r="C156" s="103">
        <v>10690</v>
      </c>
      <c r="D156" s="104"/>
      <c r="E156" s="103">
        <f>+C156*D156</f>
        <v>0</v>
      </c>
      <c r="F156" s="105"/>
    </row>
    <row r="157" spans="1:6" s="106" customFormat="1" ht="14.25" x14ac:dyDescent="0.2">
      <c r="A157" s="101"/>
      <c r="B157" s="105"/>
      <c r="C157" s="103"/>
      <c r="D157" s="104"/>
      <c r="E157" s="103"/>
      <c r="F157" s="105"/>
    </row>
    <row r="158" spans="1:6" s="106" customFormat="1" ht="14.25" x14ac:dyDescent="0.2">
      <c r="A158" s="133" t="s">
        <v>173</v>
      </c>
      <c r="B158" s="113" t="s">
        <v>174</v>
      </c>
      <c r="C158" s="103"/>
      <c r="D158" s="104"/>
      <c r="E158" s="103"/>
      <c r="F158" s="105"/>
    </row>
    <row r="159" spans="1:6" s="106" customFormat="1" ht="14.25" x14ac:dyDescent="0.2">
      <c r="A159" s="101"/>
      <c r="B159" s="113" t="s">
        <v>175</v>
      </c>
      <c r="C159" s="103"/>
      <c r="D159" s="104"/>
      <c r="E159" s="103"/>
      <c r="F159" s="105"/>
    </row>
    <row r="160" spans="1:6" s="106" customFormat="1" ht="14.25" x14ac:dyDescent="0.2">
      <c r="A160" s="101"/>
      <c r="B160" s="114" t="s">
        <v>176</v>
      </c>
      <c r="C160" s="103"/>
      <c r="D160" s="104"/>
      <c r="E160" s="103"/>
      <c r="F160" s="105"/>
    </row>
    <row r="161" spans="1:6" s="106" customFormat="1" ht="14.25" x14ac:dyDescent="0.2">
      <c r="A161" s="101"/>
      <c r="B161" s="102" t="s">
        <v>112</v>
      </c>
      <c r="C161" s="103">
        <v>120</v>
      </c>
      <c r="D161" s="104"/>
      <c r="E161" s="103">
        <f>+C161*D161</f>
        <v>0</v>
      </c>
      <c r="F161" s="105"/>
    </row>
    <row r="162" spans="1:6" s="106" customFormat="1" ht="14.25" x14ac:dyDescent="0.2">
      <c r="A162" s="101"/>
      <c r="B162" s="102"/>
      <c r="C162" s="103"/>
      <c r="D162" s="104"/>
      <c r="E162" s="103"/>
      <c r="F162" s="105"/>
    </row>
    <row r="163" spans="1:6" s="106" customFormat="1" ht="35.450000000000003" customHeight="1" x14ac:dyDescent="0.2">
      <c r="A163" s="143" t="s">
        <v>177</v>
      </c>
      <c r="B163" s="102" t="s">
        <v>178</v>
      </c>
      <c r="C163" s="103"/>
      <c r="D163" s="104"/>
      <c r="E163" s="103">
        <f t="shared" ref="E163:E164" si="5">+C163*D163</f>
        <v>0</v>
      </c>
      <c r="F163" s="105"/>
    </row>
    <row r="164" spans="1:6" s="106" customFormat="1" ht="14.25" x14ac:dyDescent="0.2">
      <c r="A164" s="101"/>
      <c r="B164" s="102" t="s">
        <v>179</v>
      </c>
      <c r="C164" s="103">
        <v>4</v>
      </c>
      <c r="D164" s="104"/>
      <c r="E164" s="103">
        <f t="shared" si="5"/>
        <v>0</v>
      </c>
      <c r="F164" s="105"/>
    </row>
    <row r="165" spans="1:6" s="106" customFormat="1" ht="14.25" x14ac:dyDescent="0.2">
      <c r="A165" s="101"/>
      <c r="B165" s="102"/>
      <c r="C165" s="103"/>
      <c r="D165" s="104"/>
      <c r="E165" s="103"/>
      <c r="F165" s="105"/>
    </row>
    <row r="166" spans="1:6" s="106" customFormat="1" x14ac:dyDescent="0.25">
      <c r="A166" s="140"/>
      <c r="B166" s="125" t="s">
        <v>180</v>
      </c>
      <c r="C166" s="126"/>
      <c r="D166" s="127"/>
      <c r="E166" s="128">
        <f>+SUM(E146:E164)</f>
        <v>0</v>
      </c>
      <c r="F166" s="105"/>
    </row>
    <row r="167" spans="1:6" s="106" customFormat="1" x14ac:dyDescent="0.25">
      <c r="A167" s="101"/>
      <c r="B167" s="102"/>
      <c r="C167" s="103"/>
      <c r="D167" s="104"/>
      <c r="E167" s="112"/>
      <c r="F167" s="105"/>
    </row>
    <row r="168" spans="1:6" s="106" customFormat="1" x14ac:dyDescent="0.2">
      <c r="A168" s="101"/>
      <c r="B168" s="107" t="s">
        <v>181</v>
      </c>
      <c r="C168" s="103"/>
      <c r="D168" s="104"/>
      <c r="E168" s="103"/>
      <c r="F168" s="105"/>
    </row>
    <row r="169" spans="1:6" s="106" customFormat="1" ht="14.25" x14ac:dyDescent="0.2">
      <c r="A169" s="101"/>
      <c r="B169" s="102" t="s">
        <v>9</v>
      </c>
      <c r="C169" s="103"/>
      <c r="D169" s="104"/>
      <c r="E169" s="103"/>
      <c r="F169" s="105"/>
    </row>
    <row r="170" spans="1:6" s="106" customFormat="1" ht="14.25" x14ac:dyDescent="0.2">
      <c r="A170" s="101"/>
      <c r="B170" s="113" t="s">
        <v>182</v>
      </c>
      <c r="C170" s="132"/>
      <c r="D170" s="135"/>
      <c r="E170" s="103"/>
      <c r="F170" s="105"/>
    </row>
    <row r="171" spans="1:6" s="106" customFormat="1" ht="14.25" x14ac:dyDescent="0.2">
      <c r="A171" s="101"/>
      <c r="B171" s="105"/>
      <c r="C171" s="103"/>
      <c r="D171" s="104"/>
      <c r="E171" s="103"/>
      <c r="F171" s="105"/>
    </row>
    <row r="172" spans="1:6" s="106" customFormat="1" ht="61.9" customHeight="1" x14ac:dyDescent="0.2">
      <c r="A172" s="101">
        <v>5.0999999999999996</v>
      </c>
      <c r="B172" s="102" t="s">
        <v>183</v>
      </c>
      <c r="C172" s="103"/>
      <c r="D172" s="104"/>
      <c r="E172" s="103"/>
      <c r="F172" s="105"/>
    </row>
    <row r="173" spans="1:6" s="106" customFormat="1" ht="14.25" x14ac:dyDescent="0.2">
      <c r="A173" s="101"/>
      <c r="B173" s="102" t="s">
        <v>23</v>
      </c>
      <c r="C173" s="103">
        <v>315</v>
      </c>
      <c r="D173" s="104"/>
      <c r="E173" s="103">
        <f>+C173*D173</f>
        <v>0</v>
      </c>
      <c r="F173" s="105"/>
    </row>
    <row r="174" spans="1:6" s="106" customFormat="1" ht="14.25" x14ac:dyDescent="0.2">
      <c r="A174" s="101"/>
      <c r="B174" s="102"/>
      <c r="C174" s="103"/>
      <c r="D174" s="104"/>
      <c r="E174" s="103"/>
      <c r="F174" s="105"/>
    </row>
    <row r="175" spans="1:6" s="106" customFormat="1" ht="32.450000000000003" customHeight="1" x14ac:dyDescent="0.2">
      <c r="A175" s="101">
        <v>5.2</v>
      </c>
      <c r="B175" s="102" t="s">
        <v>184</v>
      </c>
      <c r="C175" s="103"/>
      <c r="D175" s="104"/>
      <c r="E175" s="103"/>
      <c r="F175" s="105"/>
    </row>
    <row r="176" spans="1:6" s="106" customFormat="1" ht="14.25" x14ac:dyDescent="0.2">
      <c r="A176" s="101"/>
      <c r="B176" s="102" t="s">
        <v>27</v>
      </c>
      <c r="C176" s="103">
        <v>12</v>
      </c>
      <c r="D176" s="104"/>
      <c r="E176" s="103">
        <f t="shared" ref="E176:E183" si="6">+C176*D176</f>
        <v>0</v>
      </c>
      <c r="F176" s="105"/>
    </row>
    <row r="177" spans="1:6" s="106" customFormat="1" ht="14.25" x14ac:dyDescent="0.2">
      <c r="A177" s="101"/>
      <c r="B177" s="102" t="s">
        <v>9</v>
      </c>
      <c r="C177" s="103"/>
      <c r="D177" s="104"/>
      <c r="E177" s="103"/>
      <c r="F177" s="105"/>
    </row>
    <row r="178" spans="1:6" s="106" customFormat="1" ht="45.6" customHeight="1" x14ac:dyDescent="0.2">
      <c r="A178" s="101">
        <v>5.3</v>
      </c>
      <c r="B178" s="102" t="s">
        <v>185</v>
      </c>
      <c r="C178" s="103"/>
      <c r="D178" s="104"/>
      <c r="E178" s="103"/>
      <c r="F178" s="105"/>
    </row>
    <row r="179" spans="1:6" s="106" customFormat="1" ht="14.25" x14ac:dyDescent="0.2">
      <c r="A179" s="101"/>
      <c r="B179" s="102" t="s">
        <v>133</v>
      </c>
      <c r="C179" s="103">
        <v>15</v>
      </c>
      <c r="D179" s="104"/>
      <c r="E179" s="103">
        <f t="shared" si="6"/>
        <v>0</v>
      </c>
      <c r="F179" s="105"/>
    </row>
    <row r="180" spans="1:6" s="106" customFormat="1" ht="14.25" x14ac:dyDescent="0.2">
      <c r="A180" s="101"/>
      <c r="B180" s="102" t="s">
        <v>186</v>
      </c>
      <c r="C180" s="103">
        <v>15</v>
      </c>
      <c r="D180" s="104"/>
      <c r="E180" s="103">
        <f t="shared" si="6"/>
        <v>0</v>
      </c>
      <c r="F180" s="105"/>
    </row>
    <row r="181" spans="1:6" s="106" customFormat="1" ht="14.25" x14ac:dyDescent="0.2">
      <c r="A181" s="101"/>
      <c r="B181" s="102" t="s">
        <v>9</v>
      </c>
      <c r="C181" s="103"/>
      <c r="D181" s="104"/>
      <c r="E181" s="103"/>
      <c r="F181" s="105"/>
    </row>
    <row r="182" spans="1:6" s="106" customFormat="1" ht="51.6" customHeight="1" x14ac:dyDescent="0.2">
      <c r="A182" s="101">
        <v>5.4</v>
      </c>
      <c r="B182" s="102" t="s">
        <v>187</v>
      </c>
      <c r="C182" s="103"/>
      <c r="D182" s="104"/>
      <c r="E182" s="103"/>
      <c r="F182" s="105"/>
    </row>
    <row r="183" spans="1:6" s="106" customFormat="1" ht="14.25" x14ac:dyDescent="0.2">
      <c r="A183" s="101"/>
      <c r="B183" s="102" t="s">
        <v>27</v>
      </c>
      <c r="C183" s="103">
        <v>1500</v>
      </c>
      <c r="D183" s="104"/>
      <c r="E183" s="103">
        <f t="shared" si="6"/>
        <v>0</v>
      </c>
      <c r="F183" s="105"/>
    </row>
    <row r="184" spans="1:6" s="106" customFormat="1" ht="14.25" x14ac:dyDescent="0.2">
      <c r="A184" s="101"/>
      <c r="B184" s="102"/>
      <c r="C184" s="103"/>
      <c r="D184" s="104"/>
      <c r="E184" s="103"/>
      <c r="F184" s="105"/>
    </row>
    <row r="185" spans="1:6" s="106" customFormat="1" ht="25.9" customHeight="1" x14ac:dyDescent="0.2">
      <c r="A185" s="101">
        <v>5.5</v>
      </c>
      <c r="B185" s="164" t="s">
        <v>188</v>
      </c>
      <c r="C185" s="124"/>
      <c r="D185" s="124"/>
      <c r="E185" s="124"/>
    </row>
    <row r="186" spans="1:6" s="106" customFormat="1" x14ac:dyDescent="0.25">
      <c r="A186" s="101"/>
      <c r="B186" t="s">
        <v>189</v>
      </c>
      <c r="C186" s="10">
        <v>19</v>
      </c>
      <c r="D186" s="10"/>
      <c r="E186" s="136">
        <f>ROUND(D186*C186,2)</f>
        <v>0</v>
      </c>
      <c r="F186" s="105"/>
    </row>
    <row r="187" spans="1:6" s="106" customFormat="1" x14ac:dyDescent="0.25">
      <c r="A187" s="101"/>
      <c r="B187"/>
      <c r="C187" s="10"/>
      <c r="D187" s="10"/>
      <c r="E187" s="136"/>
      <c r="F187" s="105"/>
    </row>
    <row r="188" spans="1:6" s="106" customFormat="1" ht="28.5" x14ac:dyDescent="0.2">
      <c r="A188" s="101">
        <v>5.6</v>
      </c>
      <c r="B188" s="164" t="s">
        <v>190</v>
      </c>
      <c r="C188" s="124"/>
      <c r="D188" s="124"/>
      <c r="E188" s="124"/>
    </row>
    <row r="189" spans="1:6" s="106" customFormat="1" x14ac:dyDescent="0.25">
      <c r="A189" s="101"/>
      <c r="B189" t="s">
        <v>179</v>
      </c>
      <c r="C189" s="10">
        <v>12</v>
      </c>
      <c r="D189" s="10"/>
      <c r="E189" s="136">
        <f>ROUND(D189*C189,2)</f>
        <v>0</v>
      </c>
      <c r="F189" s="105"/>
    </row>
    <row r="190" spans="1:6" s="106" customFormat="1" x14ac:dyDescent="0.25">
      <c r="A190" s="101"/>
      <c r="B190"/>
      <c r="C190" s="10"/>
      <c r="D190" s="10"/>
      <c r="E190" s="136"/>
      <c r="F190" s="105"/>
    </row>
    <row r="191" spans="1:6" s="106" customFormat="1" ht="28.5" x14ac:dyDescent="0.2">
      <c r="A191" s="101">
        <v>5.7</v>
      </c>
      <c r="B191" s="164" t="s">
        <v>191</v>
      </c>
      <c r="C191" s="124"/>
      <c r="D191" s="124"/>
      <c r="E191" s="124"/>
    </row>
    <row r="192" spans="1:6" s="106" customFormat="1" x14ac:dyDescent="0.25">
      <c r="A192" s="101"/>
      <c r="B192" t="s">
        <v>112</v>
      </c>
      <c r="C192" s="10">
        <v>11</v>
      </c>
      <c r="D192" s="10"/>
      <c r="E192" s="136">
        <f>ROUND(D192*C192,2)</f>
        <v>0</v>
      </c>
      <c r="F192" s="105"/>
    </row>
    <row r="193" spans="1:6" s="106" customFormat="1" x14ac:dyDescent="0.25">
      <c r="A193" s="101"/>
      <c r="B193"/>
      <c r="C193" s="10"/>
      <c r="D193" s="10"/>
      <c r="E193" s="136"/>
      <c r="F193" s="105"/>
    </row>
    <row r="194" spans="1:6" s="106" customFormat="1" ht="28.5" x14ac:dyDescent="0.2">
      <c r="A194" s="101">
        <v>5.8</v>
      </c>
      <c r="B194" s="164" t="s">
        <v>192</v>
      </c>
      <c r="C194" s="124"/>
      <c r="D194" s="124"/>
      <c r="E194" s="124"/>
    </row>
    <row r="195" spans="1:6" s="106" customFormat="1" x14ac:dyDescent="0.25">
      <c r="A195" s="101"/>
      <c r="B195" t="s">
        <v>27</v>
      </c>
      <c r="C195" s="10">
        <v>19</v>
      </c>
      <c r="D195" s="10"/>
      <c r="E195" s="136">
        <f>ROUND(D195*C195,2)</f>
        <v>0</v>
      </c>
      <c r="F195" s="105"/>
    </row>
    <row r="196" spans="1:6" s="106" customFormat="1" x14ac:dyDescent="0.25">
      <c r="A196" s="101"/>
      <c r="B196"/>
      <c r="C196" s="10"/>
      <c r="D196" s="10"/>
      <c r="E196" s="136"/>
      <c r="F196" s="105"/>
    </row>
    <row r="197" spans="1:6" s="106" customFormat="1" x14ac:dyDescent="0.25">
      <c r="A197" s="140"/>
      <c r="B197" s="125" t="s">
        <v>193</v>
      </c>
      <c r="C197" s="126"/>
      <c r="D197" s="127"/>
      <c r="E197" s="128">
        <f>+SUM(E171:E195)</f>
        <v>0</v>
      </c>
      <c r="F197" s="105"/>
    </row>
    <row r="198" spans="1:6" s="106" customFormat="1" ht="14.25" x14ac:dyDescent="0.2">
      <c r="A198" s="101"/>
      <c r="B198" s="102"/>
      <c r="C198" s="103"/>
      <c r="D198" s="104"/>
      <c r="E198" s="103"/>
      <c r="F198" s="105"/>
    </row>
    <row r="199" spans="1:6" s="106" customFormat="1" ht="12.95" customHeight="1" x14ac:dyDescent="0.2">
      <c r="A199" s="144" t="s">
        <v>194</v>
      </c>
      <c r="B199" s="145" t="s">
        <v>195</v>
      </c>
      <c r="C199" s="103"/>
      <c r="D199" s="104"/>
      <c r="E199" s="103"/>
      <c r="F199" s="105"/>
    </row>
    <row r="200" spans="1:6" s="106" customFormat="1" ht="14.25" x14ac:dyDescent="0.2">
      <c r="A200" s="101"/>
      <c r="B200" s="102"/>
      <c r="C200" s="103"/>
      <c r="D200" s="104"/>
      <c r="E200" s="103"/>
      <c r="F200" s="105"/>
    </row>
    <row r="201" spans="1:6" s="106" customFormat="1" ht="91.9" customHeight="1" x14ac:dyDescent="0.2">
      <c r="A201" s="101">
        <v>6.1</v>
      </c>
      <c r="B201" s="146" t="s">
        <v>196</v>
      </c>
      <c r="C201" s="103"/>
      <c r="D201" s="104"/>
      <c r="E201" s="103"/>
      <c r="F201" s="105"/>
    </row>
    <row r="202" spans="1:6" s="106" customFormat="1" ht="14.25" x14ac:dyDescent="0.2">
      <c r="A202" s="101"/>
      <c r="B202" s="102" t="s">
        <v>112</v>
      </c>
      <c r="C202" s="103">
        <v>120</v>
      </c>
      <c r="D202" s="104"/>
      <c r="E202" s="103">
        <f>+C202*D202</f>
        <v>0</v>
      </c>
      <c r="F202" s="105"/>
    </row>
    <row r="203" spans="1:6" s="106" customFormat="1" ht="14.25" x14ac:dyDescent="0.2">
      <c r="A203" s="101"/>
      <c r="B203" s="102"/>
      <c r="C203" s="103"/>
      <c r="D203" s="104"/>
      <c r="E203" s="103"/>
      <c r="F203" s="105"/>
    </row>
    <row r="204" spans="1:6" s="106" customFormat="1" ht="14.25" x14ac:dyDescent="0.2">
      <c r="A204" s="101"/>
      <c r="B204" s="102"/>
      <c r="C204" s="103"/>
      <c r="D204" s="104"/>
      <c r="E204" s="103"/>
      <c r="F204" s="105"/>
    </row>
    <row r="205" spans="1:6" s="106" customFormat="1" ht="105.6" customHeight="1" x14ac:dyDescent="0.2">
      <c r="A205" s="101">
        <v>6.2</v>
      </c>
      <c r="B205" s="146" t="s">
        <v>197</v>
      </c>
      <c r="C205" s="103"/>
      <c r="D205" s="104"/>
      <c r="E205" s="103">
        <f>+C205*D205</f>
        <v>0</v>
      </c>
      <c r="F205" s="105"/>
    </row>
    <row r="206" spans="1:6" s="106" customFormat="1" ht="14.25" x14ac:dyDescent="0.2">
      <c r="A206" s="101"/>
      <c r="B206" s="102" t="s">
        <v>179</v>
      </c>
      <c r="C206" s="103">
        <v>1</v>
      </c>
      <c r="D206" s="104"/>
      <c r="E206" s="103">
        <f>+C206*D206</f>
        <v>0</v>
      </c>
      <c r="F206" s="105"/>
    </row>
    <row r="207" spans="1:6" s="106" customFormat="1" ht="14.25" x14ac:dyDescent="0.2">
      <c r="A207" s="101"/>
      <c r="B207" s="102"/>
      <c r="C207" s="103"/>
      <c r="D207" s="104"/>
      <c r="E207" s="103"/>
      <c r="F207" s="105"/>
    </row>
    <row r="208" spans="1:6" s="106" customFormat="1" ht="105.6" customHeight="1" x14ac:dyDescent="0.2">
      <c r="A208" s="101">
        <v>6.3</v>
      </c>
      <c r="B208" s="146" t="s">
        <v>198</v>
      </c>
      <c r="C208" s="103"/>
      <c r="D208" s="104"/>
      <c r="E208" s="103">
        <f>+C208*D208</f>
        <v>0</v>
      </c>
      <c r="F208" s="105"/>
    </row>
    <row r="209" spans="1:6" s="106" customFormat="1" ht="14.25" x14ac:dyDescent="0.2">
      <c r="A209" s="101"/>
      <c r="B209" s="102" t="s">
        <v>179</v>
      </c>
      <c r="C209" s="103">
        <v>8</v>
      </c>
      <c r="D209" s="104"/>
      <c r="E209" s="103">
        <f>+C209*D209</f>
        <v>0</v>
      </c>
      <c r="F209" s="105"/>
    </row>
    <row r="210" spans="1:6" s="106" customFormat="1" ht="14.25" x14ac:dyDescent="0.2">
      <c r="A210" s="101"/>
      <c r="B210" s="102"/>
      <c r="C210" s="103"/>
      <c r="D210" s="104"/>
      <c r="E210" s="103"/>
      <c r="F210" s="105"/>
    </row>
    <row r="211" spans="1:6" s="106" customFormat="1" ht="118.15" customHeight="1" x14ac:dyDescent="0.2">
      <c r="A211" s="101">
        <v>6.4</v>
      </c>
      <c r="B211" s="146" t="s">
        <v>199</v>
      </c>
      <c r="C211" s="103"/>
      <c r="D211" s="104"/>
      <c r="E211" s="103">
        <f>+C211*D211</f>
        <v>0</v>
      </c>
      <c r="F211" s="105"/>
    </row>
    <row r="212" spans="1:6" s="106" customFormat="1" ht="14.25" x14ac:dyDescent="0.2">
      <c r="A212" s="101"/>
      <c r="B212" s="102" t="s">
        <v>179</v>
      </c>
      <c r="C212" s="103">
        <v>6</v>
      </c>
      <c r="D212" s="104"/>
      <c r="E212" s="103">
        <f>+C212*D212</f>
        <v>0</v>
      </c>
      <c r="F212" s="105"/>
    </row>
    <row r="213" spans="1:6" s="106" customFormat="1" ht="14.25" x14ac:dyDescent="0.2">
      <c r="A213" s="101"/>
      <c r="B213" s="102"/>
      <c r="C213" s="103"/>
      <c r="D213" s="104"/>
      <c r="E213" s="103"/>
      <c r="F213" s="105"/>
    </row>
    <row r="214" spans="1:6" s="106" customFormat="1" ht="46.15" customHeight="1" x14ac:dyDescent="0.2">
      <c r="A214" s="101">
        <v>6.5</v>
      </c>
      <c r="B214" s="146" t="s">
        <v>200</v>
      </c>
      <c r="C214" s="103"/>
      <c r="D214" s="104"/>
      <c r="E214" s="103"/>
      <c r="F214" s="105"/>
    </row>
    <row r="215" spans="1:6" s="106" customFormat="1" ht="14.25" x14ac:dyDescent="0.2">
      <c r="A215" s="101"/>
      <c r="B215" s="102" t="s">
        <v>23</v>
      </c>
      <c r="C215" s="103">
        <v>9</v>
      </c>
      <c r="D215" s="104"/>
      <c r="E215" s="103">
        <f>+C215*D215</f>
        <v>0</v>
      </c>
      <c r="F215" s="105"/>
    </row>
    <row r="216" spans="1:6" s="106" customFormat="1" ht="14.25" x14ac:dyDescent="0.2">
      <c r="A216" s="101"/>
      <c r="B216" s="102"/>
      <c r="C216" s="103"/>
      <c r="D216" s="104"/>
      <c r="E216" s="103"/>
      <c r="F216" s="105"/>
    </row>
    <row r="217" spans="1:6" s="106" customFormat="1" ht="22.15" customHeight="1" x14ac:dyDescent="0.2">
      <c r="A217" s="101">
        <v>6.6</v>
      </c>
      <c r="B217" s="146" t="s">
        <v>201</v>
      </c>
      <c r="C217" s="103"/>
      <c r="D217" s="104"/>
      <c r="E217" s="103"/>
      <c r="F217" s="105"/>
    </row>
    <row r="218" spans="1:6" s="106" customFormat="1" ht="14.25" x14ac:dyDescent="0.2">
      <c r="A218" s="101"/>
      <c r="B218" s="102" t="s">
        <v>179</v>
      </c>
      <c r="C218" s="103">
        <v>5</v>
      </c>
      <c r="D218" s="104"/>
      <c r="E218" s="103">
        <f>+C218*D218</f>
        <v>0</v>
      </c>
      <c r="F218" s="105"/>
    </row>
    <row r="219" spans="1:6" s="106" customFormat="1" ht="14.25" x14ac:dyDescent="0.2">
      <c r="A219" s="101"/>
      <c r="B219" s="102"/>
      <c r="C219" s="103"/>
      <c r="D219" s="104"/>
      <c r="E219" s="103"/>
      <c r="F219" s="105"/>
    </row>
    <row r="220" spans="1:6" s="106" customFormat="1" ht="14.25" x14ac:dyDescent="0.2">
      <c r="A220" s="101">
        <v>6.7</v>
      </c>
      <c r="B220" s="113" t="s">
        <v>202</v>
      </c>
      <c r="C220" s="103"/>
      <c r="D220" s="104"/>
      <c r="E220" s="103"/>
      <c r="F220" s="105"/>
    </row>
    <row r="221" spans="1:6" s="106" customFormat="1" ht="14.25" x14ac:dyDescent="0.2">
      <c r="A221" s="101"/>
      <c r="B221" s="113" t="s">
        <v>203</v>
      </c>
      <c r="C221" s="103"/>
      <c r="D221" s="104"/>
      <c r="E221" s="103"/>
      <c r="F221" s="105"/>
    </row>
    <row r="222" spans="1:6" s="106" customFormat="1" ht="14.25" x14ac:dyDescent="0.2">
      <c r="A222" s="101"/>
      <c r="B222" s="113" t="s">
        <v>204</v>
      </c>
      <c r="C222" s="103"/>
      <c r="D222" s="104"/>
      <c r="E222" s="103"/>
      <c r="F222" s="105"/>
    </row>
    <row r="223" spans="1:6" s="106" customFormat="1" ht="14.25" x14ac:dyDescent="0.2">
      <c r="A223" s="101"/>
      <c r="B223" s="113" t="s">
        <v>205</v>
      </c>
      <c r="C223" s="103"/>
      <c r="D223" s="104"/>
      <c r="E223" s="103"/>
      <c r="F223" s="105"/>
    </row>
    <row r="224" spans="1:6" s="106" customFormat="1" ht="14.25" x14ac:dyDescent="0.2">
      <c r="A224" s="101"/>
      <c r="B224" s="102" t="s">
        <v>50</v>
      </c>
      <c r="C224" s="147">
        <v>122</v>
      </c>
      <c r="D224" s="104"/>
      <c r="E224" s="103">
        <f>+C224*D224</f>
        <v>0</v>
      </c>
      <c r="F224" s="105"/>
    </row>
    <row r="225" spans="1:6" s="106" customFormat="1" ht="14.25" x14ac:dyDescent="0.2">
      <c r="A225" s="101"/>
      <c r="B225" s="102"/>
      <c r="C225" s="147"/>
      <c r="D225" s="104"/>
      <c r="E225" s="103"/>
      <c r="F225" s="105"/>
    </row>
    <row r="226" spans="1:6" s="106" customFormat="1" ht="55.15" customHeight="1" x14ac:dyDescent="0.2">
      <c r="A226" s="101">
        <v>6.8</v>
      </c>
      <c r="B226" s="146" t="s">
        <v>206</v>
      </c>
      <c r="C226" s="103"/>
      <c r="D226" s="104"/>
      <c r="E226" s="103"/>
      <c r="F226" s="105"/>
    </row>
    <row r="227" spans="1:6" s="106" customFormat="1" ht="14.25" x14ac:dyDescent="0.2">
      <c r="A227" s="101"/>
      <c r="B227" s="102" t="s">
        <v>179</v>
      </c>
      <c r="C227" s="103">
        <v>1</v>
      </c>
      <c r="D227" s="104"/>
      <c r="E227" s="103">
        <f>+C227*D227</f>
        <v>0</v>
      </c>
      <c r="F227" s="105"/>
    </row>
    <row r="228" spans="1:6" s="106" customFormat="1" ht="14.25" x14ac:dyDescent="0.2">
      <c r="A228" s="101"/>
      <c r="B228" s="102"/>
      <c r="C228" s="147"/>
      <c r="D228" s="104"/>
      <c r="E228" s="103"/>
      <c r="F228" s="105"/>
    </row>
    <row r="229" spans="1:6" s="106" customFormat="1" ht="34.9" customHeight="1" x14ac:dyDescent="0.2">
      <c r="A229" s="101">
        <v>6.9</v>
      </c>
      <c r="B229" s="146" t="s">
        <v>207</v>
      </c>
      <c r="C229" s="103"/>
      <c r="D229" s="104"/>
      <c r="E229" s="103"/>
      <c r="F229" s="105"/>
    </row>
    <row r="230" spans="1:6" s="106" customFormat="1" ht="14.25" x14ac:dyDescent="0.2">
      <c r="A230" s="101"/>
      <c r="B230" s="102" t="s">
        <v>179</v>
      </c>
      <c r="C230" s="103">
        <v>1</v>
      </c>
      <c r="D230" s="104"/>
      <c r="E230" s="103">
        <f>+C230*D230</f>
        <v>0</v>
      </c>
      <c r="F230" s="105"/>
    </row>
    <row r="231" spans="1:6" s="106" customFormat="1" ht="14.25" x14ac:dyDescent="0.2">
      <c r="A231" s="101"/>
      <c r="B231" s="102"/>
      <c r="C231" s="103"/>
      <c r="D231" s="104"/>
      <c r="E231" s="103"/>
      <c r="F231" s="105"/>
    </row>
    <row r="232" spans="1:6" s="106" customFormat="1" x14ac:dyDescent="0.25">
      <c r="A232" s="140"/>
      <c r="B232" s="125" t="s">
        <v>208</v>
      </c>
      <c r="C232" s="126"/>
      <c r="D232" s="127"/>
      <c r="E232" s="128">
        <f>+SUM(E200:E231)</f>
        <v>0</v>
      </c>
      <c r="F232" s="105"/>
    </row>
    <row r="233" spans="1:6" s="106" customFormat="1" x14ac:dyDescent="0.25">
      <c r="A233" s="101"/>
      <c r="B233"/>
      <c r="C233" s="10"/>
      <c r="D233" s="10"/>
      <c r="E233" s="136"/>
      <c r="F233" s="136"/>
    </row>
    <row r="234" spans="1:6" s="106" customFormat="1" x14ac:dyDescent="0.25">
      <c r="A234" s="101"/>
      <c r="B234"/>
      <c r="C234" s="10"/>
      <c r="D234" s="10"/>
      <c r="E234" s="136"/>
      <c r="F234" s="136"/>
    </row>
    <row r="235" spans="1:6" s="106" customFormat="1" x14ac:dyDescent="0.25">
      <c r="A235" s="101"/>
      <c r="B235"/>
      <c r="C235" s="10"/>
      <c r="D235" s="10"/>
      <c r="E235" s="136"/>
      <c r="F235" s="136"/>
    </row>
    <row r="236" spans="1:6" s="152" customFormat="1" ht="15.75" x14ac:dyDescent="0.25">
      <c r="A236" s="148" t="s">
        <v>209</v>
      </c>
      <c r="B236" s="149" t="s">
        <v>210</v>
      </c>
      <c r="C236" s="150"/>
      <c r="D236" s="150"/>
      <c r="E236" s="151"/>
      <c r="F236" s="151"/>
    </row>
    <row r="237" spans="1:6" s="106" customFormat="1" x14ac:dyDescent="0.25">
      <c r="A237" s="101"/>
      <c r="B237"/>
      <c r="C237" s="10"/>
      <c r="D237" s="10"/>
      <c r="E237" s="136"/>
      <c r="F237" s="136"/>
    </row>
    <row r="238" spans="1:6" s="106" customFormat="1" x14ac:dyDescent="0.25">
      <c r="A238" s="101" t="s">
        <v>211</v>
      </c>
      <c r="B238" s="153" t="s">
        <v>212</v>
      </c>
      <c r="C238" s="10"/>
      <c r="D238" s="10"/>
      <c r="E238" s="136"/>
      <c r="F238" s="136"/>
    </row>
    <row r="239" spans="1:6" s="106" customFormat="1" x14ac:dyDescent="0.25">
      <c r="A239" s="101"/>
      <c r="B239" s="154" t="s">
        <v>213</v>
      </c>
      <c r="C239" s="10"/>
      <c r="D239" s="10"/>
      <c r="E239" s="136"/>
      <c r="F239" s="136"/>
    </row>
    <row r="240" spans="1:6" s="106" customFormat="1" x14ac:dyDescent="0.25">
      <c r="A240" s="101"/>
      <c r="B240" s="154" t="s">
        <v>214</v>
      </c>
      <c r="C240" s="10"/>
      <c r="D240" s="10"/>
      <c r="E240" s="136"/>
      <c r="F240" s="136"/>
    </row>
    <row r="241" spans="1:6" s="106" customFormat="1" x14ac:dyDescent="0.25">
      <c r="A241" s="101"/>
      <c r="B241" s="154" t="s">
        <v>215</v>
      </c>
      <c r="C241" s="10"/>
      <c r="D241" s="10"/>
      <c r="E241" s="136"/>
      <c r="F241" s="136"/>
    </row>
    <row r="242" spans="1:6" s="106" customFormat="1" ht="14.25" x14ac:dyDescent="0.2">
      <c r="A242" s="101"/>
      <c r="B242" s="153" t="s">
        <v>50</v>
      </c>
      <c r="C242" s="155">
        <v>160</v>
      </c>
      <c r="D242" s="155"/>
      <c r="E242" s="156">
        <f>+C242*D242</f>
        <v>0</v>
      </c>
      <c r="F242" s="156"/>
    </row>
    <row r="243" spans="1:6" s="106" customFormat="1" x14ac:dyDescent="0.25">
      <c r="A243" s="101"/>
      <c r="B243"/>
      <c r="C243" s="10"/>
      <c r="D243" s="10"/>
      <c r="E243" s="136"/>
      <c r="F243" s="136"/>
    </row>
    <row r="244" spans="1:6" s="106" customFormat="1" ht="60.6" customHeight="1" x14ac:dyDescent="0.2">
      <c r="A244" s="101" t="s">
        <v>216</v>
      </c>
      <c r="B244" s="146" t="s">
        <v>217</v>
      </c>
      <c r="C244" s="103"/>
      <c r="D244" s="104"/>
      <c r="E244" s="103">
        <f>+C244*D244</f>
        <v>0</v>
      </c>
      <c r="F244" s="105"/>
    </row>
    <row r="245" spans="1:6" s="106" customFormat="1" ht="14.25" x14ac:dyDescent="0.2">
      <c r="A245" s="101"/>
      <c r="B245" s="102" t="s">
        <v>27</v>
      </c>
      <c r="C245" s="103">
        <v>590</v>
      </c>
      <c r="D245" s="104"/>
      <c r="E245" s="103">
        <f>+C245*D245</f>
        <v>0</v>
      </c>
      <c r="F245" s="105"/>
    </row>
    <row r="246" spans="1:6" s="106" customFormat="1" x14ac:dyDescent="0.25">
      <c r="A246" s="101"/>
      <c r="B246"/>
      <c r="C246" s="10"/>
      <c r="D246" s="10"/>
      <c r="E246" s="136"/>
      <c r="F246" s="136"/>
    </row>
    <row r="247" spans="1:6" s="106" customFormat="1" ht="66" customHeight="1" x14ac:dyDescent="0.2">
      <c r="A247" s="101" t="s">
        <v>218</v>
      </c>
      <c r="B247" s="146" t="s">
        <v>219</v>
      </c>
      <c r="C247" s="103"/>
      <c r="D247" s="104"/>
      <c r="E247" s="103">
        <f>+C247*D247</f>
        <v>0</v>
      </c>
      <c r="F247" s="105"/>
    </row>
    <row r="248" spans="1:6" s="106" customFormat="1" ht="14.25" x14ac:dyDescent="0.2">
      <c r="A248" s="101"/>
      <c r="B248" s="102" t="s">
        <v>27</v>
      </c>
      <c r="C248" s="103">
        <v>590</v>
      </c>
      <c r="D248" s="104"/>
      <c r="E248" s="103">
        <f>+C248*D248</f>
        <v>0</v>
      </c>
      <c r="F248" s="105"/>
    </row>
    <row r="249" spans="1:6" s="106" customFormat="1" x14ac:dyDescent="0.25">
      <c r="A249" s="101"/>
      <c r="B249"/>
      <c r="C249" s="10"/>
      <c r="D249" s="10"/>
      <c r="E249" s="136"/>
      <c r="F249" s="136"/>
    </row>
    <row r="250" spans="1:6" s="106" customFormat="1" ht="33.6" customHeight="1" x14ac:dyDescent="0.2">
      <c r="A250" s="101" t="s">
        <v>220</v>
      </c>
      <c r="B250" s="146" t="s">
        <v>221</v>
      </c>
      <c r="C250" s="103"/>
      <c r="D250" s="104"/>
      <c r="E250" s="103">
        <f>+C250*D250</f>
        <v>0</v>
      </c>
      <c r="F250" s="105"/>
    </row>
    <row r="251" spans="1:6" s="106" customFormat="1" ht="14.25" x14ac:dyDescent="0.2">
      <c r="A251" s="101"/>
      <c r="B251" s="102" t="s">
        <v>112</v>
      </c>
      <c r="C251" s="103">
        <v>124</v>
      </c>
      <c r="D251" s="104"/>
      <c r="E251" s="103">
        <f>+C251*D251</f>
        <v>0</v>
      </c>
      <c r="F251" s="105"/>
    </row>
    <row r="252" spans="1:6" s="106" customFormat="1" x14ac:dyDescent="0.25">
      <c r="A252" s="101"/>
      <c r="B252"/>
      <c r="C252" s="10"/>
      <c r="D252" s="10"/>
      <c r="E252" s="136"/>
      <c r="F252" s="136"/>
    </row>
    <row r="253" spans="1:6" s="106" customFormat="1" ht="48.6" customHeight="1" x14ac:dyDescent="0.2">
      <c r="A253" s="101" t="s">
        <v>222</v>
      </c>
      <c r="B253" s="146" t="s">
        <v>223</v>
      </c>
      <c r="C253" s="103"/>
      <c r="D253" s="104"/>
      <c r="E253" s="103">
        <f>+C253*D253</f>
        <v>0</v>
      </c>
      <c r="F253" s="105"/>
    </row>
    <row r="254" spans="1:6" s="106" customFormat="1" ht="14.25" x14ac:dyDescent="0.2">
      <c r="A254" s="101"/>
      <c r="B254" s="102" t="s">
        <v>112</v>
      </c>
      <c r="C254" s="103">
        <v>32</v>
      </c>
      <c r="D254" s="104"/>
      <c r="E254" s="103">
        <f>+C254*D254</f>
        <v>0</v>
      </c>
      <c r="F254" s="105"/>
    </row>
    <row r="255" spans="1:6" s="106" customFormat="1" x14ac:dyDescent="0.25">
      <c r="A255" s="101"/>
      <c r="B255"/>
      <c r="C255" s="10"/>
      <c r="D255" s="10"/>
      <c r="E255" s="136"/>
      <c r="F255" s="136"/>
    </row>
    <row r="256" spans="1:6" s="106" customFormat="1" ht="64.150000000000006" customHeight="1" x14ac:dyDescent="0.2">
      <c r="A256" s="101" t="s">
        <v>224</v>
      </c>
      <c r="B256" s="146" t="s">
        <v>225</v>
      </c>
      <c r="C256" s="103"/>
      <c r="D256" s="104"/>
      <c r="E256" s="103">
        <f>+C256*D256</f>
        <v>0</v>
      </c>
      <c r="F256" s="105"/>
    </row>
    <row r="257" spans="1:6" s="106" customFormat="1" ht="14.25" x14ac:dyDescent="0.2">
      <c r="A257" s="101"/>
      <c r="B257" s="102" t="s">
        <v>50</v>
      </c>
      <c r="C257" s="103">
        <v>162</v>
      </c>
      <c r="D257" s="104"/>
      <c r="E257" s="103">
        <f>+C257*D257</f>
        <v>0</v>
      </c>
      <c r="F257" s="105"/>
    </row>
    <row r="258" spans="1:6" s="106" customFormat="1" x14ac:dyDescent="0.25">
      <c r="A258" s="101"/>
      <c r="B258"/>
      <c r="C258" s="10"/>
      <c r="D258" s="10"/>
      <c r="E258" s="136"/>
      <c r="F258" s="136"/>
    </row>
    <row r="259" spans="1:6" s="106" customFormat="1" ht="34.15" customHeight="1" x14ac:dyDescent="0.2">
      <c r="A259" s="101" t="s">
        <v>226</v>
      </c>
      <c r="B259" s="146" t="s">
        <v>227</v>
      </c>
      <c r="C259" s="103"/>
      <c r="D259" s="104"/>
      <c r="E259" s="103">
        <f>+C259*D259</f>
        <v>0</v>
      </c>
      <c r="F259" s="105"/>
    </row>
    <row r="260" spans="1:6" s="106" customFormat="1" ht="14.25" x14ac:dyDescent="0.2">
      <c r="A260" s="101"/>
      <c r="B260" s="102" t="s">
        <v>112</v>
      </c>
      <c r="C260" s="103">
        <v>35</v>
      </c>
      <c r="D260" s="104"/>
      <c r="E260" s="103">
        <f>+C260*D260</f>
        <v>0</v>
      </c>
      <c r="F260" s="105"/>
    </row>
    <row r="261" spans="1:6" s="106" customFormat="1" x14ac:dyDescent="0.25">
      <c r="A261" s="101"/>
      <c r="B261"/>
      <c r="C261" s="10"/>
      <c r="D261" s="10"/>
      <c r="E261" s="136"/>
      <c r="F261" s="136"/>
    </row>
    <row r="262" spans="1:6" s="106" customFormat="1" ht="33.6" customHeight="1" x14ac:dyDescent="0.2">
      <c r="A262" s="101" t="s">
        <v>228</v>
      </c>
      <c r="B262" s="146" t="s">
        <v>229</v>
      </c>
      <c r="C262" s="103"/>
      <c r="D262" s="104"/>
      <c r="E262" s="103">
        <f>+C262*D262</f>
        <v>0</v>
      </c>
      <c r="F262" s="105"/>
    </row>
    <row r="263" spans="1:6" s="106" customFormat="1" ht="14.25" x14ac:dyDescent="0.2">
      <c r="A263" s="101"/>
      <c r="B263" s="102" t="s">
        <v>27</v>
      </c>
      <c r="C263" s="103">
        <v>56</v>
      </c>
      <c r="D263" s="104"/>
      <c r="E263" s="103">
        <f>+C263*D263</f>
        <v>0</v>
      </c>
      <c r="F263" s="105"/>
    </row>
    <row r="264" spans="1:6" s="106" customFormat="1" x14ac:dyDescent="0.25">
      <c r="A264" s="101"/>
      <c r="B264"/>
      <c r="C264" s="10"/>
      <c r="D264" s="10"/>
      <c r="E264" s="136"/>
      <c r="F264" s="136"/>
    </row>
    <row r="265" spans="1:6" s="106" customFormat="1" ht="34.15" customHeight="1" x14ac:dyDescent="0.2">
      <c r="A265" s="101" t="s">
        <v>230</v>
      </c>
      <c r="B265" s="146" t="s">
        <v>231</v>
      </c>
      <c r="C265" s="103"/>
      <c r="D265" s="104"/>
      <c r="E265" s="103">
        <f>+C265*D265</f>
        <v>0</v>
      </c>
      <c r="F265" s="105"/>
    </row>
    <row r="266" spans="1:6" s="106" customFormat="1" ht="14.25" x14ac:dyDescent="0.2">
      <c r="A266" s="101"/>
      <c r="B266" s="102" t="s">
        <v>27</v>
      </c>
      <c r="C266" s="103">
        <v>150</v>
      </c>
      <c r="D266" s="104"/>
      <c r="E266" s="103">
        <f>+C266*D266</f>
        <v>0</v>
      </c>
      <c r="F266" s="105"/>
    </row>
    <row r="267" spans="1:6" s="106" customFormat="1" x14ac:dyDescent="0.25">
      <c r="A267" s="101"/>
      <c r="B267"/>
      <c r="C267" s="10"/>
      <c r="D267" s="10"/>
      <c r="E267" s="136"/>
      <c r="F267" s="136"/>
    </row>
    <row r="268" spans="1:6" s="106" customFormat="1" x14ac:dyDescent="0.25">
      <c r="A268" s="140"/>
      <c r="B268" s="125" t="s">
        <v>232</v>
      </c>
      <c r="C268" s="126"/>
      <c r="D268" s="127"/>
      <c r="E268" s="128">
        <f>+SUM(E242:E267)</f>
        <v>0</v>
      </c>
      <c r="F268" s="105"/>
    </row>
    <row r="269" spans="1:6" s="106" customFormat="1" ht="14.25" x14ac:dyDescent="0.2">
      <c r="A269" s="101"/>
      <c r="B269" s="102"/>
      <c r="C269" s="103"/>
      <c r="D269" s="104"/>
      <c r="E269" s="103"/>
      <c r="F269" s="105"/>
    </row>
    <row r="270" spans="1:6" s="152" customFormat="1" ht="15.75" x14ac:dyDescent="0.25">
      <c r="A270" s="148" t="s">
        <v>233</v>
      </c>
      <c r="B270" s="157" t="s">
        <v>234</v>
      </c>
      <c r="C270" s="150"/>
      <c r="D270" s="150"/>
      <c r="E270" s="151"/>
      <c r="F270" s="151"/>
    </row>
    <row r="271" spans="1:6" s="106" customFormat="1" x14ac:dyDescent="0.25">
      <c r="A271" s="101"/>
      <c r="B271"/>
      <c r="C271" s="10"/>
      <c r="D271" s="10"/>
      <c r="E271" s="136"/>
      <c r="F271" s="136"/>
    </row>
    <row r="272" spans="1:6" s="106" customFormat="1" ht="49.9" customHeight="1" x14ac:dyDescent="0.2">
      <c r="A272" s="143" t="s">
        <v>235</v>
      </c>
      <c r="B272" s="146" t="s">
        <v>236</v>
      </c>
      <c r="C272" s="103"/>
      <c r="D272" s="104"/>
      <c r="E272" s="103">
        <f>+C272*D272</f>
        <v>0</v>
      </c>
      <c r="F272" s="105"/>
    </row>
    <row r="273" spans="1:6" s="106" customFormat="1" ht="14.25" x14ac:dyDescent="0.2">
      <c r="A273" s="101"/>
      <c r="B273" s="102" t="s">
        <v>27</v>
      </c>
      <c r="C273" s="103">
        <v>12</v>
      </c>
      <c r="D273" s="104"/>
      <c r="E273" s="103">
        <f>+C273*D273</f>
        <v>0</v>
      </c>
      <c r="F273" s="105"/>
    </row>
    <row r="274" spans="1:6" s="106" customFormat="1" x14ac:dyDescent="0.25">
      <c r="A274" s="101"/>
      <c r="B274"/>
      <c r="C274" s="10"/>
      <c r="D274" s="10"/>
      <c r="E274" s="136"/>
      <c r="F274" s="136"/>
    </row>
    <row r="275" spans="1:6" s="106" customFormat="1" ht="53.45" customHeight="1" x14ac:dyDescent="0.2">
      <c r="A275" s="143" t="s">
        <v>237</v>
      </c>
      <c r="B275" s="146" t="s">
        <v>238</v>
      </c>
      <c r="C275" s="103"/>
      <c r="D275" s="104"/>
      <c r="E275" s="103">
        <f>+C275*D275</f>
        <v>0</v>
      </c>
      <c r="F275" s="105"/>
    </row>
    <row r="276" spans="1:6" s="106" customFormat="1" ht="14.25" x14ac:dyDescent="0.2">
      <c r="A276" s="101"/>
      <c r="B276" s="102" t="s">
        <v>112</v>
      </c>
      <c r="C276" s="103">
        <v>120</v>
      </c>
      <c r="D276" s="104"/>
      <c r="E276" s="103">
        <f>+C276*D276</f>
        <v>0</v>
      </c>
      <c r="F276" s="105"/>
    </row>
    <row r="277" spans="1:6" s="106" customFormat="1" x14ac:dyDescent="0.25">
      <c r="A277" s="101"/>
      <c r="B277"/>
      <c r="C277" s="10"/>
      <c r="D277" s="10"/>
      <c r="E277" s="136"/>
      <c r="F277" s="136"/>
    </row>
    <row r="278" spans="1:6" s="106" customFormat="1" ht="47.45" customHeight="1" x14ac:dyDescent="0.2">
      <c r="A278" s="143" t="s">
        <v>239</v>
      </c>
      <c r="B278" s="146" t="s">
        <v>240</v>
      </c>
      <c r="C278" s="103"/>
      <c r="D278" s="104"/>
      <c r="E278" s="103">
        <f>+C278*D278</f>
        <v>0</v>
      </c>
      <c r="F278" s="105"/>
    </row>
    <row r="279" spans="1:6" s="106" customFormat="1" ht="14.25" x14ac:dyDescent="0.2">
      <c r="A279" s="101"/>
      <c r="B279" s="102" t="s">
        <v>112</v>
      </c>
      <c r="C279" s="103">
        <v>60</v>
      </c>
      <c r="D279" s="104"/>
      <c r="E279" s="103">
        <f>+C279*D279</f>
        <v>0</v>
      </c>
      <c r="F279" s="105"/>
    </row>
    <row r="280" spans="1:6" s="106" customFormat="1" x14ac:dyDescent="0.25">
      <c r="A280" s="101"/>
      <c r="B280"/>
      <c r="C280" s="10"/>
      <c r="D280" s="10"/>
      <c r="E280" s="136"/>
      <c r="F280" s="136"/>
    </row>
    <row r="281" spans="1:6" s="106" customFormat="1" ht="37.9" customHeight="1" x14ac:dyDescent="0.2">
      <c r="A281" s="143" t="s">
        <v>241</v>
      </c>
      <c r="B281" s="146" t="s">
        <v>242</v>
      </c>
      <c r="C281" s="103"/>
      <c r="D281" s="104"/>
      <c r="E281" s="103">
        <f>+C281*D281</f>
        <v>0</v>
      </c>
      <c r="F281" s="105"/>
    </row>
    <row r="282" spans="1:6" s="106" customFormat="1" ht="14.25" x14ac:dyDescent="0.2">
      <c r="A282" s="101"/>
      <c r="B282" s="102" t="s">
        <v>179</v>
      </c>
      <c r="C282" s="103">
        <v>19</v>
      </c>
      <c r="D282" s="104"/>
      <c r="E282" s="103">
        <f>+C282*D282</f>
        <v>0</v>
      </c>
      <c r="F282" s="105"/>
    </row>
    <row r="283" spans="1:6" s="106" customFormat="1" x14ac:dyDescent="0.25">
      <c r="A283" s="101"/>
      <c r="B283"/>
      <c r="C283" s="10"/>
      <c r="D283" s="10"/>
      <c r="E283" s="136"/>
      <c r="F283" s="136"/>
    </row>
    <row r="284" spans="1:6" s="106" customFormat="1" ht="28.9" customHeight="1" x14ac:dyDescent="0.2">
      <c r="A284" s="143" t="s">
        <v>243</v>
      </c>
      <c r="B284" s="146" t="s">
        <v>244</v>
      </c>
      <c r="C284" s="103"/>
      <c r="D284" s="104"/>
      <c r="E284" s="103">
        <f>+C284*D284</f>
        <v>0</v>
      </c>
      <c r="F284" s="105"/>
    </row>
    <row r="285" spans="1:6" s="106" customFormat="1" ht="14.25" x14ac:dyDescent="0.2">
      <c r="A285" s="101"/>
      <c r="B285" s="102" t="s">
        <v>112</v>
      </c>
      <c r="C285" s="103">
        <v>59</v>
      </c>
      <c r="D285" s="104"/>
      <c r="E285" s="103">
        <f>+C285*D285</f>
        <v>0</v>
      </c>
      <c r="F285" s="105"/>
    </row>
    <row r="286" spans="1:6" s="106" customFormat="1" x14ac:dyDescent="0.25">
      <c r="A286" s="101"/>
      <c r="B286"/>
      <c r="C286" s="10"/>
      <c r="D286" s="10"/>
      <c r="E286" s="136"/>
      <c r="F286" s="136"/>
    </row>
    <row r="287" spans="1:6" s="106" customFormat="1" ht="40.9" customHeight="1" x14ac:dyDescent="0.2">
      <c r="A287" s="143" t="s">
        <v>245</v>
      </c>
      <c r="B287" s="146" t="s">
        <v>246</v>
      </c>
      <c r="C287" s="103"/>
      <c r="D287" s="104"/>
      <c r="E287" s="103">
        <f>+C287*D287</f>
        <v>0</v>
      </c>
      <c r="F287" s="105"/>
    </row>
    <row r="288" spans="1:6" s="106" customFormat="1" ht="14.25" x14ac:dyDescent="0.2">
      <c r="A288" s="101"/>
      <c r="B288" s="102" t="s">
        <v>112</v>
      </c>
      <c r="C288" s="103">
        <v>45</v>
      </c>
      <c r="D288" s="104"/>
      <c r="E288" s="103">
        <f>+C288*D288</f>
        <v>0</v>
      </c>
      <c r="F288" s="105"/>
    </row>
    <row r="289" spans="1:6" s="106" customFormat="1" x14ac:dyDescent="0.25">
      <c r="A289" s="101"/>
      <c r="B289"/>
      <c r="C289" s="10"/>
      <c r="D289" s="10"/>
      <c r="E289" s="136"/>
      <c r="F289" s="136"/>
    </row>
    <row r="290" spans="1:6" s="106" customFormat="1" x14ac:dyDescent="0.25">
      <c r="A290" s="140"/>
      <c r="B290" s="125" t="s">
        <v>247</v>
      </c>
      <c r="C290" s="126"/>
      <c r="D290" s="127"/>
      <c r="E290" s="128">
        <f>+SUM(E272:E289)</f>
        <v>0</v>
      </c>
      <c r="F290" s="105"/>
    </row>
    <row r="291" spans="1:6" s="106" customFormat="1" x14ac:dyDescent="0.25">
      <c r="A291" s="101"/>
      <c r="B291"/>
      <c r="C291" s="10"/>
      <c r="D291" s="10"/>
      <c r="E291" s="136"/>
      <c r="F291" s="136"/>
    </row>
    <row r="292" spans="1:6" s="106" customFormat="1" x14ac:dyDescent="0.25">
      <c r="A292" s="101"/>
      <c r="B292"/>
      <c r="C292" s="10"/>
      <c r="D292" s="10"/>
      <c r="E292" s="136"/>
      <c r="F292" s="136"/>
    </row>
    <row r="293" spans="1:6" s="106" customFormat="1" x14ac:dyDescent="0.25">
      <c r="A293" s="101"/>
      <c r="B293"/>
      <c r="C293" s="10"/>
      <c r="D293" s="10"/>
      <c r="E293" s="136"/>
      <c r="F293" s="136"/>
    </row>
    <row r="294" spans="1:6" s="152" customFormat="1" ht="15.75" x14ac:dyDescent="0.25">
      <c r="A294" s="148" t="s">
        <v>248</v>
      </c>
      <c r="B294" s="157" t="s">
        <v>249</v>
      </c>
      <c r="C294" s="150"/>
      <c r="D294" s="150"/>
      <c r="E294" s="151"/>
      <c r="F294" s="151"/>
    </row>
    <row r="295" spans="1:6" s="106" customFormat="1" x14ac:dyDescent="0.25">
      <c r="A295" s="101"/>
      <c r="B295"/>
      <c r="C295" s="10"/>
      <c r="D295" s="10"/>
      <c r="E295" s="136"/>
      <c r="F295" s="136"/>
    </row>
    <row r="296" spans="1:6" s="106" customFormat="1" ht="37.15" customHeight="1" x14ac:dyDescent="0.2">
      <c r="A296" s="143" t="s">
        <v>250</v>
      </c>
      <c r="B296" s="146" t="s">
        <v>251</v>
      </c>
      <c r="C296" s="103"/>
      <c r="D296" s="104"/>
      <c r="E296" s="103">
        <f>+C296*D296</f>
        <v>0</v>
      </c>
      <c r="F296" s="105"/>
    </row>
    <row r="297" spans="1:6" s="106" customFormat="1" ht="14.25" x14ac:dyDescent="0.2">
      <c r="A297" s="101"/>
      <c r="B297" s="102" t="s">
        <v>112</v>
      </c>
      <c r="C297" s="103">
        <v>45</v>
      </c>
      <c r="D297" s="104"/>
      <c r="E297" s="103">
        <f>+C297*D297</f>
        <v>0</v>
      </c>
      <c r="F297" s="105"/>
    </row>
    <row r="298" spans="1:6" s="106" customFormat="1" x14ac:dyDescent="0.25">
      <c r="A298" s="101"/>
      <c r="B298"/>
      <c r="C298" s="10"/>
      <c r="D298" s="10"/>
      <c r="E298" s="136"/>
      <c r="F298" s="136"/>
    </row>
    <row r="299" spans="1:6" s="106" customFormat="1" ht="34.15" customHeight="1" x14ac:dyDescent="0.2">
      <c r="A299" s="143" t="s">
        <v>252</v>
      </c>
      <c r="B299" s="146" t="s">
        <v>253</v>
      </c>
      <c r="C299" s="103"/>
      <c r="D299" s="104"/>
      <c r="E299" s="103">
        <f>+C299*D299</f>
        <v>0</v>
      </c>
      <c r="F299" s="105"/>
    </row>
    <row r="300" spans="1:6" s="106" customFormat="1" ht="14.25" x14ac:dyDescent="0.2">
      <c r="A300" s="101"/>
      <c r="B300" s="102" t="s">
        <v>50</v>
      </c>
      <c r="C300" s="103">
        <v>32</v>
      </c>
      <c r="D300" s="104"/>
      <c r="E300" s="103">
        <f>+C300*D300</f>
        <v>0</v>
      </c>
      <c r="F300" s="105"/>
    </row>
    <row r="301" spans="1:6" s="106" customFormat="1" x14ac:dyDescent="0.25">
      <c r="A301" s="101"/>
      <c r="B301"/>
      <c r="C301" s="10"/>
      <c r="D301" s="10"/>
      <c r="E301" s="136"/>
      <c r="F301" s="136"/>
    </row>
    <row r="302" spans="1:6" s="106" customFormat="1" ht="51.6" customHeight="1" x14ac:dyDescent="0.2">
      <c r="A302" s="143" t="s">
        <v>254</v>
      </c>
      <c r="B302" s="146" t="s">
        <v>255</v>
      </c>
      <c r="C302" s="103"/>
      <c r="D302" s="104"/>
      <c r="E302" s="103">
        <f>+C302*D302</f>
        <v>0</v>
      </c>
      <c r="F302" s="105"/>
    </row>
    <row r="303" spans="1:6" s="106" customFormat="1" ht="14.25" x14ac:dyDescent="0.2">
      <c r="A303" s="101"/>
      <c r="B303" s="102" t="s">
        <v>112</v>
      </c>
      <c r="C303" s="103">
        <v>10</v>
      </c>
      <c r="D303" s="104"/>
      <c r="E303" s="103">
        <f>+C303*D303</f>
        <v>0</v>
      </c>
      <c r="F303" s="105"/>
    </row>
    <row r="304" spans="1:6" s="106" customFormat="1" x14ac:dyDescent="0.25">
      <c r="A304" s="101"/>
      <c r="B304"/>
      <c r="C304" s="10"/>
      <c r="D304" s="10"/>
      <c r="E304" s="136"/>
      <c r="F304" s="136"/>
    </row>
    <row r="305" spans="1:6" s="106" customFormat="1" ht="22.15" customHeight="1" x14ac:dyDescent="0.2">
      <c r="A305" s="143" t="s">
        <v>256</v>
      </c>
      <c r="B305" s="146" t="s">
        <v>257</v>
      </c>
      <c r="C305" s="103"/>
      <c r="D305" s="104"/>
      <c r="E305" s="103">
        <f>+C305*D305</f>
        <v>0</v>
      </c>
      <c r="F305" s="105"/>
    </row>
    <row r="306" spans="1:6" s="106" customFormat="1" ht="14.25" x14ac:dyDescent="0.2">
      <c r="A306" s="101"/>
      <c r="B306" s="102" t="s">
        <v>258</v>
      </c>
      <c r="C306" s="103">
        <v>30</v>
      </c>
      <c r="D306" s="104"/>
      <c r="E306" s="103">
        <f>+C306*D306</f>
        <v>0</v>
      </c>
      <c r="F306" s="105"/>
    </row>
    <row r="307" spans="1:6" s="106" customFormat="1" x14ac:dyDescent="0.25">
      <c r="A307" s="101"/>
      <c r="B307"/>
      <c r="C307" s="10"/>
      <c r="D307" s="10"/>
      <c r="E307" s="136"/>
      <c r="F307" s="136"/>
    </row>
    <row r="308" spans="1:6" s="106" customFormat="1" ht="19.899999999999999" customHeight="1" x14ac:dyDescent="0.2">
      <c r="A308" s="143" t="s">
        <v>259</v>
      </c>
      <c r="B308" s="146" t="s">
        <v>260</v>
      </c>
      <c r="C308" s="103"/>
      <c r="D308" s="104"/>
      <c r="E308" s="103">
        <f>+C308*D308</f>
        <v>0</v>
      </c>
      <c r="F308" s="105"/>
    </row>
    <row r="309" spans="1:6" s="106" customFormat="1" ht="14.25" x14ac:dyDescent="0.2">
      <c r="A309" s="101"/>
      <c r="B309" s="102" t="s">
        <v>179</v>
      </c>
      <c r="C309" s="103">
        <v>1</v>
      </c>
      <c r="D309" s="104"/>
      <c r="E309" s="103">
        <f>+C309*D309</f>
        <v>0</v>
      </c>
      <c r="F309" s="105"/>
    </row>
    <row r="310" spans="1:6" s="106" customFormat="1" x14ac:dyDescent="0.25">
      <c r="A310" s="101"/>
      <c r="B310"/>
      <c r="C310" s="10"/>
      <c r="D310" s="10"/>
      <c r="E310" s="136"/>
      <c r="F310" s="136"/>
    </row>
    <row r="311" spans="1:6" s="106" customFormat="1" ht="33" customHeight="1" x14ac:dyDescent="0.2">
      <c r="A311" s="143" t="s">
        <v>261</v>
      </c>
      <c r="B311" s="146" t="s">
        <v>262</v>
      </c>
      <c r="C311" s="103"/>
      <c r="D311" s="104"/>
      <c r="E311" s="103">
        <f>+C311*D311</f>
        <v>0</v>
      </c>
      <c r="F311" s="105"/>
    </row>
    <row r="312" spans="1:6" s="106" customFormat="1" ht="14.25" x14ac:dyDescent="0.2">
      <c r="A312" s="101"/>
      <c r="B312" s="102" t="s">
        <v>179</v>
      </c>
      <c r="C312" s="103">
        <v>1</v>
      </c>
      <c r="D312" s="104"/>
      <c r="E312" s="103">
        <f>+C312*D312</f>
        <v>0</v>
      </c>
      <c r="F312" s="105"/>
    </row>
    <row r="313" spans="1:6" s="106" customFormat="1" x14ac:dyDescent="0.25">
      <c r="A313" s="101"/>
      <c r="B313"/>
      <c r="C313" s="10"/>
      <c r="D313" s="10"/>
      <c r="E313" s="136"/>
      <c r="F313" s="136"/>
    </row>
    <row r="314" spans="1:6" s="106" customFormat="1" ht="24" customHeight="1" x14ac:dyDescent="0.2">
      <c r="A314" s="143" t="s">
        <v>263</v>
      </c>
      <c r="B314" s="146" t="s">
        <v>264</v>
      </c>
      <c r="C314" s="103"/>
      <c r="D314" s="104"/>
      <c r="E314" s="103">
        <f>+C314*D314</f>
        <v>0</v>
      </c>
      <c r="F314" s="105"/>
    </row>
    <row r="315" spans="1:6" s="106" customFormat="1" ht="14.25" x14ac:dyDescent="0.2">
      <c r="A315" s="101"/>
      <c r="B315" s="102" t="s">
        <v>179</v>
      </c>
      <c r="C315" s="103">
        <v>1</v>
      </c>
      <c r="D315" s="104"/>
      <c r="E315" s="103">
        <f>+C315*D315</f>
        <v>0</v>
      </c>
      <c r="F315" s="105"/>
    </row>
    <row r="316" spans="1:6" s="106" customFormat="1" x14ac:dyDescent="0.25">
      <c r="A316" s="101"/>
      <c r="B316"/>
      <c r="C316" s="10"/>
      <c r="D316" s="10"/>
      <c r="E316" s="136"/>
      <c r="F316" s="136"/>
    </row>
    <row r="317" spans="1:6" s="106" customFormat="1" ht="40.9" customHeight="1" x14ac:dyDescent="0.2">
      <c r="A317" s="143" t="s">
        <v>265</v>
      </c>
      <c r="B317" s="146" t="s">
        <v>266</v>
      </c>
      <c r="C317" s="103"/>
      <c r="D317" s="104"/>
      <c r="E317" s="103">
        <f>+C317*D317</f>
        <v>0</v>
      </c>
      <c r="F317" s="105"/>
    </row>
    <row r="318" spans="1:6" s="106" customFormat="1" ht="14.25" x14ac:dyDescent="0.2">
      <c r="A318" s="101"/>
      <c r="B318" s="102" t="s">
        <v>179</v>
      </c>
      <c r="C318" s="103">
        <v>1</v>
      </c>
      <c r="D318" s="104"/>
      <c r="E318" s="103">
        <f>+C318*D318</f>
        <v>0</v>
      </c>
      <c r="F318" s="105"/>
    </row>
    <row r="319" spans="1:6" s="106" customFormat="1" x14ac:dyDescent="0.25">
      <c r="A319" s="101"/>
      <c r="B319"/>
      <c r="C319" s="10"/>
      <c r="D319" s="10"/>
      <c r="E319" s="136"/>
      <c r="F319" s="136"/>
    </row>
    <row r="320" spans="1:6" s="106" customFormat="1" x14ac:dyDescent="0.25">
      <c r="A320" s="140"/>
      <c r="B320" s="125" t="s">
        <v>247</v>
      </c>
      <c r="C320" s="126"/>
      <c r="D320" s="127"/>
      <c r="E320" s="128">
        <f>+SUM(E297:E319)</f>
        <v>0</v>
      </c>
      <c r="F320" s="105"/>
    </row>
    <row r="321" spans="1:6" s="106" customFormat="1" x14ac:dyDescent="0.25">
      <c r="A321" s="101"/>
      <c r="B321"/>
      <c r="C321" s="10"/>
      <c r="D321" s="10"/>
      <c r="E321" s="136"/>
      <c r="F321" s="136"/>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7"/>
  <sheetViews>
    <sheetView topLeftCell="A176" workbookViewId="0">
      <selection activeCell="B193" sqref="B193"/>
    </sheetView>
  </sheetViews>
  <sheetFormatPr defaultRowHeight="15" x14ac:dyDescent="0.25"/>
  <cols>
    <col min="1" max="1" width="6.140625" customWidth="1"/>
    <col min="2" max="2" width="47.42578125" customWidth="1"/>
    <col min="3" max="3" width="5.85546875" customWidth="1"/>
    <col min="4" max="4" width="10" customWidth="1"/>
    <col min="5" max="5" width="11.42578125" customWidth="1"/>
    <col min="6" max="6" width="20.7109375" customWidth="1"/>
  </cols>
  <sheetData>
    <row r="1" spans="1:6" ht="14.45" x14ac:dyDescent="0.3">
      <c r="A1" s="1"/>
    </row>
    <row r="2" spans="1:6" ht="14.45" x14ac:dyDescent="0.3">
      <c r="A2" s="1"/>
    </row>
    <row r="3" spans="1:6" ht="70.150000000000006" customHeight="1" x14ac:dyDescent="0.25">
      <c r="A3" s="2"/>
      <c r="B3" s="3" t="s">
        <v>267</v>
      </c>
      <c r="C3" s="4"/>
      <c r="D3" s="4"/>
      <c r="E3" s="4"/>
      <c r="F3" s="4"/>
    </row>
    <row r="4" spans="1:6" ht="37.700000000000003" customHeight="1" x14ac:dyDescent="0.3">
      <c r="A4" s="2"/>
      <c r="B4" s="3"/>
      <c r="C4" s="4"/>
      <c r="D4" s="4"/>
      <c r="E4" s="4"/>
      <c r="F4" s="4"/>
    </row>
    <row r="5" spans="1:6" ht="37.700000000000003" customHeight="1" x14ac:dyDescent="0.25">
      <c r="A5" s="2"/>
      <c r="B5" s="5" t="s">
        <v>1</v>
      </c>
      <c r="C5" s="191" t="s">
        <v>2</v>
      </c>
      <c r="D5" s="192"/>
      <c r="E5" s="192"/>
      <c r="F5" s="192"/>
    </row>
    <row r="6" spans="1:6" ht="37.700000000000003" customHeight="1" x14ac:dyDescent="0.3">
      <c r="A6" s="2"/>
      <c r="B6" s="5"/>
      <c r="C6" s="6"/>
      <c r="D6" s="4"/>
      <c r="E6" s="4"/>
      <c r="F6" s="4"/>
    </row>
    <row r="7" spans="1:6" ht="14.45" x14ac:dyDescent="0.3">
      <c r="A7" s="7"/>
      <c r="C7" s="8"/>
      <c r="E7" s="9"/>
      <c r="F7" s="10"/>
    </row>
    <row r="8" spans="1:6" x14ac:dyDescent="0.25">
      <c r="A8" s="11" t="s">
        <v>3</v>
      </c>
      <c r="B8" s="12" t="s">
        <v>4</v>
      </c>
      <c r="C8" s="12" t="s">
        <v>5</v>
      </c>
      <c r="D8" s="13" t="s">
        <v>6</v>
      </c>
      <c r="E8" s="14" t="s">
        <v>7</v>
      </c>
      <c r="F8" s="15" t="s">
        <v>8</v>
      </c>
    </row>
    <row r="9" spans="1:6" ht="14.45" x14ac:dyDescent="0.3">
      <c r="A9" s="16"/>
      <c r="B9" s="17"/>
      <c r="C9" s="17"/>
      <c r="D9" s="18"/>
      <c r="E9" s="19"/>
      <c r="F9" s="20"/>
    </row>
    <row r="10" spans="1:6" ht="14.45" x14ac:dyDescent="0.3">
      <c r="A10" s="1"/>
      <c r="B10" s="21"/>
      <c r="C10" s="22"/>
      <c r="D10" s="22" t="s">
        <v>9</v>
      </c>
      <c r="E10" s="23" t="s">
        <v>9</v>
      </c>
      <c r="F10" s="24" t="str">
        <f t="shared" ref="F10:F28" si="0">IF(D10=" "," ",D10*E10)</f>
        <v xml:space="preserve"> </v>
      </c>
    </row>
    <row r="11" spans="1:6" ht="180" customHeight="1" x14ac:dyDescent="0.25">
      <c r="A11" s="25">
        <f>COUNT($A$8:$A10)+1</f>
        <v>1</v>
      </c>
      <c r="B11" s="26" t="s">
        <v>268</v>
      </c>
      <c r="C11" s="22"/>
      <c r="D11" s="22" t="s">
        <v>9</v>
      </c>
      <c r="E11" s="23" t="s">
        <v>9</v>
      </c>
      <c r="F11" s="24" t="str">
        <f t="shared" si="0"/>
        <v xml:space="preserve"> </v>
      </c>
    </row>
    <row r="12" spans="1:6" ht="14.45" x14ac:dyDescent="0.3">
      <c r="A12" s="27"/>
      <c r="B12" s="21"/>
      <c r="C12" s="28" t="s">
        <v>23</v>
      </c>
      <c r="D12" s="22">
        <v>3</v>
      </c>
      <c r="E12" s="23">
        <v>0</v>
      </c>
      <c r="F12" s="24">
        <f t="shared" si="0"/>
        <v>0</v>
      </c>
    </row>
    <row r="13" spans="1:6" ht="14.45" x14ac:dyDescent="0.3">
      <c r="A13" s="27"/>
      <c r="B13" s="21"/>
      <c r="C13" s="28" t="s">
        <v>23</v>
      </c>
      <c r="D13" s="22">
        <v>1</v>
      </c>
      <c r="E13" s="23">
        <v>0</v>
      </c>
      <c r="F13" s="24"/>
    </row>
    <row r="14" spans="1:6" ht="14.45" x14ac:dyDescent="0.3">
      <c r="A14" s="27"/>
      <c r="B14" s="21"/>
      <c r="C14" s="28" t="s">
        <v>23</v>
      </c>
      <c r="D14" s="22">
        <v>1</v>
      </c>
      <c r="E14" s="23">
        <v>0</v>
      </c>
      <c r="F14" s="24"/>
    </row>
    <row r="15" spans="1:6" ht="14.45" x14ac:dyDescent="0.3">
      <c r="A15" s="27"/>
      <c r="B15" s="21"/>
      <c r="C15" s="28" t="s">
        <v>41</v>
      </c>
      <c r="D15" s="22">
        <v>1</v>
      </c>
      <c r="E15" s="23">
        <v>0</v>
      </c>
      <c r="F15" s="24"/>
    </row>
    <row r="16" spans="1:6" ht="14.45" x14ac:dyDescent="0.3">
      <c r="A16" s="27"/>
      <c r="B16" s="21"/>
      <c r="C16" s="28" t="s">
        <v>41</v>
      </c>
      <c r="D16" s="22">
        <v>1</v>
      </c>
      <c r="E16" s="23">
        <v>0</v>
      </c>
      <c r="F16" s="24">
        <f t="shared" si="0"/>
        <v>0</v>
      </c>
    </row>
    <row r="17" spans="1:6" ht="14.45" x14ac:dyDescent="0.3">
      <c r="A17" s="27"/>
      <c r="B17" s="21"/>
      <c r="C17" s="28"/>
      <c r="D17" s="22"/>
      <c r="E17" s="23"/>
      <c r="F17" s="24"/>
    </row>
    <row r="18" spans="1:6" ht="164.45" customHeight="1" x14ac:dyDescent="0.25">
      <c r="A18" s="25">
        <f>COUNT($A$8:$A17)+1</f>
        <v>2</v>
      </c>
      <c r="B18" s="26" t="s">
        <v>269</v>
      </c>
      <c r="C18" s="22"/>
      <c r="D18" s="22" t="s">
        <v>9</v>
      </c>
      <c r="E18" s="23" t="s">
        <v>9</v>
      </c>
      <c r="F18" s="24" t="str">
        <f t="shared" ref="F18:F19" si="1">IF(D18=" "," ",D18*E18)</f>
        <v xml:space="preserve"> </v>
      </c>
    </row>
    <row r="19" spans="1:6" ht="14.45" x14ac:dyDescent="0.3">
      <c r="A19" s="27"/>
      <c r="B19" s="21"/>
      <c r="C19" s="28" t="s">
        <v>41</v>
      </c>
      <c r="D19" s="22">
        <v>5</v>
      </c>
      <c r="E19" s="23">
        <v>0</v>
      </c>
      <c r="F19" s="24">
        <f t="shared" si="1"/>
        <v>0</v>
      </c>
    </row>
    <row r="20" spans="1:6" ht="14.45" x14ac:dyDescent="0.3">
      <c r="A20" s="27"/>
      <c r="B20" s="21"/>
      <c r="C20" s="28"/>
      <c r="D20" s="22"/>
      <c r="E20" s="23"/>
      <c r="F20" s="24"/>
    </row>
    <row r="21" spans="1:6" ht="162" customHeight="1" x14ac:dyDescent="0.25">
      <c r="A21" s="25">
        <f>COUNT($A$8:$A20)+1</f>
        <v>3</v>
      </c>
      <c r="B21" s="26" t="s">
        <v>270</v>
      </c>
      <c r="C21" s="22"/>
      <c r="D21" s="22" t="s">
        <v>9</v>
      </c>
      <c r="E21" s="23" t="s">
        <v>9</v>
      </c>
      <c r="F21" s="24" t="str">
        <f t="shared" ref="F21:F22" si="2">IF(D21=" "," ",D21*E21)</f>
        <v xml:space="preserve"> </v>
      </c>
    </row>
    <row r="22" spans="1:6" ht="14.45" x14ac:dyDescent="0.3">
      <c r="A22" s="27"/>
      <c r="B22" s="21"/>
      <c r="C22" s="28" t="s">
        <v>41</v>
      </c>
      <c r="D22" s="22">
        <v>1</v>
      </c>
      <c r="E22" s="23">
        <v>0</v>
      </c>
      <c r="F22" s="24">
        <f t="shared" si="2"/>
        <v>0</v>
      </c>
    </row>
    <row r="23" spans="1:6" ht="14.45" x14ac:dyDescent="0.3">
      <c r="A23" s="27"/>
      <c r="B23" s="21"/>
      <c r="C23" s="28"/>
      <c r="D23" s="22"/>
      <c r="E23" s="23"/>
      <c r="F23" s="24"/>
    </row>
    <row r="24" spans="1:6" ht="32.450000000000003" customHeight="1" x14ac:dyDescent="0.25">
      <c r="A24" s="25">
        <f>COUNT($A$8:$A23)+1</f>
        <v>4</v>
      </c>
      <c r="B24" s="26" t="s">
        <v>271</v>
      </c>
      <c r="C24" s="22"/>
      <c r="D24" s="22" t="s">
        <v>9</v>
      </c>
      <c r="E24" s="23" t="s">
        <v>9</v>
      </c>
      <c r="F24" s="24" t="str">
        <f t="shared" ref="F24:F25" si="3">IF(D24=" "," ",D24*E24)</f>
        <v xml:space="preserve"> </v>
      </c>
    </row>
    <row r="25" spans="1:6" ht="14.45" x14ac:dyDescent="0.3">
      <c r="A25" s="27"/>
      <c r="B25" s="21"/>
      <c r="C25" s="28" t="s">
        <v>41</v>
      </c>
      <c r="D25" s="22">
        <v>5</v>
      </c>
      <c r="E25" s="23">
        <v>0</v>
      </c>
      <c r="F25" s="24">
        <f t="shared" si="3"/>
        <v>0</v>
      </c>
    </row>
    <row r="26" spans="1:6" ht="14.45" x14ac:dyDescent="0.3">
      <c r="A26" s="1"/>
      <c r="B26" s="21"/>
      <c r="C26" s="28"/>
      <c r="D26" s="22" t="s">
        <v>9</v>
      </c>
      <c r="E26" s="23" t="s">
        <v>9</v>
      </c>
      <c r="F26" s="24" t="str">
        <f t="shared" si="0"/>
        <v xml:space="preserve"> </v>
      </c>
    </row>
    <row r="27" spans="1:6" ht="42.6" customHeight="1" x14ac:dyDescent="0.25">
      <c r="A27" s="25">
        <f>COUNT($A$8:$A26)+1</f>
        <v>5</v>
      </c>
      <c r="B27" s="26" t="s">
        <v>272</v>
      </c>
      <c r="C27" s="28"/>
      <c r="D27" s="22" t="s">
        <v>9</v>
      </c>
      <c r="E27" s="23" t="s">
        <v>9</v>
      </c>
      <c r="F27" s="24" t="str">
        <f t="shared" si="0"/>
        <v xml:space="preserve"> </v>
      </c>
    </row>
    <row r="28" spans="1:6" ht="14.45" x14ac:dyDescent="0.3">
      <c r="A28" s="27"/>
      <c r="B28" s="21"/>
      <c r="C28" s="28" t="s">
        <v>41</v>
      </c>
      <c r="D28" s="22">
        <v>2</v>
      </c>
      <c r="E28" s="23">
        <v>0</v>
      </c>
      <c r="F28" s="24">
        <f t="shared" si="0"/>
        <v>0</v>
      </c>
    </row>
    <row r="29" spans="1:6" ht="14.45" x14ac:dyDescent="0.3">
      <c r="A29" s="27"/>
      <c r="B29" s="21"/>
      <c r="C29" s="28"/>
      <c r="D29" s="22"/>
      <c r="E29" s="23"/>
      <c r="F29" s="24"/>
    </row>
    <row r="30" spans="1:6" ht="63.6" customHeight="1" x14ac:dyDescent="0.25">
      <c r="A30" s="25">
        <f>COUNT($A$8:$A29)+1</f>
        <v>6</v>
      </c>
      <c r="B30" s="26" t="s">
        <v>273</v>
      </c>
      <c r="C30" s="28"/>
      <c r="D30" s="22" t="s">
        <v>9</v>
      </c>
      <c r="E30" s="23" t="s">
        <v>9</v>
      </c>
      <c r="F30" s="24" t="str">
        <f t="shared" ref="F30:F31" si="4">IF(D30=" "," ",D30*E30)</f>
        <v xml:space="preserve"> </v>
      </c>
    </row>
    <row r="31" spans="1:6" ht="14.45" x14ac:dyDescent="0.3">
      <c r="A31" s="27"/>
      <c r="B31" s="21"/>
      <c r="C31" s="28" t="s">
        <v>41</v>
      </c>
      <c r="D31" s="22">
        <v>8</v>
      </c>
      <c r="E31" s="23">
        <v>0</v>
      </c>
      <c r="F31" s="24">
        <f t="shared" si="4"/>
        <v>0</v>
      </c>
    </row>
    <row r="32" spans="1:6" ht="14.45" x14ac:dyDescent="0.3">
      <c r="A32" s="27"/>
      <c r="B32" s="21"/>
      <c r="C32" s="28"/>
      <c r="D32" s="22"/>
      <c r="E32" s="23"/>
      <c r="F32" s="24"/>
    </row>
    <row r="33" spans="1:6" ht="43.15" customHeight="1" x14ac:dyDescent="0.25">
      <c r="A33" s="25">
        <f>COUNT($A$8:$A31)+1</f>
        <v>7</v>
      </c>
      <c r="B33" s="26" t="s">
        <v>274</v>
      </c>
      <c r="C33" s="28"/>
      <c r="D33" s="22" t="s">
        <v>9</v>
      </c>
      <c r="E33" s="23" t="s">
        <v>9</v>
      </c>
      <c r="F33" s="24" t="str">
        <f t="shared" ref="F33:F34" si="5">IF(D33=" "," ",D33*E33)</f>
        <v xml:space="preserve"> </v>
      </c>
    </row>
    <row r="34" spans="1:6" ht="14.45" x14ac:dyDescent="0.3">
      <c r="A34" s="27"/>
      <c r="B34" s="21"/>
      <c r="C34" s="28" t="s">
        <v>41</v>
      </c>
      <c r="D34" s="22">
        <v>8</v>
      </c>
      <c r="E34" s="23">
        <v>0</v>
      </c>
      <c r="F34" s="24">
        <f t="shared" si="5"/>
        <v>0</v>
      </c>
    </row>
    <row r="35" spans="1:6" ht="14.45" x14ac:dyDescent="0.3">
      <c r="A35" s="27"/>
      <c r="B35" s="21"/>
      <c r="C35" s="28"/>
      <c r="D35" s="22"/>
      <c r="E35" s="23"/>
      <c r="F35" s="24"/>
    </row>
    <row r="36" spans="1:6" ht="48" customHeight="1" x14ac:dyDescent="0.25">
      <c r="A36" s="25">
        <f>COUNT($A$8:$A34)+1</f>
        <v>8</v>
      </c>
      <c r="B36" s="26" t="s">
        <v>275</v>
      </c>
      <c r="C36" s="28"/>
      <c r="D36" s="22" t="s">
        <v>9</v>
      </c>
      <c r="E36" s="23" t="s">
        <v>9</v>
      </c>
      <c r="F36" s="24" t="str">
        <f t="shared" ref="F36:F37" si="6">IF(D36=" "," ",D36*E36)</f>
        <v xml:space="preserve"> </v>
      </c>
    </row>
    <row r="37" spans="1:6" ht="14.45" x14ac:dyDescent="0.3">
      <c r="A37" s="27"/>
      <c r="B37" s="21"/>
      <c r="C37" s="28" t="s">
        <v>179</v>
      </c>
      <c r="D37" s="22">
        <v>2</v>
      </c>
      <c r="E37" s="23">
        <v>0</v>
      </c>
      <c r="F37" s="24">
        <f t="shared" si="6"/>
        <v>0</v>
      </c>
    </row>
    <row r="38" spans="1:6" ht="14.45" x14ac:dyDescent="0.3">
      <c r="A38" s="27"/>
      <c r="B38" s="21"/>
      <c r="C38" s="28"/>
      <c r="D38" s="22"/>
      <c r="E38" s="23"/>
      <c r="F38" s="24"/>
    </row>
    <row r="39" spans="1:6" ht="48" customHeight="1" x14ac:dyDescent="0.25">
      <c r="A39" s="25">
        <f>COUNT($A$8:$A37)+1</f>
        <v>9</v>
      </c>
      <c r="B39" s="26" t="s">
        <v>276</v>
      </c>
      <c r="C39" s="28"/>
      <c r="D39" s="22" t="s">
        <v>9</v>
      </c>
      <c r="E39" s="23" t="s">
        <v>9</v>
      </c>
      <c r="F39" s="24" t="str">
        <f t="shared" ref="F39:F40" si="7">IF(D39=" "," ",D39*E39)</f>
        <v xml:space="preserve"> </v>
      </c>
    </row>
    <row r="40" spans="1:6" ht="14.45" x14ac:dyDescent="0.3">
      <c r="A40" s="27"/>
      <c r="B40" s="21"/>
      <c r="C40" s="28" t="s">
        <v>179</v>
      </c>
      <c r="D40" s="22">
        <v>17</v>
      </c>
      <c r="E40" s="23">
        <v>0</v>
      </c>
      <c r="F40" s="24">
        <f t="shared" si="7"/>
        <v>0</v>
      </c>
    </row>
    <row r="41" spans="1:6" ht="14.45" x14ac:dyDescent="0.3">
      <c r="A41" s="27"/>
      <c r="B41" s="21"/>
      <c r="C41" s="28"/>
      <c r="D41" s="22"/>
      <c r="E41" s="23"/>
      <c r="F41" s="24"/>
    </row>
    <row r="42" spans="1:6" ht="30" customHeight="1" x14ac:dyDescent="0.3">
      <c r="A42" s="25">
        <f>COUNT($A$8:$A40)+1</f>
        <v>10</v>
      </c>
      <c r="B42" s="26" t="s">
        <v>277</v>
      </c>
      <c r="C42" s="28"/>
      <c r="D42" s="22" t="s">
        <v>9</v>
      </c>
      <c r="E42" s="23" t="s">
        <v>9</v>
      </c>
      <c r="F42" s="24" t="str">
        <f t="shared" ref="F42:F43" si="8">IF(D42=" "," ",D42*E42)</f>
        <v xml:space="preserve"> </v>
      </c>
    </row>
    <row r="43" spans="1:6" ht="14.45" x14ac:dyDescent="0.3">
      <c r="A43" s="27"/>
      <c r="B43" s="21"/>
      <c r="C43" s="28" t="s">
        <v>189</v>
      </c>
      <c r="D43" s="22">
        <v>670</v>
      </c>
      <c r="E43" s="23">
        <v>0</v>
      </c>
      <c r="F43" s="24">
        <f t="shared" si="8"/>
        <v>0</v>
      </c>
    </row>
    <row r="44" spans="1:6" ht="14.45" x14ac:dyDescent="0.3">
      <c r="A44" s="27"/>
      <c r="B44" s="21"/>
      <c r="C44" s="28"/>
      <c r="D44" s="22"/>
      <c r="E44" s="23"/>
      <c r="F44" s="24"/>
    </row>
    <row r="45" spans="1:6" s="1" customFormat="1" ht="49.15" customHeight="1" x14ac:dyDescent="0.25">
      <c r="A45" s="25">
        <f>COUNT($A$8:$A44)+1</f>
        <v>11</v>
      </c>
      <c r="B45" s="29" t="s">
        <v>278</v>
      </c>
      <c r="C45" s="30" t="s">
        <v>189</v>
      </c>
      <c r="D45" s="22">
        <v>200</v>
      </c>
      <c r="E45" s="165">
        <v>0</v>
      </c>
      <c r="F45" s="32">
        <f>PRODUCT(D45,E45)</f>
        <v>0</v>
      </c>
    </row>
    <row r="46" spans="1:6" s="1" customFormat="1" ht="14.45" x14ac:dyDescent="0.3">
      <c r="A46" s="25"/>
      <c r="B46" s="29"/>
      <c r="C46" s="30"/>
      <c r="D46" s="22"/>
      <c r="E46" s="165"/>
      <c r="F46" s="32"/>
    </row>
    <row r="47" spans="1:6" s="1" customFormat="1" ht="14.45" x14ac:dyDescent="0.3">
      <c r="A47" s="25"/>
      <c r="B47" s="29"/>
      <c r="C47" s="30"/>
      <c r="D47" s="22"/>
      <c r="E47" s="31"/>
      <c r="F47" s="32"/>
    </row>
    <row r="48" spans="1:6" s="1" customFormat="1" ht="51" customHeight="1" x14ac:dyDescent="0.25">
      <c r="A48" s="25">
        <f>COUNT($A$8:$A47)+1</f>
        <v>12</v>
      </c>
      <c r="B48" s="29" t="s">
        <v>279</v>
      </c>
      <c r="C48" s="30" t="s">
        <v>179</v>
      </c>
      <c r="D48" s="22">
        <v>31</v>
      </c>
      <c r="E48" s="31">
        <v>0</v>
      </c>
      <c r="F48" s="32">
        <f t="shared" ref="F48" si="9">PRODUCT(D48,E48)</f>
        <v>0</v>
      </c>
    </row>
    <row r="49" spans="1:6" s="1" customFormat="1" ht="14.45" x14ac:dyDescent="0.3">
      <c r="A49" s="25"/>
      <c r="B49" s="29"/>
      <c r="C49" s="30"/>
      <c r="D49" s="22"/>
      <c r="E49" s="31"/>
      <c r="F49" s="32"/>
    </row>
    <row r="50" spans="1:6" s="1" customFormat="1" ht="14.45" x14ac:dyDescent="0.3">
      <c r="A50" s="25"/>
      <c r="B50" s="29"/>
      <c r="C50" s="30"/>
      <c r="D50" s="22"/>
      <c r="E50" s="31"/>
      <c r="F50" s="32"/>
    </row>
    <row r="51" spans="1:6" s="1" customFormat="1" ht="48.6" customHeight="1" x14ac:dyDescent="0.25">
      <c r="A51" s="25">
        <f>COUNT($A$8:$A50)+1</f>
        <v>13</v>
      </c>
      <c r="B51" s="166" t="s">
        <v>280</v>
      </c>
      <c r="C51" s="34" t="s">
        <v>189</v>
      </c>
      <c r="D51" s="22">
        <v>5</v>
      </c>
      <c r="E51" s="35">
        <v>0</v>
      </c>
      <c r="F51" s="32">
        <f t="shared" ref="F51" si="10">PRODUCT(D51,E51)</f>
        <v>0</v>
      </c>
    </row>
    <row r="52" spans="1:6" s="1" customFormat="1" ht="14.45" x14ac:dyDescent="0.3">
      <c r="A52" s="25"/>
      <c r="B52" s="166"/>
      <c r="C52" s="34"/>
      <c r="D52" s="22"/>
      <c r="E52" s="35"/>
      <c r="F52" s="32"/>
    </row>
    <row r="53" spans="1:6" s="1" customFormat="1" ht="14.45" x14ac:dyDescent="0.3">
      <c r="A53" s="25"/>
      <c r="B53" s="166"/>
      <c r="C53" s="34"/>
      <c r="D53" s="22"/>
      <c r="E53" s="35"/>
      <c r="F53" s="32"/>
    </row>
    <row r="54" spans="1:6" s="1" customFormat="1" ht="144" customHeight="1" x14ac:dyDescent="0.25">
      <c r="A54" s="25">
        <f>COUNT($A$8:$A53)+1</f>
        <v>14</v>
      </c>
      <c r="B54" s="29" t="s">
        <v>281</v>
      </c>
      <c r="C54" s="30" t="s">
        <v>189</v>
      </c>
      <c r="D54" s="22">
        <v>500</v>
      </c>
      <c r="E54" s="165">
        <v>0</v>
      </c>
      <c r="F54" s="32">
        <f>PRODUCT(D54,E54)</f>
        <v>0</v>
      </c>
    </row>
    <row r="55" spans="1:6" s="1" customFormat="1" ht="14.45" x14ac:dyDescent="0.3">
      <c r="A55" s="25"/>
      <c r="B55" s="29"/>
      <c r="C55" s="30" t="s">
        <v>179</v>
      </c>
      <c r="D55" s="22">
        <v>14</v>
      </c>
      <c r="E55" s="165"/>
      <c r="F55" s="32"/>
    </row>
    <row r="56" spans="1:6" s="1" customFormat="1" ht="14.45" x14ac:dyDescent="0.3">
      <c r="A56" s="25"/>
      <c r="B56" s="29"/>
      <c r="C56" s="30" t="s">
        <v>179</v>
      </c>
      <c r="D56" s="22">
        <v>45</v>
      </c>
      <c r="E56" s="165"/>
      <c r="F56" s="32"/>
    </row>
    <row r="57" spans="1:6" s="1" customFormat="1" ht="14.45" x14ac:dyDescent="0.3">
      <c r="A57" s="25"/>
      <c r="B57" s="29"/>
      <c r="C57" s="30"/>
      <c r="D57" s="22"/>
      <c r="E57" s="165"/>
      <c r="F57" s="32"/>
    </row>
    <row r="58" spans="1:6" ht="146.44999999999999" customHeight="1" x14ac:dyDescent="0.25">
      <c r="A58" s="25">
        <f>COUNT($A$8:$A57)+1</f>
        <v>15</v>
      </c>
      <c r="B58" s="174" t="s">
        <v>282</v>
      </c>
      <c r="C58" s="34" t="s">
        <v>179</v>
      </c>
      <c r="D58" s="167">
        <v>1</v>
      </c>
      <c r="E58" s="35">
        <v>0</v>
      </c>
      <c r="F58" s="168">
        <f>D58*E58</f>
        <v>0</v>
      </c>
    </row>
    <row r="59" spans="1:6" ht="14.45" x14ac:dyDescent="0.3">
      <c r="A59" s="25"/>
      <c r="B59" s="33"/>
      <c r="C59" s="34" t="s">
        <v>179</v>
      </c>
      <c r="D59" s="167">
        <v>11</v>
      </c>
      <c r="E59" s="35"/>
      <c r="F59" s="168"/>
    </row>
    <row r="60" spans="1:6" ht="14.45" x14ac:dyDescent="0.3">
      <c r="A60" s="25"/>
      <c r="B60" s="33"/>
      <c r="C60" s="34" t="s">
        <v>179</v>
      </c>
      <c r="D60" s="167">
        <v>8</v>
      </c>
      <c r="E60" s="35"/>
      <c r="F60" s="168"/>
    </row>
    <row r="61" spans="1:6" ht="14.45" x14ac:dyDescent="0.3">
      <c r="A61" s="25"/>
      <c r="B61" s="33"/>
      <c r="C61" s="34" t="s">
        <v>41</v>
      </c>
      <c r="D61" s="167">
        <v>1</v>
      </c>
      <c r="E61" s="35"/>
      <c r="F61" s="168"/>
    </row>
    <row r="62" spans="1:6" ht="14.45" x14ac:dyDescent="0.3">
      <c r="A62" s="25"/>
      <c r="B62" s="33"/>
      <c r="C62" s="34"/>
      <c r="D62" s="167"/>
      <c r="E62" s="35"/>
      <c r="F62" s="168"/>
    </row>
    <row r="63" spans="1:6" ht="132.6" customHeight="1" x14ac:dyDescent="0.25">
      <c r="A63" s="25">
        <f>COUNT($A$8:$A62)+1</f>
        <v>16</v>
      </c>
      <c r="B63" s="33" t="s">
        <v>283</v>
      </c>
      <c r="C63" s="34" t="s">
        <v>284</v>
      </c>
      <c r="D63" s="167">
        <v>0.05</v>
      </c>
      <c r="E63" s="35">
        <v>0</v>
      </c>
      <c r="F63" s="168">
        <f>D63*E63</f>
        <v>0</v>
      </c>
    </row>
    <row r="64" spans="1:6" ht="14.45" x14ac:dyDescent="0.3">
      <c r="A64" s="25"/>
      <c r="B64" s="33"/>
      <c r="C64" s="34"/>
      <c r="D64" s="167"/>
      <c r="E64" s="35"/>
      <c r="F64" s="168"/>
    </row>
    <row r="65" spans="1:6" ht="40.15" customHeight="1" x14ac:dyDescent="0.25">
      <c r="A65" s="25">
        <f>COUNT($A$8:$A64)+1</f>
        <v>17</v>
      </c>
      <c r="B65" s="33" t="s">
        <v>285</v>
      </c>
      <c r="C65" s="34" t="s">
        <v>284</v>
      </c>
      <c r="D65" s="22">
        <v>0.03</v>
      </c>
      <c r="E65" s="35"/>
      <c r="F65" s="36"/>
    </row>
    <row r="66" spans="1:6" ht="14.45" x14ac:dyDescent="0.3">
      <c r="A66" s="25"/>
      <c r="B66" s="33"/>
      <c r="C66" s="34"/>
      <c r="D66" s="22"/>
      <c r="E66" s="35"/>
      <c r="F66" s="36"/>
    </row>
    <row r="67" spans="1:6" ht="85.15" customHeight="1" x14ac:dyDescent="0.25">
      <c r="A67" s="25">
        <f>COUNT($A$8:$A66)+1</f>
        <v>18</v>
      </c>
      <c r="B67" s="33" t="s">
        <v>286</v>
      </c>
      <c r="C67" s="34"/>
      <c r="D67" s="22"/>
      <c r="E67" s="35"/>
      <c r="F67" s="36"/>
    </row>
    <row r="68" spans="1:6" ht="14.45" x14ac:dyDescent="0.3">
      <c r="A68" s="25"/>
      <c r="B68" s="33"/>
      <c r="C68" s="34" t="s">
        <v>258</v>
      </c>
      <c r="D68" s="22">
        <v>35</v>
      </c>
      <c r="E68" s="35"/>
      <c r="F68" s="36"/>
    </row>
    <row r="69" spans="1:6" ht="25.9" customHeight="1" x14ac:dyDescent="0.3">
      <c r="A69" s="25">
        <f>COUNT($A$8:$A68)+1</f>
        <v>19</v>
      </c>
      <c r="B69" s="33" t="s">
        <v>287</v>
      </c>
      <c r="C69" s="34"/>
      <c r="D69" s="22"/>
      <c r="E69" s="35"/>
      <c r="F69" s="36"/>
    </row>
    <row r="70" spans="1:6" ht="14.45" x14ac:dyDescent="0.3">
      <c r="A70" s="25"/>
      <c r="B70" s="33"/>
      <c r="C70" s="34" t="s">
        <v>284</v>
      </c>
      <c r="D70" s="22">
        <v>0.05</v>
      </c>
      <c r="E70" s="35"/>
      <c r="F70" s="36"/>
    </row>
    <row r="71" spans="1:6" ht="36.6" customHeight="1" x14ac:dyDescent="0.25">
      <c r="A71" s="25">
        <f>COUNT($A$8:$A70)+1</f>
        <v>20</v>
      </c>
      <c r="B71" s="33" t="s">
        <v>288</v>
      </c>
      <c r="C71" s="34"/>
      <c r="D71" s="22"/>
      <c r="E71" s="35"/>
      <c r="F71" s="36"/>
    </row>
    <row r="72" spans="1:6" ht="14.45" x14ac:dyDescent="0.3">
      <c r="A72" s="25"/>
      <c r="B72" s="33"/>
      <c r="C72" s="34" t="s">
        <v>41</v>
      </c>
      <c r="D72" s="22">
        <v>1</v>
      </c>
      <c r="E72" s="35"/>
      <c r="F72" s="36"/>
    </row>
    <row r="73" spans="1:6" ht="14.45" x14ac:dyDescent="0.3">
      <c r="A73" s="25"/>
      <c r="B73" s="33"/>
      <c r="C73" s="34"/>
      <c r="D73" s="22"/>
      <c r="E73" s="35"/>
      <c r="F73" s="36"/>
    </row>
    <row r="74" spans="1:6" ht="25.9" customHeight="1" x14ac:dyDescent="0.25">
      <c r="A74" s="25" t="s">
        <v>289</v>
      </c>
      <c r="B74" s="33" t="s">
        <v>290</v>
      </c>
      <c r="C74" s="34" t="s">
        <v>284</v>
      </c>
      <c r="D74" s="22">
        <v>0.03</v>
      </c>
      <c r="E74" s="35"/>
      <c r="F74" s="36"/>
    </row>
    <row r="75" spans="1:6" ht="14.45" x14ac:dyDescent="0.3">
      <c r="A75" s="25"/>
      <c r="B75" s="33"/>
      <c r="C75" s="34"/>
      <c r="D75" s="22"/>
      <c r="E75" s="35"/>
      <c r="F75" s="36"/>
    </row>
    <row r="76" spans="1:6" ht="52.15" customHeight="1" x14ac:dyDescent="0.3">
      <c r="A76" s="25" t="s">
        <v>291</v>
      </c>
      <c r="B76" s="33" t="s">
        <v>292</v>
      </c>
      <c r="C76" s="34"/>
      <c r="D76" s="22"/>
      <c r="E76" s="35"/>
      <c r="F76" s="36"/>
    </row>
    <row r="77" spans="1:6" ht="14.45" x14ac:dyDescent="0.3">
      <c r="A77" s="25"/>
      <c r="B77" s="33"/>
      <c r="C77" s="34" t="s">
        <v>284</v>
      </c>
      <c r="D77" s="22">
        <v>0.1</v>
      </c>
      <c r="E77" s="35"/>
      <c r="F77" s="36"/>
    </row>
    <row r="78" spans="1:6" ht="14.45" x14ac:dyDescent="0.3">
      <c r="A78" s="25"/>
      <c r="B78" s="33"/>
      <c r="C78" s="34"/>
      <c r="D78" s="22"/>
      <c r="E78" s="35"/>
      <c r="F78" s="36"/>
    </row>
    <row r="79" spans="1:6" ht="14.45" x14ac:dyDescent="0.3">
      <c r="A79" s="25"/>
      <c r="B79" s="33"/>
      <c r="C79" s="34"/>
      <c r="D79" s="22"/>
      <c r="E79" s="35"/>
      <c r="F79" s="36"/>
    </row>
    <row r="80" spans="1:6" s="43" customFormat="1" ht="13.15" x14ac:dyDescent="0.25">
      <c r="A80" s="37" t="s">
        <v>9</v>
      </c>
      <c r="B80" s="38" t="s">
        <v>14</v>
      </c>
      <c r="C80" s="39"/>
      <c r="D80" s="40"/>
      <c r="E80" s="41"/>
      <c r="F80" s="42">
        <f>SUM(F11:F78)</f>
        <v>0</v>
      </c>
    </row>
    <row r="81" spans="1:6" ht="14.45" x14ac:dyDescent="0.3">
      <c r="A81" s="25"/>
      <c r="B81" s="169"/>
      <c r="C81" s="34"/>
      <c r="D81" s="21"/>
      <c r="E81" s="170"/>
      <c r="F81" s="171"/>
    </row>
    <row r="82" spans="1:6" ht="14.45" x14ac:dyDescent="0.3">
      <c r="A82" s="1"/>
      <c r="D82" s="10"/>
      <c r="E82" s="172"/>
      <c r="F82" s="172"/>
    </row>
    <row r="83" spans="1:6" ht="14.45" x14ac:dyDescent="0.3">
      <c r="A83" s="1"/>
    </row>
    <row r="84" spans="1:6" ht="14.45" x14ac:dyDescent="0.3">
      <c r="A84" s="1"/>
    </row>
    <row r="85" spans="1:6" ht="14.45" x14ac:dyDescent="0.3">
      <c r="A85" s="1"/>
    </row>
    <row r="86" spans="1:6" ht="14.45" x14ac:dyDescent="0.3">
      <c r="A86" s="1"/>
    </row>
    <row r="87" spans="1:6" s="43" customFormat="1" ht="22.9" x14ac:dyDescent="0.4">
      <c r="B87" s="173" t="s">
        <v>293</v>
      </c>
    </row>
    <row r="88" spans="1:6" ht="14.45" x14ac:dyDescent="0.3">
      <c r="A88" s="1"/>
    </row>
    <row r="89" spans="1:6" ht="34.15" customHeight="1" x14ac:dyDescent="0.25">
      <c r="A89" s="25" t="s">
        <v>294</v>
      </c>
      <c r="B89" s="26" t="s">
        <v>295</v>
      </c>
      <c r="C89" s="22"/>
      <c r="D89" s="22" t="s">
        <v>9</v>
      </c>
      <c r="E89" s="23" t="s">
        <v>9</v>
      </c>
      <c r="F89" s="24" t="str">
        <f t="shared" ref="F89:F90" si="11">IF(D89=" "," ",D89*E89)</f>
        <v xml:space="preserve"> </v>
      </c>
    </row>
    <row r="90" spans="1:6" ht="14.45" x14ac:dyDescent="0.3">
      <c r="A90" s="27"/>
      <c r="B90" s="21"/>
      <c r="C90" s="28" t="s">
        <v>179</v>
      </c>
      <c r="D90" s="22">
        <v>12</v>
      </c>
      <c r="E90" s="23">
        <v>0</v>
      </c>
      <c r="F90" s="24">
        <f t="shared" si="11"/>
        <v>0</v>
      </c>
    </row>
    <row r="91" spans="1:6" ht="14.45" x14ac:dyDescent="0.3">
      <c r="A91" s="27"/>
      <c r="B91" s="21"/>
      <c r="C91" s="28"/>
      <c r="D91" s="22"/>
      <c r="E91" s="23"/>
      <c r="F91" s="24"/>
    </row>
    <row r="92" spans="1:6" ht="58.15" customHeight="1" x14ac:dyDescent="0.25">
      <c r="A92" s="25" t="s">
        <v>296</v>
      </c>
      <c r="B92" s="26" t="s">
        <v>297</v>
      </c>
      <c r="C92" s="22"/>
      <c r="D92" s="22" t="s">
        <v>9</v>
      </c>
      <c r="E92" s="23" t="s">
        <v>9</v>
      </c>
      <c r="F92" s="24" t="str">
        <f t="shared" ref="F92:F93" si="12">IF(D92=" "," ",D92*E92)</f>
        <v xml:space="preserve"> </v>
      </c>
    </row>
    <row r="93" spans="1:6" ht="14.45" x14ac:dyDescent="0.3">
      <c r="A93" s="27"/>
      <c r="B93" s="21"/>
      <c r="C93" s="28" t="s">
        <v>189</v>
      </c>
      <c r="D93" s="22">
        <v>330</v>
      </c>
      <c r="E93" s="23">
        <v>0</v>
      </c>
      <c r="F93" s="24">
        <f t="shared" si="12"/>
        <v>0</v>
      </c>
    </row>
    <row r="94" spans="1:6" ht="14.45" x14ac:dyDescent="0.3">
      <c r="A94" s="27"/>
      <c r="B94" s="21"/>
      <c r="C94" s="28"/>
      <c r="D94" s="22"/>
      <c r="E94" s="23"/>
      <c r="F94" s="24"/>
    </row>
    <row r="95" spans="1:6" ht="51" customHeight="1" x14ac:dyDescent="0.3">
      <c r="A95" s="25" t="s">
        <v>298</v>
      </c>
      <c r="B95" s="26" t="s">
        <v>299</v>
      </c>
      <c r="C95" s="22"/>
      <c r="D95" s="22" t="s">
        <v>9</v>
      </c>
      <c r="E95" s="23" t="s">
        <v>9</v>
      </c>
      <c r="F95" s="24" t="str">
        <f t="shared" ref="F95:F96" si="13">IF(D95=" "," ",D95*E95)</f>
        <v xml:space="preserve"> </v>
      </c>
    </row>
    <row r="96" spans="1:6" ht="14.45" x14ac:dyDescent="0.3">
      <c r="A96" s="27"/>
      <c r="B96" s="21"/>
      <c r="C96" s="28" t="s">
        <v>189</v>
      </c>
      <c r="D96" s="22">
        <v>885</v>
      </c>
      <c r="E96" s="23">
        <v>0</v>
      </c>
      <c r="F96" s="24">
        <f t="shared" si="13"/>
        <v>0</v>
      </c>
    </row>
    <row r="97" spans="1:6" ht="14.45" x14ac:dyDescent="0.3">
      <c r="A97" s="27"/>
      <c r="B97" s="21"/>
      <c r="C97" s="28"/>
      <c r="D97" s="22"/>
      <c r="E97" s="23"/>
      <c r="F97" s="24"/>
    </row>
    <row r="98" spans="1:6" ht="60.6" customHeight="1" x14ac:dyDescent="0.25">
      <c r="A98" s="25" t="s">
        <v>300</v>
      </c>
      <c r="B98" s="26" t="s">
        <v>301</v>
      </c>
      <c r="C98" s="22"/>
      <c r="D98" s="22" t="s">
        <v>9</v>
      </c>
      <c r="E98" s="23" t="s">
        <v>9</v>
      </c>
      <c r="F98" s="24" t="str">
        <f t="shared" ref="F98:F102" si="14">IF(D98=" "," ",D98*E98)</f>
        <v xml:space="preserve"> </v>
      </c>
    </row>
    <row r="99" spans="1:6" ht="14.45" x14ac:dyDescent="0.3">
      <c r="A99" s="27"/>
      <c r="B99" s="21"/>
      <c r="C99" s="28" t="s">
        <v>179</v>
      </c>
      <c r="D99" s="22">
        <v>12</v>
      </c>
      <c r="E99" s="23">
        <v>0</v>
      </c>
      <c r="F99" s="24">
        <f t="shared" si="14"/>
        <v>0</v>
      </c>
    </row>
    <row r="100" spans="1:6" ht="14.45" x14ac:dyDescent="0.3">
      <c r="A100" s="1"/>
      <c r="B100" s="21"/>
      <c r="C100" s="28"/>
      <c r="D100" s="22" t="s">
        <v>9</v>
      </c>
      <c r="E100" s="23" t="s">
        <v>9</v>
      </c>
      <c r="F100" s="24" t="str">
        <f t="shared" si="14"/>
        <v xml:space="preserve"> </v>
      </c>
    </row>
    <row r="101" spans="1:6" ht="62.45" customHeight="1" x14ac:dyDescent="0.25">
      <c r="A101" s="25" t="s">
        <v>302</v>
      </c>
      <c r="B101" s="26" t="s">
        <v>303</v>
      </c>
      <c r="C101" s="28"/>
      <c r="D101" s="22" t="s">
        <v>9</v>
      </c>
      <c r="E101" s="23" t="s">
        <v>9</v>
      </c>
      <c r="F101" s="24" t="str">
        <f t="shared" si="14"/>
        <v xml:space="preserve"> </v>
      </c>
    </row>
    <row r="102" spans="1:6" ht="14.45" x14ac:dyDescent="0.3">
      <c r="A102" s="27"/>
      <c r="B102" s="21"/>
      <c r="C102" s="28" t="s">
        <v>41</v>
      </c>
      <c r="D102" s="22">
        <v>2</v>
      </c>
      <c r="E102" s="23">
        <v>0</v>
      </c>
      <c r="F102" s="24">
        <f t="shared" si="14"/>
        <v>0</v>
      </c>
    </row>
    <row r="103" spans="1:6" ht="14.45" x14ac:dyDescent="0.3">
      <c r="A103" s="27"/>
      <c r="B103" s="21"/>
      <c r="C103" s="28"/>
      <c r="D103" s="22"/>
      <c r="E103" s="23"/>
      <c r="F103" s="24"/>
    </row>
    <row r="104" spans="1:6" ht="19.899999999999999" customHeight="1" x14ac:dyDescent="0.25">
      <c r="A104" s="25" t="s">
        <v>304</v>
      </c>
      <c r="B104" s="26" t="s">
        <v>305</v>
      </c>
      <c r="C104" s="28"/>
      <c r="D104" s="22" t="s">
        <v>9</v>
      </c>
      <c r="E104" s="23" t="s">
        <v>9</v>
      </c>
      <c r="F104" s="24" t="str">
        <f t="shared" ref="F104:F105" si="15">IF(D104=" "," ",D104*E104)</f>
        <v xml:space="preserve"> </v>
      </c>
    </row>
    <row r="105" spans="1:6" ht="14.45" x14ac:dyDescent="0.3">
      <c r="A105" s="27"/>
      <c r="B105" s="21"/>
      <c r="C105" s="28" t="s">
        <v>306</v>
      </c>
      <c r="D105" s="22">
        <v>15</v>
      </c>
      <c r="E105" s="23">
        <v>0</v>
      </c>
      <c r="F105" s="24">
        <f t="shared" si="15"/>
        <v>0</v>
      </c>
    </row>
    <row r="106" spans="1:6" ht="14.45" x14ac:dyDescent="0.3">
      <c r="A106" s="27"/>
      <c r="B106" s="21"/>
      <c r="C106" s="28"/>
      <c r="D106" s="22"/>
      <c r="E106" s="23"/>
      <c r="F106" s="24"/>
    </row>
    <row r="107" spans="1:6" ht="45.6" customHeight="1" x14ac:dyDescent="0.25">
      <c r="A107" s="25" t="s">
        <v>307</v>
      </c>
      <c r="B107" s="26" t="s">
        <v>308</v>
      </c>
      <c r="C107" s="28"/>
      <c r="D107" s="22" t="s">
        <v>9</v>
      </c>
      <c r="E107" s="23" t="s">
        <v>9</v>
      </c>
      <c r="F107" s="24" t="str">
        <f t="shared" ref="F107:F108" si="16">IF(D107=" "," ",D107*E107)</f>
        <v xml:space="preserve"> </v>
      </c>
    </row>
    <row r="108" spans="1:6" ht="14.45" x14ac:dyDescent="0.3">
      <c r="A108" s="27"/>
      <c r="B108" s="21"/>
      <c r="C108" s="28" t="s">
        <v>41</v>
      </c>
      <c r="D108" s="22">
        <v>1</v>
      </c>
      <c r="E108" s="23">
        <v>0</v>
      </c>
      <c r="F108" s="24">
        <f t="shared" si="16"/>
        <v>0</v>
      </c>
    </row>
    <row r="109" spans="1:6" ht="14.45" x14ac:dyDescent="0.3">
      <c r="A109" s="27"/>
      <c r="B109" s="21"/>
      <c r="C109" s="28"/>
      <c r="D109" s="22"/>
      <c r="E109" s="23"/>
      <c r="F109" s="24"/>
    </row>
    <row r="110" spans="1:6" ht="31.9" customHeight="1" x14ac:dyDescent="0.25">
      <c r="A110" s="25" t="s">
        <v>309</v>
      </c>
      <c r="B110" s="26" t="s">
        <v>310</v>
      </c>
      <c r="C110" s="28"/>
      <c r="D110" s="22" t="s">
        <v>9</v>
      </c>
      <c r="E110" s="23" t="s">
        <v>9</v>
      </c>
      <c r="F110" s="24" t="str">
        <f t="shared" ref="F110:F111" si="17">IF(D110=" "," ",D110*E110)</f>
        <v xml:space="preserve"> </v>
      </c>
    </row>
    <row r="111" spans="1:6" ht="14.45" x14ac:dyDescent="0.3">
      <c r="A111" s="27"/>
      <c r="B111" s="21"/>
      <c r="C111" s="28" t="s">
        <v>284</v>
      </c>
      <c r="D111" s="22">
        <v>0.03</v>
      </c>
      <c r="E111" s="23">
        <v>0</v>
      </c>
      <c r="F111" s="24">
        <f t="shared" si="17"/>
        <v>0</v>
      </c>
    </row>
    <row r="112" spans="1:6" ht="14.45" x14ac:dyDescent="0.3">
      <c r="A112" s="27"/>
      <c r="B112" s="21"/>
      <c r="C112" s="28"/>
      <c r="D112" s="22"/>
      <c r="E112" s="23"/>
      <c r="F112" s="24"/>
    </row>
    <row r="113" spans="1:6" ht="31.9" customHeight="1" x14ac:dyDescent="0.3">
      <c r="A113" s="25" t="s">
        <v>311</v>
      </c>
      <c r="B113" s="26" t="s">
        <v>312</v>
      </c>
      <c r="C113" s="28"/>
      <c r="D113" s="22" t="s">
        <v>9</v>
      </c>
      <c r="E113" s="23" t="s">
        <v>9</v>
      </c>
      <c r="F113" s="24" t="str">
        <f t="shared" ref="F113:F114" si="18">IF(D113=" "," ",D113*E113)</f>
        <v xml:space="preserve"> </v>
      </c>
    </row>
    <row r="114" spans="1:6" ht="14.45" x14ac:dyDescent="0.3">
      <c r="A114" s="27"/>
      <c r="B114" s="21"/>
      <c r="C114" s="28" t="s">
        <v>284</v>
      </c>
      <c r="D114" s="22">
        <v>0.03</v>
      </c>
      <c r="E114" s="23">
        <v>0</v>
      </c>
      <c r="F114" s="24">
        <f t="shared" si="18"/>
        <v>0</v>
      </c>
    </row>
    <row r="115" spans="1:6" ht="14.45" x14ac:dyDescent="0.3">
      <c r="A115" s="27"/>
      <c r="B115" s="21"/>
      <c r="C115" s="28"/>
      <c r="D115" s="22"/>
      <c r="E115" s="23"/>
      <c r="F115" s="24"/>
    </row>
    <row r="116" spans="1:6" ht="26.45" customHeight="1" x14ac:dyDescent="0.25">
      <c r="A116" s="25" t="s">
        <v>313</v>
      </c>
      <c r="B116" s="26" t="s">
        <v>290</v>
      </c>
      <c r="C116" s="28"/>
      <c r="D116" s="22" t="s">
        <v>9</v>
      </c>
      <c r="E116" s="23" t="s">
        <v>9</v>
      </c>
      <c r="F116" s="24" t="str">
        <f t="shared" ref="F116:F117" si="19">IF(D116=" "," ",D116*E116)</f>
        <v xml:space="preserve"> </v>
      </c>
    </row>
    <row r="117" spans="1:6" ht="14.45" x14ac:dyDescent="0.3">
      <c r="A117" s="27"/>
      <c r="B117" s="21"/>
      <c r="C117" s="28" t="s">
        <v>284</v>
      </c>
      <c r="D117" s="22">
        <v>0.02</v>
      </c>
      <c r="E117" s="23">
        <v>0</v>
      </c>
      <c r="F117" s="24">
        <f t="shared" si="19"/>
        <v>0</v>
      </c>
    </row>
    <row r="118" spans="1:6" ht="14.45" x14ac:dyDescent="0.3">
      <c r="A118" s="27"/>
      <c r="B118" s="21"/>
      <c r="C118" s="28"/>
      <c r="D118" s="22"/>
      <c r="E118" s="23"/>
      <c r="F118" s="24"/>
    </row>
    <row r="119" spans="1:6" ht="61.9" customHeight="1" x14ac:dyDescent="0.3">
      <c r="A119" s="25" t="s">
        <v>314</v>
      </c>
      <c r="B119" s="29" t="s">
        <v>315</v>
      </c>
      <c r="C119" s="30" t="s">
        <v>284</v>
      </c>
      <c r="D119" s="22">
        <v>0.1</v>
      </c>
      <c r="E119" s="165">
        <v>0</v>
      </c>
      <c r="F119" s="32">
        <f>PRODUCT(D119,E119)</f>
        <v>0</v>
      </c>
    </row>
    <row r="120" spans="1:6" ht="14.45" x14ac:dyDescent="0.3">
      <c r="A120" s="25"/>
      <c r="B120" s="29"/>
      <c r="C120" s="30"/>
      <c r="D120" s="22"/>
      <c r="E120" s="165"/>
      <c r="F120" s="32"/>
    </row>
    <row r="126" spans="1:6" ht="68.45" customHeight="1" x14ac:dyDescent="0.25">
      <c r="A126" s="2"/>
      <c r="B126" s="3" t="s">
        <v>341</v>
      </c>
      <c r="C126" s="4"/>
      <c r="D126" s="4"/>
      <c r="E126" s="4"/>
      <c r="F126" s="4"/>
    </row>
    <row r="127" spans="1:6" ht="22.9" x14ac:dyDescent="0.3">
      <c r="A127" s="2"/>
      <c r="B127" s="3"/>
      <c r="C127" s="4"/>
      <c r="D127" s="4"/>
      <c r="E127" s="4"/>
      <c r="F127" s="4"/>
    </row>
    <row r="128" spans="1:6" ht="14.45" x14ac:dyDescent="0.3">
      <c r="A128" s="7"/>
      <c r="C128" s="8"/>
      <c r="E128" s="9"/>
      <c r="F128" s="10"/>
    </row>
    <row r="129" spans="1:6" x14ac:dyDescent="0.25">
      <c r="A129" s="11" t="s">
        <v>3</v>
      </c>
      <c r="B129" s="12" t="s">
        <v>4</v>
      </c>
      <c r="C129" s="12" t="s">
        <v>5</v>
      </c>
      <c r="D129" s="13" t="s">
        <v>6</v>
      </c>
      <c r="E129" s="14" t="s">
        <v>7</v>
      </c>
      <c r="F129" s="15" t="s">
        <v>8</v>
      </c>
    </row>
    <row r="130" spans="1:6" ht="14.45" x14ac:dyDescent="0.3">
      <c r="A130" s="16"/>
      <c r="B130" s="17"/>
      <c r="C130" s="17"/>
      <c r="D130" s="18"/>
      <c r="E130" s="19"/>
      <c r="F130" s="20"/>
    </row>
    <row r="131" spans="1:6" ht="14.45" x14ac:dyDescent="0.3">
      <c r="A131" s="1"/>
      <c r="B131" s="21"/>
      <c r="C131" s="22"/>
      <c r="D131" s="22" t="s">
        <v>9</v>
      </c>
      <c r="E131" s="23" t="s">
        <v>9</v>
      </c>
      <c r="F131" s="24" t="str">
        <f t="shared" ref="F131:F152" si="20">IF(D131=" "," ",D131*E131)</f>
        <v xml:space="preserve"> </v>
      </c>
    </row>
    <row r="132" spans="1:6" ht="178.5" x14ac:dyDescent="0.25">
      <c r="A132" s="25" t="s">
        <v>294</v>
      </c>
      <c r="B132" s="26" t="s">
        <v>316</v>
      </c>
      <c r="C132" s="22" t="s">
        <v>189</v>
      </c>
      <c r="D132" s="22">
        <v>71</v>
      </c>
      <c r="E132" s="23" t="s">
        <v>9</v>
      </c>
      <c r="F132" s="24" t="s">
        <v>9</v>
      </c>
    </row>
    <row r="133" spans="1:6" ht="66" x14ac:dyDescent="0.3">
      <c r="A133" s="27" t="s">
        <v>296</v>
      </c>
      <c r="B133" s="26" t="s">
        <v>317</v>
      </c>
      <c r="C133" s="28" t="s">
        <v>189</v>
      </c>
      <c r="D133" s="22">
        <v>42</v>
      </c>
      <c r="E133" s="23">
        <v>0</v>
      </c>
      <c r="F133" s="24">
        <f t="shared" si="20"/>
        <v>0</v>
      </c>
    </row>
    <row r="134" spans="1:6" ht="26.45" x14ac:dyDescent="0.3">
      <c r="A134" s="27" t="s">
        <v>298</v>
      </c>
      <c r="B134" s="26" t="s">
        <v>318</v>
      </c>
      <c r="C134" s="28" t="s">
        <v>189</v>
      </c>
      <c r="D134" s="22">
        <v>203</v>
      </c>
      <c r="E134" s="23"/>
      <c r="F134" s="24"/>
    </row>
    <row r="135" spans="1:6" ht="52.9" x14ac:dyDescent="0.3">
      <c r="A135" s="27" t="s">
        <v>300</v>
      </c>
      <c r="B135" s="26" t="s">
        <v>319</v>
      </c>
      <c r="C135" s="28" t="s">
        <v>189</v>
      </c>
      <c r="D135" s="22">
        <v>6</v>
      </c>
      <c r="E135" s="23"/>
      <c r="F135" s="24"/>
    </row>
    <row r="136" spans="1:6" ht="26.45" x14ac:dyDescent="0.3">
      <c r="A136" s="27"/>
      <c r="B136" s="26" t="s">
        <v>320</v>
      </c>
      <c r="C136" s="28" t="s">
        <v>189</v>
      </c>
      <c r="D136" s="22">
        <v>75</v>
      </c>
      <c r="E136" s="23"/>
      <c r="F136" s="24"/>
    </row>
    <row r="137" spans="1:6" ht="52.9" x14ac:dyDescent="0.3">
      <c r="A137" s="27" t="s">
        <v>302</v>
      </c>
      <c r="B137" s="26" t="s">
        <v>321</v>
      </c>
      <c r="C137" s="28" t="s">
        <v>189</v>
      </c>
      <c r="D137" s="22">
        <v>6</v>
      </c>
      <c r="E137" s="23"/>
      <c r="F137" s="24"/>
    </row>
    <row r="138" spans="1:6" ht="26.45" x14ac:dyDescent="0.3">
      <c r="A138" s="27" t="s">
        <v>304</v>
      </c>
      <c r="B138" s="26" t="s">
        <v>322</v>
      </c>
      <c r="C138" s="28" t="s">
        <v>189</v>
      </c>
      <c r="D138" s="22">
        <v>6</v>
      </c>
      <c r="E138" s="23"/>
      <c r="F138" s="24"/>
    </row>
    <row r="139" spans="1:6" ht="39.6" x14ac:dyDescent="0.3">
      <c r="A139" s="27" t="s">
        <v>307</v>
      </c>
      <c r="B139" s="26" t="s">
        <v>323</v>
      </c>
      <c r="C139" s="28" t="s">
        <v>189</v>
      </c>
      <c r="D139" s="22">
        <v>32</v>
      </c>
      <c r="E139" s="23"/>
      <c r="F139" s="24"/>
    </row>
    <row r="140" spans="1:6" ht="14.45" x14ac:dyDescent="0.3">
      <c r="A140" s="27"/>
      <c r="B140" s="26"/>
      <c r="C140" s="28"/>
      <c r="D140" s="22"/>
      <c r="E140" s="23"/>
      <c r="F140" s="24"/>
    </row>
    <row r="141" spans="1:6" ht="14.45" x14ac:dyDescent="0.3">
      <c r="A141" s="27"/>
      <c r="B141" s="21"/>
      <c r="C141" s="28"/>
      <c r="D141" s="22"/>
      <c r="E141" s="23"/>
      <c r="F141" s="24"/>
    </row>
    <row r="142" spans="1:6" ht="38.25" x14ac:dyDescent="0.25">
      <c r="A142" s="25" t="s">
        <v>296</v>
      </c>
      <c r="B142" s="26" t="s">
        <v>324</v>
      </c>
      <c r="C142" s="22"/>
      <c r="D142" s="22" t="s">
        <v>9</v>
      </c>
      <c r="E142" s="23" t="s">
        <v>9</v>
      </c>
      <c r="F142" s="24" t="str">
        <f t="shared" ref="F142:F143" si="21">IF(D142=" "," ",D142*E142)</f>
        <v xml:space="preserve"> </v>
      </c>
    </row>
    <row r="143" spans="1:6" ht="14.45" x14ac:dyDescent="0.3">
      <c r="A143" s="27"/>
      <c r="B143" s="21"/>
      <c r="C143" s="28" t="s">
        <v>189</v>
      </c>
      <c r="D143" s="22">
        <v>20</v>
      </c>
      <c r="E143" s="23">
        <v>0</v>
      </c>
      <c r="F143" s="24">
        <f t="shared" si="21"/>
        <v>0</v>
      </c>
    </row>
    <row r="144" spans="1:6" ht="14.45" x14ac:dyDescent="0.3">
      <c r="A144" s="27"/>
      <c r="B144" s="21"/>
      <c r="C144" s="28"/>
      <c r="D144" s="22"/>
      <c r="E144" s="23"/>
      <c r="F144" s="24"/>
    </row>
    <row r="145" spans="1:6" ht="38.25" x14ac:dyDescent="0.25">
      <c r="A145" s="25" t="s">
        <v>298</v>
      </c>
      <c r="B145" s="26" t="s">
        <v>325</v>
      </c>
      <c r="C145" s="22"/>
      <c r="D145" s="22" t="s">
        <v>9</v>
      </c>
      <c r="E145" s="23" t="s">
        <v>9</v>
      </c>
      <c r="F145" s="24" t="str">
        <f t="shared" ref="F145:F146" si="22">IF(D145=" "," ",D145*E145)</f>
        <v xml:space="preserve"> </v>
      </c>
    </row>
    <row r="146" spans="1:6" ht="14.45" x14ac:dyDescent="0.3">
      <c r="A146" s="27"/>
      <c r="B146" s="21"/>
      <c r="C146" s="28" t="s">
        <v>189</v>
      </c>
      <c r="D146" s="22">
        <v>284</v>
      </c>
      <c r="E146" s="23">
        <v>0</v>
      </c>
      <c r="F146" s="24">
        <f t="shared" si="22"/>
        <v>0</v>
      </c>
    </row>
    <row r="147" spans="1:6" ht="14.45" x14ac:dyDescent="0.3">
      <c r="A147" s="27"/>
      <c r="B147" s="21"/>
      <c r="C147" s="28"/>
      <c r="D147" s="22"/>
      <c r="E147" s="23"/>
      <c r="F147" s="24"/>
    </row>
    <row r="148" spans="1:6" ht="26.45" x14ac:dyDescent="0.3">
      <c r="A148" s="25" t="s">
        <v>300</v>
      </c>
      <c r="B148" s="26" t="s">
        <v>326</v>
      </c>
      <c r="C148" s="22"/>
      <c r="D148" s="22" t="s">
        <v>9</v>
      </c>
      <c r="E148" s="23" t="s">
        <v>9</v>
      </c>
      <c r="F148" s="24" t="str">
        <f t="shared" ref="F148:F149" si="23">IF(D148=" "," ",D148*E148)</f>
        <v xml:space="preserve"> </v>
      </c>
    </row>
    <row r="149" spans="1:6" ht="14.45" x14ac:dyDescent="0.3">
      <c r="A149" s="27"/>
      <c r="B149" s="21"/>
      <c r="C149" s="28" t="s">
        <v>27</v>
      </c>
      <c r="D149" s="22">
        <v>260</v>
      </c>
      <c r="E149" s="23">
        <v>0</v>
      </c>
      <c r="F149" s="24">
        <f t="shared" si="23"/>
        <v>0</v>
      </c>
    </row>
    <row r="150" spans="1:6" ht="14.45" x14ac:dyDescent="0.3">
      <c r="A150" s="1"/>
      <c r="B150" s="21"/>
      <c r="C150" s="28"/>
      <c r="D150" s="22" t="s">
        <v>9</v>
      </c>
      <c r="E150" s="23" t="s">
        <v>9</v>
      </c>
      <c r="F150" s="24" t="str">
        <f t="shared" si="20"/>
        <v xml:space="preserve"> </v>
      </c>
    </row>
    <row r="151" spans="1:6" ht="38.25" x14ac:dyDescent="0.25">
      <c r="A151" s="25" t="s">
        <v>302</v>
      </c>
      <c r="B151" s="26" t="s">
        <v>327</v>
      </c>
      <c r="C151" s="28"/>
      <c r="D151" s="22" t="s">
        <v>9</v>
      </c>
      <c r="E151" s="23" t="s">
        <v>9</v>
      </c>
      <c r="F151" s="24" t="str">
        <f t="shared" si="20"/>
        <v xml:space="preserve"> </v>
      </c>
    </row>
    <row r="152" spans="1:6" ht="14.45" x14ac:dyDescent="0.3">
      <c r="A152" s="27"/>
      <c r="B152" s="21"/>
      <c r="C152" s="28" t="s">
        <v>41</v>
      </c>
      <c r="D152" s="22">
        <v>5</v>
      </c>
      <c r="E152" s="23">
        <v>0</v>
      </c>
      <c r="F152" s="24">
        <f t="shared" si="20"/>
        <v>0</v>
      </c>
    </row>
    <row r="153" spans="1:6" ht="14.45" x14ac:dyDescent="0.3">
      <c r="A153" s="27"/>
      <c r="B153" s="21"/>
      <c r="C153" s="28"/>
      <c r="D153" s="22"/>
      <c r="E153" s="23"/>
      <c r="F153" s="24"/>
    </row>
    <row r="154" spans="1:6" ht="51" x14ac:dyDescent="0.25">
      <c r="A154" s="25" t="s">
        <v>304</v>
      </c>
      <c r="B154" s="26" t="s">
        <v>328</v>
      </c>
      <c r="C154" s="28"/>
      <c r="D154" s="22" t="s">
        <v>9</v>
      </c>
      <c r="E154" s="23" t="s">
        <v>9</v>
      </c>
      <c r="F154" s="24" t="str">
        <f t="shared" ref="F154:F155" si="24">IF(D154=" "," ",D154*E154)</f>
        <v xml:space="preserve"> </v>
      </c>
    </row>
    <row r="155" spans="1:6" ht="14.45" x14ac:dyDescent="0.3">
      <c r="A155" s="27"/>
      <c r="B155" s="21"/>
      <c r="C155" s="28" t="s">
        <v>41</v>
      </c>
      <c r="D155" s="22">
        <v>1</v>
      </c>
      <c r="E155" s="23">
        <v>0</v>
      </c>
      <c r="F155" s="24">
        <f t="shared" si="24"/>
        <v>0</v>
      </c>
    </row>
    <row r="156" spans="1:6" ht="14.45" x14ac:dyDescent="0.3">
      <c r="A156" s="27"/>
      <c r="B156" s="21"/>
      <c r="C156" s="28"/>
      <c r="D156" s="22"/>
      <c r="E156" s="23"/>
      <c r="F156" s="24"/>
    </row>
    <row r="157" spans="1:6" ht="280.5" x14ac:dyDescent="0.25">
      <c r="A157" s="25" t="s">
        <v>307</v>
      </c>
      <c r="B157" s="26" t="s">
        <v>329</v>
      </c>
      <c r="C157" s="28"/>
      <c r="D157" s="22" t="s">
        <v>9</v>
      </c>
      <c r="E157" s="23" t="s">
        <v>9</v>
      </c>
      <c r="F157" s="24" t="str">
        <f t="shared" ref="F157:F158" si="25">IF(D157=" "," ",D157*E157)</f>
        <v xml:space="preserve"> </v>
      </c>
    </row>
    <row r="158" spans="1:6" ht="14.45" x14ac:dyDescent="0.3">
      <c r="A158" s="27"/>
      <c r="B158" s="21"/>
      <c r="C158" s="28" t="s">
        <v>179</v>
      </c>
      <c r="D158" s="22">
        <v>7</v>
      </c>
      <c r="E158" s="23">
        <v>0</v>
      </c>
      <c r="F158" s="24">
        <f t="shared" si="25"/>
        <v>0</v>
      </c>
    </row>
    <row r="159" spans="1:6" ht="14.45" x14ac:dyDescent="0.3">
      <c r="A159" s="27"/>
      <c r="B159" s="21"/>
      <c r="C159" s="28"/>
      <c r="D159" s="22"/>
      <c r="E159" s="23"/>
      <c r="F159" s="24"/>
    </row>
    <row r="160" spans="1:6" ht="51" x14ac:dyDescent="0.25">
      <c r="A160" s="25" t="s">
        <v>309</v>
      </c>
      <c r="B160" s="26" t="s">
        <v>330</v>
      </c>
      <c r="C160" s="28"/>
      <c r="D160" s="22" t="s">
        <v>9</v>
      </c>
      <c r="E160" s="23" t="s">
        <v>9</v>
      </c>
      <c r="F160" s="24" t="str">
        <f t="shared" ref="F160:F161" si="26">IF(D160=" "," ",D160*E160)</f>
        <v xml:space="preserve"> </v>
      </c>
    </row>
    <row r="161" spans="1:6" ht="14.45" x14ac:dyDescent="0.3">
      <c r="A161" s="27"/>
      <c r="B161" s="21"/>
      <c r="C161" s="28" t="s">
        <v>179</v>
      </c>
      <c r="D161" s="22">
        <v>4</v>
      </c>
      <c r="E161" s="23">
        <v>0</v>
      </c>
      <c r="F161" s="24">
        <f t="shared" si="26"/>
        <v>0</v>
      </c>
    </row>
    <row r="162" spans="1:6" ht="14.45" x14ac:dyDescent="0.3">
      <c r="A162" s="27"/>
      <c r="B162" s="21"/>
      <c r="C162" s="28"/>
      <c r="D162" s="22"/>
      <c r="E162" s="23"/>
      <c r="F162" s="24"/>
    </row>
    <row r="163" spans="1:6" ht="267.75" x14ac:dyDescent="0.25">
      <c r="A163" s="25" t="s">
        <v>311</v>
      </c>
      <c r="B163" s="26" t="s">
        <v>331</v>
      </c>
      <c r="C163" s="28"/>
      <c r="D163" s="22" t="s">
        <v>9</v>
      </c>
      <c r="E163" s="23" t="s">
        <v>9</v>
      </c>
      <c r="F163" s="24" t="str">
        <f t="shared" ref="F163:F164" si="27">IF(D163=" "," ",D163*E163)</f>
        <v xml:space="preserve"> </v>
      </c>
    </row>
    <row r="164" spans="1:6" ht="14.45" x14ac:dyDescent="0.3">
      <c r="A164" s="27"/>
      <c r="B164" s="21"/>
      <c r="C164" s="28" t="s">
        <v>179</v>
      </c>
      <c r="D164" s="22">
        <v>11</v>
      </c>
      <c r="E164" s="23">
        <v>0</v>
      </c>
      <c r="F164" s="24">
        <f t="shared" si="27"/>
        <v>0</v>
      </c>
    </row>
    <row r="165" spans="1:6" ht="14.45" x14ac:dyDescent="0.3">
      <c r="A165" s="27"/>
      <c r="B165" s="21"/>
      <c r="C165" s="28"/>
      <c r="D165" s="22"/>
      <c r="E165" s="23"/>
      <c r="F165" s="24"/>
    </row>
    <row r="166" spans="1:6" ht="38.25" x14ac:dyDescent="0.25">
      <c r="A166" s="25">
        <v>10</v>
      </c>
      <c r="B166" s="26" t="s">
        <v>332</v>
      </c>
      <c r="C166" s="28"/>
      <c r="D166" s="22" t="s">
        <v>9</v>
      </c>
      <c r="E166" s="23" t="s">
        <v>9</v>
      </c>
      <c r="F166" s="24" t="str">
        <f t="shared" ref="F166:F167" si="28">IF(D166=" "," ",D166*E166)</f>
        <v xml:space="preserve"> </v>
      </c>
    </row>
    <row r="167" spans="1:6" ht="14.45" x14ac:dyDescent="0.3">
      <c r="A167" s="27"/>
      <c r="B167" s="21"/>
      <c r="C167" s="28" t="s">
        <v>179</v>
      </c>
      <c r="D167" s="22">
        <v>7</v>
      </c>
      <c r="E167" s="23">
        <v>0</v>
      </c>
      <c r="F167" s="24">
        <f t="shared" si="28"/>
        <v>0</v>
      </c>
    </row>
    <row r="168" spans="1:6" ht="14.45" x14ac:dyDescent="0.3">
      <c r="A168" s="27"/>
      <c r="B168" s="21"/>
      <c r="C168" s="28"/>
      <c r="D168" s="22"/>
      <c r="E168" s="23"/>
      <c r="F168" s="24"/>
    </row>
    <row r="169" spans="1:6" s="1" customFormat="1" ht="39" x14ac:dyDescent="0.25">
      <c r="A169" s="25" t="s">
        <v>314</v>
      </c>
      <c r="B169" s="29" t="s">
        <v>333</v>
      </c>
      <c r="C169" s="30" t="s">
        <v>189</v>
      </c>
      <c r="D169" s="22">
        <v>441</v>
      </c>
      <c r="E169" s="165">
        <v>0</v>
      </c>
      <c r="F169" s="32">
        <f>PRODUCT(D169,E169)</f>
        <v>0</v>
      </c>
    </row>
    <row r="170" spans="1:6" s="1" customFormat="1" ht="14.45" x14ac:dyDescent="0.3">
      <c r="A170" s="25"/>
      <c r="B170" s="29"/>
      <c r="C170" s="30"/>
      <c r="D170" s="22"/>
      <c r="E170" s="165"/>
      <c r="F170" s="32"/>
    </row>
    <row r="171" spans="1:6" s="1" customFormat="1" ht="14.45" x14ac:dyDescent="0.3">
      <c r="A171" s="25"/>
      <c r="B171" s="29"/>
      <c r="C171" s="30"/>
      <c r="D171" s="22"/>
      <c r="E171" s="31"/>
      <c r="F171" s="32"/>
    </row>
    <row r="172" spans="1:6" s="1" customFormat="1" ht="128.25" x14ac:dyDescent="0.25">
      <c r="A172" s="25">
        <v>12</v>
      </c>
      <c r="B172" s="29" t="s">
        <v>334</v>
      </c>
      <c r="C172" s="30" t="s">
        <v>41</v>
      </c>
      <c r="D172" s="22">
        <v>1</v>
      </c>
      <c r="E172" s="31">
        <v>0</v>
      </c>
      <c r="F172" s="32">
        <f t="shared" ref="F172" si="29">PRODUCT(D172,E172)</f>
        <v>0</v>
      </c>
    </row>
    <row r="173" spans="1:6" s="1" customFormat="1" ht="14.45" x14ac:dyDescent="0.3">
      <c r="A173" s="25"/>
      <c r="B173" s="29"/>
      <c r="C173" s="30"/>
      <c r="D173" s="22"/>
      <c r="E173" s="31"/>
      <c r="F173" s="32"/>
    </row>
    <row r="174" spans="1:6" s="1" customFormat="1" ht="14.45" x14ac:dyDescent="0.3">
      <c r="A174" s="25"/>
      <c r="B174" s="29"/>
      <c r="C174" s="30"/>
      <c r="D174" s="22"/>
      <c r="E174" s="31"/>
      <c r="F174" s="32"/>
    </row>
    <row r="175" spans="1:6" s="1" customFormat="1" ht="64.5" x14ac:dyDescent="0.25">
      <c r="A175" s="25" t="s">
        <v>343</v>
      </c>
      <c r="B175" s="166" t="s">
        <v>335</v>
      </c>
      <c r="C175" s="34" t="s">
        <v>50</v>
      </c>
      <c r="D175" s="22">
        <v>20</v>
      </c>
      <c r="E175" s="35">
        <v>0</v>
      </c>
      <c r="F175" s="32">
        <f t="shared" ref="F175" si="30">PRODUCT(D175,E175)</f>
        <v>0</v>
      </c>
    </row>
    <row r="176" spans="1:6" s="1" customFormat="1" ht="14.45" x14ac:dyDescent="0.3">
      <c r="A176" s="25"/>
      <c r="B176" s="166"/>
      <c r="C176" s="34"/>
      <c r="D176" s="22"/>
      <c r="E176" s="35"/>
      <c r="F176" s="32"/>
    </row>
    <row r="177" spans="1:6" s="1" customFormat="1" ht="14.45" x14ac:dyDescent="0.3">
      <c r="A177" s="25"/>
      <c r="B177" s="166"/>
      <c r="C177" s="34"/>
      <c r="D177" s="22"/>
      <c r="E177" s="35"/>
      <c r="F177" s="32"/>
    </row>
    <row r="178" spans="1:6" s="1" customFormat="1" ht="77.25" x14ac:dyDescent="0.25">
      <c r="A178" s="25">
        <v>14</v>
      </c>
      <c r="B178" s="29" t="s">
        <v>336</v>
      </c>
      <c r="C178" s="30" t="s">
        <v>41</v>
      </c>
      <c r="D178" s="22">
        <v>1</v>
      </c>
      <c r="E178" s="165">
        <v>0</v>
      </c>
      <c r="F178" s="32">
        <f>PRODUCT(D178,E178)</f>
        <v>0</v>
      </c>
    </row>
    <row r="179" spans="1:6" s="1" customFormat="1" ht="14.45" x14ac:dyDescent="0.3">
      <c r="A179" s="25"/>
      <c r="B179" s="29"/>
      <c r="C179" s="30" t="s">
        <v>41</v>
      </c>
      <c r="D179" s="22">
        <v>1</v>
      </c>
      <c r="E179" s="165">
        <v>0</v>
      </c>
      <c r="F179" s="32">
        <f t="shared" ref="F179:F182" si="31">PRODUCT(D179,E179)</f>
        <v>0</v>
      </c>
    </row>
    <row r="180" spans="1:6" s="1" customFormat="1" ht="14.45" x14ac:dyDescent="0.3">
      <c r="A180" s="25"/>
      <c r="B180" s="29"/>
      <c r="C180" s="30" t="s">
        <v>41</v>
      </c>
      <c r="D180" s="22">
        <v>1</v>
      </c>
      <c r="E180" s="165">
        <v>0</v>
      </c>
      <c r="F180" s="32">
        <f t="shared" si="31"/>
        <v>0</v>
      </c>
    </row>
    <row r="181" spans="1:6" s="1" customFormat="1" ht="14.45" x14ac:dyDescent="0.3">
      <c r="A181" s="25"/>
      <c r="B181" s="29"/>
      <c r="C181" s="30" t="s">
        <v>41</v>
      </c>
      <c r="D181" s="22">
        <v>1</v>
      </c>
      <c r="E181" s="165">
        <v>0</v>
      </c>
      <c r="F181" s="32">
        <f t="shared" si="31"/>
        <v>0</v>
      </c>
    </row>
    <row r="182" spans="1:6" s="1" customFormat="1" ht="14.45" x14ac:dyDescent="0.3">
      <c r="A182" s="25"/>
      <c r="B182" s="29"/>
      <c r="C182" s="30" t="s">
        <v>41</v>
      </c>
      <c r="D182" s="22">
        <v>1</v>
      </c>
      <c r="E182" s="165">
        <v>0</v>
      </c>
      <c r="F182" s="32">
        <f t="shared" si="31"/>
        <v>0</v>
      </c>
    </row>
    <row r="183" spans="1:6" s="1" customFormat="1" ht="14.45" x14ac:dyDescent="0.3">
      <c r="A183" s="25"/>
      <c r="B183" s="29"/>
      <c r="C183" s="30"/>
      <c r="D183" s="22"/>
      <c r="E183" s="165"/>
      <c r="F183" s="32"/>
    </row>
    <row r="184" spans="1:6" ht="25.5" x14ac:dyDescent="0.25">
      <c r="A184" s="25" t="s">
        <v>345</v>
      </c>
      <c r="B184" s="33" t="s">
        <v>337</v>
      </c>
      <c r="C184" s="34" t="s">
        <v>179</v>
      </c>
      <c r="D184" s="167">
        <v>7</v>
      </c>
      <c r="E184" s="35">
        <v>0</v>
      </c>
      <c r="F184" s="168">
        <f>D184*E184</f>
        <v>0</v>
      </c>
    </row>
    <row r="185" spans="1:6" ht="14.45" x14ac:dyDescent="0.3">
      <c r="A185" s="25"/>
      <c r="B185" s="33"/>
      <c r="C185" s="34"/>
      <c r="D185" s="167"/>
      <c r="E185" s="35"/>
      <c r="F185" s="168"/>
    </row>
    <row r="186" spans="1:6" ht="66" x14ac:dyDescent="0.3">
      <c r="A186" s="25" t="s">
        <v>346</v>
      </c>
      <c r="B186" s="33" t="s">
        <v>338</v>
      </c>
      <c r="C186" s="34" t="s">
        <v>189</v>
      </c>
      <c r="D186" s="167">
        <v>441</v>
      </c>
      <c r="E186" s="35">
        <v>0</v>
      </c>
      <c r="F186" s="168">
        <f>D186*E186</f>
        <v>0</v>
      </c>
    </row>
    <row r="187" spans="1:6" ht="14.45" x14ac:dyDescent="0.3">
      <c r="A187" s="25"/>
      <c r="B187" s="33"/>
      <c r="C187" s="34"/>
      <c r="D187" s="167"/>
      <c r="E187" s="35"/>
      <c r="F187" s="168"/>
    </row>
    <row r="188" spans="1:6" x14ac:dyDescent="0.25">
      <c r="A188" s="25" t="s">
        <v>348</v>
      </c>
      <c r="B188" s="33" t="s">
        <v>339</v>
      </c>
      <c r="C188" s="34" t="s">
        <v>41</v>
      </c>
      <c r="D188" s="22">
        <v>1</v>
      </c>
      <c r="E188" s="35"/>
      <c r="F188" s="36"/>
    </row>
    <row r="189" spans="1:6" ht="14.45" x14ac:dyDescent="0.3">
      <c r="A189" s="25"/>
      <c r="B189" s="33"/>
      <c r="C189" s="34"/>
      <c r="D189" s="22"/>
      <c r="E189" s="35"/>
      <c r="F189" s="36"/>
    </row>
    <row r="190" spans="1:6" x14ac:dyDescent="0.25">
      <c r="A190" s="25">
        <v>18</v>
      </c>
      <c r="B190" s="33" t="s">
        <v>290</v>
      </c>
      <c r="C190" s="34" t="s">
        <v>284</v>
      </c>
      <c r="D190" s="22">
        <v>0.02</v>
      </c>
      <c r="E190" s="35"/>
      <c r="F190" s="36"/>
    </row>
    <row r="191" spans="1:6" ht="14.45" x14ac:dyDescent="0.3">
      <c r="A191" s="25"/>
      <c r="B191" s="33"/>
      <c r="C191" s="34"/>
      <c r="D191" s="22"/>
      <c r="E191" s="35"/>
      <c r="F191" s="36"/>
    </row>
    <row r="192" spans="1:6" ht="39.6" x14ac:dyDescent="0.3">
      <c r="A192" s="25" t="s">
        <v>347</v>
      </c>
      <c r="B192" s="33" t="s">
        <v>340</v>
      </c>
      <c r="C192" s="34"/>
      <c r="D192" s="22"/>
      <c r="E192" s="35"/>
      <c r="F192" s="36"/>
    </row>
    <row r="193" spans="1:6" ht="14.45" x14ac:dyDescent="0.3">
      <c r="A193" s="25"/>
      <c r="B193" s="33"/>
      <c r="C193" s="34" t="s">
        <v>284</v>
      </c>
      <c r="D193" s="22">
        <v>0.05</v>
      </c>
      <c r="E193" s="35"/>
      <c r="F193" s="36"/>
    </row>
    <row r="194" spans="1:6" ht="14.45" x14ac:dyDescent="0.3">
      <c r="A194" s="25"/>
      <c r="B194" s="33"/>
      <c r="C194" s="34"/>
      <c r="D194" s="22"/>
      <c r="E194" s="35"/>
      <c r="F194" s="36"/>
    </row>
    <row r="195" spans="1:6" ht="14.45" x14ac:dyDescent="0.3">
      <c r="A195" s="25"/>
      <c r="B195" s="33"/>
      <c r="C195" s="34"/>
      <c r="D195" s="22"/>
      <c r="E195" s="35"/>
      <c r="F195" s="36"/>
    </row>
    <row r="196" spans="1:6" s="43" customFormat="1" ht="13.15" x14ac:dyDescent="0.25">
      <c r="A196" s="37" t="s">
        <v>9</v>
      </c>
      <c r="B196" s="38" t="s">
        <v>14</v>
      </c>
      <c r="C196" s="39"/>
      <c r="D196" s="40"/>
      <c r="E196" s="41"/>
      <c r="F196" s="42">
        <f>SUM(F132:F194)</f>
        <v>0</v>
      </c>
    </row>
    <row r="197" spans="1:6" ht="14.45" x14ac:dyDescent="0.3">
      <c r="A197" s="25"/>
      <c r="B197" s="169"/>
      <c r="C197" s="34"/>
      <c r="D197" s="21"/>
      <c r="E197" s="170"/>
      <c r="F197" s="171"/>
    </row>
  </sheetData>
  <mergeCells count="1">
    <mergeCell ref="C5: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0"/>
  <sheetViews>
    <sheetView topLeftCell="A88" workbookViewId="0">
      <selection activeCell="B119" sqref="B119"/>
    </sheetView>
  </sheetViews>
  <sheetFormatPr defaultRowHeight="15" x14ac:dyDescent="0.25"/>
  <cols>
    <col min="1" max="1" width="6.140625" customWidth="1"/>
    <col min="2" max="2" width="47.42578125" customWidth="1"/>
    <col min="3" max="3" width="5.85546875" customWidth="1"/>
    <col min="4" max="4" width="10" customWidth="1"/>
    <col min="5" max="5" width="11.42578125" customWidth="1"/>
    <col min="6" max="6" width="20.7109375" customWidth="1"/>
  </cols>
  <sheetData>
    <row r="1" spans="1:6" ht="14.45" x14ac:dyDescent="0.3">
      <c r="A1" s="1"/>
    </row>
    <row r="2" spans="1:6" ht="14.45" x14ac:dyDescent="0.3">
      <c r="A2" s="1"/>
    </row>
    <row r="3" spans="1:6" ht="60" customHeight="1" x14ac:dyDescent="0.25">
      <c r="A3" s="2"/>
      <c r="B3" s="3" t="s">
        <v>349</v>
      </c>
      <c r="C3" s="4"/>
      <c r="D3" s="4"/>
      <c r="E3" s="4"/>
      <c r="F3" s="4"/>
    </row>
    <row r="4" spans="1:6" ht="37.700000000000003" customHeight="1" x14ac:dyDescent="0.3">
      <c r="A4" s="2"/>
      <c r="B4" s="3"/>
      <c r="C4" s="4"/>
      <c r="D4" s="4"/>
      <c r="E4" s="4"/>
      <c r="F4" s="4"/>
    </row>
    <row r="5" spans="1:6" ht="37.700000000000003" customHeight="1" x14ac:dyDescent="0.25">
      <c r="A5" s="2"/>
      <c r="B5" s="5" t="s">
        <v>1</v>
      </c>
      <c r="C5" s="191" t="s">
        <v>350</v>
      </c>
      <c r="D5" s="192"/>
      <c r="E5" s="192"/>
      <c r="F5" s="192"/>
    </row>
    <row r="6" spans="1:6" ht="37.700000000000003" customHeight="1" x14ac:dyDescent="0.3">
      <c r="A6" s="2"/>
      <c r="B6" s="5"/>
      <c r="C6" s="6"/>
      <c r="D6" s="4"/>
      <c r="E6" s="4"/>
      <c r="F6" s="4"/>
    </row>
    <row r="7" spans="1:6" ht="14.45" x14ac:dyDescent="0.3">
      <c r="A7" s="7"/>
      <c r="C7" s="8"/>
      <c r="E7" s="9"/>
      <c r="F7" s="10"/>
    </row>
    <row r="8" spans="1:6" x14ac:dyDescent="0.25">
      <c r="A8" s="11" t="s">
        <v>3</v>
      </c>
      <c r="B8" s="12" t="s">
        <v>4</v>
      </c>
      <c r="C8" s="12" t="s">
        <v>5</v>
      </c>
      <c r="D8" s="13" t="s">
        <v>6</v>
      </c>
      <c r="E8" s="14" t="s">
        <v>7</v>
      </c>
      <c r="F8" s="15" t="s">
        <v>8</v>
      </c>
    </row>
    <row r="9" spans="1:6" ht="14.45" x14ac:dyDescent="0.3">
      <c r="A9" s="16"/>
      <c r="B9" s="17"/>
      <c r="C9" s="17"/>
      <c r="D9" s="18"/>
      <c r="E9" s="19"/>
      <c r="F9" s="20"/>
    </row>
    <row r="10" spans="1:6" ht="14.45" x14ac:dyDescent="0.3">
      <c r="A10" s="1"/>
      <c r="B10" s="21"/>
      <c r="C10" s="22"/>
      <c r="D10" s="22" t="s">
        <v>9</v>
      </c>
      <c r="E10" s="23" t="s">
        <v>9</v>
      </c>
      <c r="F10" s="24" t="str">
        <f t="shared" ref="F10:F25" si="0">IF(D10=" "," ",D10*E10)</f>
        <v xml:space="preserve"> </v>
      </c>
    </row>
    <row r="11" spans="1:6" ht="81.599999999999994" customHeight="1" x14ac:dyDescent="0.25">
      <c r="A11" s="25">
        <f>COUNT($A$8:$A10)+1</f>
        <v>1</v>
      </c>
      <c r="B11" s="26" t="s">
        <v>351</v>
      </c>
      <c r="C11" s="22"/>
      <c r="D11" s="22" t="s">
        <v>9</v>
      </c>
      <c r="E11" s="23" t="s">
        <v>9</v>
      </c>
      <c r="F11" s="24" t="str">
        <f t="shared" si="0"/>
        <v xml:space="preserve"> </v>
      </c>
    </row>
    <row r="12" spans="1:6" ht="14.45" x14ac:dyDescent="0.3">
      <c r="A12" s="27"/>
      <c r="B12" s="21"/>
      <c r="C12" s="28" t="s">
        <v>189</v>
      </c>
      <c r="D12" s="22">
        <v>60</v>
      </c>
      <c r="E12" s="23">
        <v>0</v>
      </c>
      <c r="F12" s="24">
        <f t="shared" si="0"/>
        <v>0</v>
      </c>
    </row>
    <row r="13" spans="1:6" ht="14.45" x14ac:dyDescent="0.3">
      <c r="A13" s="27"/>
      <c r="B13" s="21"/>
      <c r="C13" s="28" t="s">
        <v>189</v>
      </c>
      <c r="D13" s="22">
        <v>160</v>
      </c>
      <c r="E13" s="23">
        <v>0</v>
      </c>
      <c r="F13" s="24">
        <f t="shared" si="0"/>
        <v>0</v>
      </c>
    </row>
    <row r="14" spans="1:6" ht="14.45" x14ac:dyDescent="0.3">
      <c r="A14" s="27"/>
      <c r="B14" s="21"/>
      <c r="C14" s="28"/>
      <c r="D14" s="22"/>
      <c r="E14" s="23"/>
      <c r="F14" s="24"/>
    </row>
    <row r="15" spans="1:6" ht="45" customHeight="1" x14ac:dyDescent="0.25">
      <c r="A15" s="25">
        <f>COUNT($A$8:$A14)+1</f>
        <v>2</v>
      </c>
      <c r="B15" s="26" t="s">
        <v>352</v>
      </c>
      <c r="C15" s="22"/>
      <c r="D15" s="22" t="s">
        <v>9</v>
      </c>
      <c r="E15" s="23" t="s">
        <v>9</v>
      </c>
      <c r="F15" s="24" t="str">
        <f t="shared" ref="F15:F16" si="1">IF(D15=" "," ",D15*E15)</f>
        <v xml:space="preserve"> </v>
      </c>
    </row>
    <row r="16" spans="1:6" ht="14.45" x14ac:dyDescent="0.3">
      <c r="A16" s="27"/>
      <c r="B16" s="21"/>
      <c r="C16" s="28" t="s">
        <v>179</v>
      </c>
      <c r="D16" s="22">
        <v>1</v>
      </c>
      <c r="E16" s="23">
        <v>0</v>
      </c>
      <c r="F16" s="24">
        <f t="shared" si="1"/>
        <v>0</v>
      </c>
    </row>
    <row r="17" spans="1:6" ht="14.45" x14ac:dyDescent="0.3">
      <c r="A17" s="27"/>
      <c r="B17" s="21"/>
      <c r="C17" s="28"/>
      <c r="D17" s="22"/>
      <c r="E17" s="23"/>
      <c r="F17" s="24"/>
    </row>
    <row r="18" spans="1:6" ht="43.15" customHeight="1" x14ac:dyDescent="0.25">
      <c r="A18" s="25">
        <f>COUNT($A$8:$A17)+1</f>
        <v>3</v>
      </c>
      <c r="B18" s="26" t="s">
        <v>353</v>
      </c>
      <c r="C18" s="22"/>
      <c r="D18" s="22" t="s">
        <v>9</v>
      </c>
      <c r="E18" s="23" t="s">
        <v>9</v>
      </c>
      <c r="F18" s="24" t="str">
        <f t="shared" ref="F18:F19" si="2">IF(D18=" "," ",D18*E18)</f>
        <v xml:space="preserve"> </v>
      </c>
    </row>
    <row r="19" spans="1:6" ht="14.45" x14ac:dyDescent="0.3">
      <c r="A19" s="27"/>
      <c r="B19" s="21"/>
      <c r="C19" s="28" t="s">
        <v>179</v>
      </c>
      <c r="D19" s="22">
        <v>1</v>
      </c>
      <c r="E19" s="23">
        <v>0</v>
      </c>
      <c r="F19" s="24">
        <f t="shared" si="2"/>
        <v>0</v>
      </c>
    </row>
    <row r="20" spans="1:6" ht="14.45" x14ac:dyDescent="0.3">
      <c r="A20" s="27"/>
      <c r="B20" s="21"/>
      <c r="C20" s="28"/>
      <c r="D20" s="22"/>
      <c r="E20" s="23"/>
      <c r="F20" s="24"/>
    </row>
    <row r="21" spans="1:6" ht="30" customHeight="1" x14ac:dyDescent="0.25">
      <c r="A21" s="25">
        <f>COUNT($A$8:$A20)+1</f>
        <v>4</v>
      </c>
      <c r="B21" s="26" t="s">
        <v>354</v>
      </c>
      <c r="C21" s="22"/>
      <c r="D21" s="22" t="s">
        <v>9</v>
      </c>
      <c r="E21" s="23" t="s">
        <v>9</v>
      </c>
      <c r="F21" s="24" t="str">
        <f t="shared" ref="F21:F22" si="3">IF(D21=" "," ",D21*E21)</f>
        <v xml:space="preserve"> </v>
      </c>
    </row>
    <row r="22" spans="1:6" ht="14.45" x14ac:dyDescent="0.3">
      <c r="A22" s="27"/>
      <c r="B22" s="21"/>
      <c r="C22" s="28" t="s">
        <v>179</v>
      </c>
      <c r="D22" s="22">
        <v>1</v>
      </c>
      <c r="E22" s="23">
        <v>0</v>
      </c>
      <c r="F22" s="24">
        <f t="shared" si="3"/>
        <v>0</v>
      </c>
    </row>
    <row r="23" spans="1:6" ht="14.45" x14ac:dyDescent="0.3">
      <c r="A23" s="1"/>
      <c r="B23" s="21"/>
      <c r="C23" s="28"/>
      <c r="D23" s="22" t="s">
        <v>9</v>
      </c>
      <c r="E23" s="23" t="s">
        <v>9</v>
      </c>
      <c r="F23" s="24" t="str">
        <f t="shared" si="0"/>
        <v xml:space="preserve"> </v>
      </c>
    </row>
    <row r="24" spans="1:6" ht="33.6" customHeight="1" x14ac:dyDescent="0.25">
      <c r="A24" s="25">
        <f>COUNT($A$8:$A23)+1</f>
        <v>5</v>
      </c>
      <c r="B24" s="26" t="s">
        <v>355</v>
      </c>
      <c r="C24" s="28"/>
      <c r="D24" s="22" t="s">
        <v>9</v>
      </c>
      <c r="E24" s="23" t="s">
        <v>9</v>
      </c>
      <c r="F24" s="24" t="str">
        <f t="shared" si="0"/>
        <v xml:space="preserve"> </v>
      </c>
    </row>
    <row r="25" spans="1:6" ht="14.45" x14ac:dyDescent="0.3">
      <c r="A25" s="27"/>
      <c r="B25" s="21"/>
      <c r="C25" s="28" t="s">
        <v>179</v>
      </c>
      <c r="D25" s="22">
        <v>2</v>
      </c>
      <c r="E25" s="23">
        <v>0</v>
      </c>
      <c r="F25" s="24">
        <f t="shared" si="0"/>
        <v>0</v>
      </c>
    </row>
    <row r="26" spans="1:6" ht="14.45" x14ac:dyDescent="0.3">
      <c r="A26" s="27"/>
      <c r="B26" s="21"/>
      <c r="C26" s="28"/>
      <c r="D26" s="22"/>
      <c r="E26" s="23"/>
      <c r="F26" s="24"/>
    </row>
    <row r="27" spans="1:6" ht="44.45" customHeight="1" x14ac:dyDescent="0.25">
      <c r="A27" s="25">
        <f>COUNT($A$8:$A26)+1</f>
        <v>6</v>
      </c>
      <c r="B27" s="26" t="s">
        <v>356</v>
      </c>
      <c r="C27" s="28"/>
      <c r="D27" s="22" t="s">
        <v>9</v>
      </c>
      <c r="E27" s="23" t="s">
        <v>9</v>
      </c>
      <c r="F27" s="24" t="str">
        <f t="shared" ref="F27:F28" si="4">IF(D27=" "," ",D27*E27)</f>
        <v xml:space="preserve"> </v>
      </c>
    </row>
    <row r="28" spans="1:6" ht="14.45" x14ac:dyDescent="0.3">
      <c r="A28" s="27"/>
      <c r="B28" s="21"/>
      <c r="C28" s="28" t="s">
        <v>179</v>
      </c>
      <c r="D28" s="22">
        <v>2</v>
      </c>
      <c r="E28" s="23">
        <v>0</v>
      </c>
      <c r="F28" s="24">
        <f t="shared" si="4"/>
        <v>0</v>
      </c>
    </row>
    <row r="29" spans="1:6" ht="14.45" x14ac:dyDescent="0.3">
      <c r="A29" s="27"/>
      <c r="B29" s="21"/>
      <c r="C29" s="28"/>
      <c r="D29" s="22"/>
      <c r="E29" s="23"/>
      <c r="F29" s="24"/>
    </row>
    <row r="30" spans="1:6" ht="45" customHeight="1" x14ac:dyDescent="0.3">
      <c r="A30" s="25">
        <f>COUNT($A$8:$A28)+1</f>
        <v>7</v>
      </c>
      <c r="B30" s="26" t="s">
        <v>357</v>
      </c>
      <c r="C30" s="28"/>
      <c r="D30" s="22" t="s">
        <v>9</v>
      </c>
      <c r="E30" s="23" t="s">
        <v>9</v>
      </c>
      <c r="F30" s="24" t="str">
        <f t="shared" ref="F30:F32" si="5">IF(D30=" "," ",D30*E30)</f>
        <v xml:space="preserve"> </v>
      </c>
    </row>
    <row r="31" spans="1:6" ht="14.45" x14ac:dyDescent="0.3">
      <c r="A31" s="27"/>
      <c r="B31" s="21"/>
      <c r="C31" s="28" t="s">
        <v>179</v>
      </c>
      <c r="D31" s="22">
        <v>14</v>
      </c>
      <c r="E31" s="23">
        <v>0</v>
      </c>
      <c r="F31" s="24">
        <f t="shared" si="5"/>
        <v>0</v>
      </c>
    </row>
    <row r="32" spans="1:6" ht="14.45" x14ac:dyDescent="0.3">
      <c r="A32" s="27"/>
      <c r="B32" s="21"/>
      <c r="C32" s="28" t="s">
        <v>179</v>
      </c>
      <c r="D32" s="22">
        <v>2</v>
      </c>
      <c r="E32" s="23">
        <v>0</v>
      </c>
      <c r="F32" s="24">
        <f t="shared" si="5"/>
        <v>0</v>
      </c>
    </row>
    <row r="33" spans="1:6" ht="14.45" x14ac:dyDescent="0.3">
      <c r="A33" s="27"/>
      <c r="B33" s="21"/>
      <c r="C33" s="28"/>
      <c r="D33" s="22"/>
      <c r="E33" s="23"/>
      <c r="F33" s="24"/>
    </row>
    <row r="34" spans="1:6" ht="45" customHeight="1" x14ac:dyDescent="0.25">
      <c r="A34" s="25">
        <f>COUNT($A$8:$A31)+1</f>
        <v>8</v>
      </c>
      <c r="B34" s="26" t="s">
        <v>358</v>
      </c>
      <c r="C34" s="28"/>
      <c r="D34" s="22" t="s">
        <v>9</v>
      </c>
      <c r="E34" s="23" t="s">
        <v>9</v>
      </c>
      <c r="F34" s="24" t="str">
        <f t="shared" ref="F34:F38" si="6">IF(D34=" "," ",D34*E34)</f>
        <v xml:space="preserve"> </v>
      </c>
    </row>
    <row r="35" spans="1:6" ht="14.45" x14ac:dyDescent="0.3">
      <c r="A35" s="27"/>
      <c r="B35" s="21"/>
      <c r="C35" s="28" t="s">
        <v>179</v>
      </c>
      <c r="D35" s="22">
        <v>1</v>
      </c>
      <c r="E35" s="23">
        <v>0</v>
      </c>
      <c r="F35" s="24">
        <f t="shared" si="6"/>
        <v>0</v>
      </c>
    </row>
    <row r="36" spans="1:6" ht="14.45" x14ac:dyDescent="0.3">
      <c r="A36" s="27"/>
      <c r="B36" s="21"/>
      <c r="C36" s="28" t="s">
        <v>179</v>
      </c>
      <c r="D36" s="22">
        <v>3</v>
      </c>
      <c r="E36" s="23">
        <v>0</v>
      </c>
      <c r="F36" s="24">
        <f t="shared" si="6"/>
        <v>0</v>
      </c>
    </row>
    <row r="37" spans="1:6" ht="14.45" x14ac:dyDescent="0.3">
      <c r="A37" s="27"/>
      <c r="B37" s="21"/>
      <c r="C37" s="28" t="s">
        <v>179</v>
      </c>
      <c r="D37" s="22">
        <v>1</v>
      </c>
      <c r="E37" s="23">
        <v>0</v>
      </c>
      <c r="F37" s="24">
        <f t="shared" si="6"/>
        <v>0</v>
      </c>
    </row>
    <row r="38" spans="1:6" ht="14.45" x14ac:dyDescent="0.3">
      <c r="A38" s="27"/>
      <c r="B38" s="21"/>
      <c r="C38" s="28" t="s">
        <v>179</v>
      </c>
      <c r="D38" s="22">
        <v>1</v>
      </c>
      <c r="E38" s="23">
        <v>0</v>
      </c>
      <c r="F38" s="24">
        <f t="shared" si="6"/>
        <v>0</v>
      </c>
    </row>
    <row r="39" spans="1:6" ht="14.45" x14ac:dyDescent="0.3">
      <c r="A39" s="27"/>
      <c r="B39" s="21"/>
      <c r="C39" s="28"/>
      <c r="D39" s="22"/>
      <c r="E39" s="23"/>
      <c r="F39" s="24"/>
    </row>
    <row r="40" spans="1:6" ht="32.450000000000003" customHeight="1" x14ac:dyDescent="0.3">
      <c r="A40" s="25">
        <f>COUNT($A$8:$A35)+1</f>
        <v>9</v>
      </c>
      <c r="B40" s="26" t="s">
        <v>359</v>
      </c>
      <c r="C40" s="28"/>
      <c r="D40" s="22" t="s">
        <v>9</v>
      </c>
      <c r="E40" s="23" t="s">
        <v>9</v>
      </c>
      <c r="F40" s="24" t="str">
        <f t="shared" ref="F40:F41" si="7">IF(D40=" "," ",D40*E40)</f>
        <v xml:space="preserve"> </v>
      </c>
    </row>
    <row r="41" spans="1:6" ht="14.45" x14ac:dyDescent="0.3">
      <c r="A41" s="27"/>
      <c r="B41" s="21"/>
      <c r="C41" s="28" t="s">
        <v>179</v>
      </c>
      <c r="D41" s="22">
        <v>1</v>
      </c>
      <c r="E41" s="23">
        <v>0</v>
      </c>
      <c r="F41" s="24">
        <f t="shared" si="7"/>
        <v>0</v>
      </c>
    </row>
    <row r="42" spans="1:6" ht="14.45" x14ac:dyDescent="0.3">
      <c r="A42" s="27"/>
      <c r="B42" s="21"/>
      <c r="C42" s="28"/>
      <c r="D42" s="22"/>
      <c r="E42" s="23"/>
      <c r="F42" s="24"/>
    </row>
    <row r="43" spans="1:6" ht="32.450000000000003" customHeight="1" x14ac:dyDescent="0.25">
      <c r="A43" s="25">
        <f>COUNT($A$8:$A41)+1</f>
        <v>10</v>
      </c>
      <c r="B43" s="26" t="s">
        <v>360</v>
      </c>
      <c r="C43" s="28"/>
      <c r="D43" s="22" t="s">
        <v>9</v>
      </c>
      <c r="E43" s="23" t="s">
        <v>9</v>
      </c>
      <c r="F43" s="24" t="str">
        <f t="shared" ref="F43:F44" si="8">IF(D43=" "," ",D43*E43)</f>
        <v xml:space="preserve"> </v>
      </c>
    </row>
    <row r="44" spans="1:6" ht="14.45" x14ac:dyDescent="0.3">
      <c r="A44" s="27"/>
      <c r="B44" s="21"/>
      <c r="C44" s="28" t="s">
        <v>179</v>
      </c>
      <c r="D44" s="22">
        <v>1</v>
      </c>
      <c r="E44" s="23">
        <v>0</v>
      </c>
      <c r="F44" s="24">
        <f t="shared" si="8"/>
        <v>0</v>
      </c>
    </row>
    <row r="45" spans="1:6" ht="14.45" x14ac:dyDescent="0.3">
      <c r="A45" s="27"/>
      <c r="B45" s="21"/>
      <c r="C45" s="28"/>
      <c r="D45" s="22"/>
      <c r="E45" s="23"/>
      <c r="F45" s="24"/>
    </row>
    <row r="46" spans="1:6" s="1" customFormat="1" ht="46.9" customHeight="1" x14ac:dyDescent="0.25">
      <c r="A46" s="25">
        <f>COUNT($A$8:$A45)+1</f>
        <v>11</v>
      </c>
      <c r="B46" s="29" t="s">
        <v>361</v>
      </c>
      <c r="C46" s="30" t="s">
        <v>179</v>
      </c>
      <c r="D46" s="22">
        <v>1</v>
      </c>
      <c r="E46" s="165">
        <v>0</v>
      </c>
      <c r="F46" s="32">
        <f>PRODUCT(D46,E46)</f>
        <v>0</v>
      </c>
    </row>
    <row r="47" spans="1:6" s="1" customFormat="1" ht="14.45" x14ac:dyDescent="0.3">
      <c r="A47" s="25"/>
      <c r="B47" s="29"/>
      <c r="C47" s="30"/>
      <c r="D47" s="22"/>
      <c r="E47" s="165"/>
      <c r="F47" s="32"/>
    </row>
    <row r="48" spans="1:6" s="1" customFormat="1" ht="14.45" x14ac:dyDescent="0.3">
      <c r="A48" s="25"/>
      <c r="B48" s="29"/>
      <c r="C48" s="30"/>
      <c r="D48" s="22"/>
      <c r="E48" s="31"/>
      <c r="F48" s="32"/>
    </row>
    <row r="49" spans="1:6" s="1" customFormat="1" ht="41.45" customHeight="1" x14ac:dyDescent="0.3">
      <c r="A49" s="25">
        <f>COUNT($A$8:$A48)+1</f>
        <v>12</v>
      </c>
      <c r="B49" s="29" t="s">
        <v>362</v>
      </c>
      <c r="C49" s="30" t="s">
        <v>179</v>
      </c>
      <c r="D49" s="22">
        <v>1</v>
      </c>
      <c r="E49" s="31">
        <v>0</v>
      </c>
      <c r="F49" s="32">
        <f t="shared" ref="F49" si="9">PRODUCT(D49,E49)</f>
        <v>0</v>
      </c>
    </row>
    <row r="50" spans="1:6" s="1" customFormat="1" ht="14.45" x14ac:dyDescent="0.3">
      <c r="A50" s="25"/>
      <c r="B50" s="29"/>
      <c r="C50" s="30"/>
      <c r="D50" s="22"/>
      <c r="E50" s="31"/>
      <c r="F50" s="32"/>
    </row>
    <row r="51" spans="1:6" s="1" customFormat="1" ht="14.45" x14ac:dyDescent="0.3">
      <c r="A51" s="25"/>
      <c r="B51" s="29"/>
      <c r="C51" s="30"/>
      <c r="D51" s="22"/>
      <c r="E51" s="31"/>
      <c r="F51" s="32"/>
    </row>
    <row r="52" spans="1:6" s="1" customFormat="1" ht="48" customHeight="1" x14ac:dyDescent="0.25">
      <c r="A52" s="25">
        <f>COUNT($A$8:$A51)+1</f>
        <v>13</v>
      </c>
      <c r="B52" s="166" t="s">
        <v>363</v>
      </c>
      <c r="C52" s="34" t="s">
        <v>41</v>
      </c>
      <c r="D52" s="22">
        <v>2</v>
      </c>
      <c r="E52" s="35">
        <v>0</v>
      </c>
      <c r="F52" s="32">
        <f t="shared" ref="F52" si="10">PRODUCT(D52,E52)</f>
        <v>0</v>
      </c>
    </row>
    <row r="53" spans="1:6" s="1" customFormat="1" ht="14.45" x14ac:dyDescent="0.3">
      <c r="A53" s="25"/>
      <c r="B53" s="166"/>
      <c r="C53" s="34"/>
      <c r="D53" s="22"/>
      <c r="E53" s="35"/>
      <c r="F53" s="32"/>
    </row>
    <row r="54" spans="1:6" s="1" customFormat="1" ht="14.45" x14ac:dyDescent="0.3">
      <c r="A54" s="25"/>
      <c r="B54" s="166"/>
      <c r="C54" s="34"/>
      <c r="D54" s="22"/>
      <c r="E54" s="35"/>
      <c r="F54" s="32"/>
    </row>
    <row r="55" spans="1:6" s="1" customFormat="1" ht="34.9" customHeight="1" x14ac:dyDescent="0.25">
      <c r="A55" s="25">
        <f>COUNT($A$8:$A54)+1</f>
        <v>14</v>
      </c>
      <c r="B55" s="29" t="s">
        <v>364</v>
      </c>
      <c r="C55" s="30" t="s">
        <v>172</v>
      </c>
      <c r="D55" s="22">
        <v>35</v>
      </c>
      <c r="E55" s="165">
        <v>0</v>
      </c>
      <c r="F55" s="32">
        <f>PRODUCT(D55,E55)</f>
        <v>0</v>
      </c>
    </row>
    <row r="56" spans="1:6" s="1" customFormat="1" ht="14.45" x14ac:dyDescent="0.3">
      <c r="A56" s="25"/>
      <c r="B56" s="29"/>
      <c r="C56" s="30"/>
      <c r="D56" s="22"/>
      <c r="E56" s="165"/>
      <c r="F56" s="32"/>
    </row>
    <row r="57" spans="1:6" ht="54.6" customHeight="1" x14ac:dyDescent="0.25">
      <c r="A57" s="25">
        <f>COUNT($A$8:$A56)+1</f>
        <v>15</v>
      </c>
      <c r="B57" s="33" t="s">
        <v>365</v>
      </c>
      <c r="C57" s="34" t="s">
        <v>41</v>
      </c>
      <c r="D57" s="167">
        <v>1</v>
      </c>
      <c r="E57" s="35">
        <v>0</v>
      </c>
      <c r="F57" s="168">
        <f>D57*E57</f>
        <v>0</v>
      </c>
    </row>
    <row r="58" spans="1:6" ht="14.45" x14ac:dyDescent="0.3">
      <c r="A58" s="25"/>
      <c r="B58" s="33"/>
      <c r="C58" s="34"/>
      <c r="D58" s="167"/>
      <c r="E58" s="35"/>
      <c r="F58" s="168"/>
    </row>
    <row r="59" spans="1:6" ht="21.6" customHeight="1" x14ac:dyDescent="0.3">
      <c r="A59" s="25">
        <f>COUNT($A$8:$A58)+1</f>
        <v>16</v>
      </c>
      <c r="B59" s="33" t="s">
        <v>366</v>
      </c>
      <c r="C59" s="34" t="s">
        <v>179</v>
      </c>
      <c r="D59" s="167">
        <v>11</v>
      </c>
      <c r="E59" s="35">
        <v>0</v>
      </c>
      <c r="F59" s="168">
        <f>D59*E59</f>
        <v>0</v>
      </c>
    </row>
    <row r="60" spans="1:6" ht="14.45" x14ac:dyDescent="0.3">
      <c r="A60" s="25"/>
      <c r="B60" s="33"/>
      <c r="C60" s="34"/>
      <c r="D60" s="167"/>
      <c r="E60" s="35"/>
      <c r="F60" s="168"/>
    </row>
    <row r="61" spans="1:6" ht="23.45" customHeight="1" x14ac:dyDescent="0.25">
      <c r="A61" s="25">
        <f>COUNT($A$8:$A60)+1</f>
        <v>17</v>
      </c>
      <c r="B61" s="33" t="s">
        <v>367</v>
      </c>
      <c r="C61" s="34"/>
      <c r="D61" s="22"/>
      <c r="E61" s="35"/>
      <c r="F61" s="36"/>
    </row>
    <row r="62" spans="1:6" ht="14.45" x14ac:dyDescent="0.3">
      <c r="A62" s="25"/>
      <c r="B62" s="33"/>
      <c r="C62" s="34"/>
      <c r="D62" s="22"/>
      <c r="E62" s="35"/>
      <c r="F62" s="36"/>
    </row>
    <row r="63" spans="1:6" ht="22.15" customHeight="1" x14ac:dyDescent="0.3">
      <c r="A63" s="25">
        <f>COUNT($A$8:$A62)+1</f>
        <v>18</v>
      </c>
      <c r="B63" s="33" t="s">
        <v>368</v>
      </c>
      <c r="C63" s="34"/>
      <c r="D63" s="22"/>
      <c r="E63" s="35"/>
      <c r="F63" s="36"/>
    </row>
    <row r="64" spans="1:6" ht="14.45" x14ac:dyDescent="0.3">
      <c r="A64" s="25"/>
      <c r="B64" s="33"/>
      <c r="C64" s="34"/>
      <c r="D64" s="22"/>
      <c r="E64" s="35"/>
      <c r="F64" s="36"/>
    </row>
    <row r="65" spans="1:6" ht="37.15" customHeight="1" x14ac:dyDescent="0.3">
      <c r="A65" s="25">
        <f>COUNT($A$8:$A64)+1</f>
        <v>19</v>
      </c>
      <c r="B65" s="33" t="s">
        <v>369</v>
      </c>
      <c r="C65" s="34"/>
      <c r="D65" s="22"/>
      <c r="E65" s="35"/>
      <c r="F65" s="36"/>
    </row>
    <row r="66" spans="1:6" ht="14.45" x14ac:dyDescent="0.3">
      <c r="A66" s="25"/>
      <c r="B66" s="33"/>
      <c r="C66" s="34"/>
      <c r="D66" s="22"/>
      <c r="E66" s="35"/>
      <c r="F66" s="36"/>
    </row>
    <row r="67" spans="1:6" ht="54.6" customHeight="1" x14ac:dyDescent="0.25">
      <c r="A67" s="25">
        <f>COUNT($A$8:$A66)+1</f>
        <v>20</v>
      </c>
      <c r="B67" s="33" t="s">
        <v>370</v>
      </c>
      <c r="C67" s="34"/>
      <c r="D67" s="22"/>
      <c r="E67" s="35"/>
      <c r="F67" s="36"/>
    </row>
    <row r="68" spans="1:6" ht="14.45" x14ac:dyDescent="0.3">
      <c r="A68" s="25"/>
      <c r="B68" s="33"/>
      <c r="C68" s="34"/>
      <c r="D68" s="22"/>
      <c r="E68" s="35"/>
      <c r="F68" s="36"/>
    </row>
    <row r="69" spans="1:6" ht="14.45" x14ac:dyDescent="0.3">
      <c r="A69" s="25"/>
      <c r="B69" s="33"/>
      <c r="C69" s="34"/>
      <c r="D69" s="22"/>
      <c r="E69" s="35"/>
      <c r="F69" s="36"/>
    </row>
    <row r="70" spans="1:6" s="43" customFormat="1" ht="13.15" x14ac:dyDescent="0.25">
      <c r="A70" s="37" t="s">
        <v>9</v>
      </c>
      <c r="B70" s="38" t="s">
        <v>14</v>
      </c>
      <c r="C70" s="39"/>
      <c r="D70" s="40"/>
      <c r="E70" s="41"/>
      <c r="F70" s="42">
        <f>SUM(F11:F68)</f>
        <v>0</v>
      </c>
    </row>
    <row r="71" spans="1:6" ht="14.45" x14ac:dyDescent="0.3">
      <c r="A71" s="25"/>
      <c r="B71" s="169"/>
      <c r="C71" s="34"/>
      <c r="D71" s="21"/>
      <c r="E71" s="170"/>
      <c r="F71" s="171"/>
    </row>
    <row r="72" spans="1:6" ht="14.45" x14ac:dyDescent="0.3">
      <c r="A72" s="1"/>
    </row>
    <row r="73" spans="1:6" ht="14.45" x14ac:dyDescent="0.3">
      <c r="A73" s="1"/>
    </row>
    <row r="74" spans="1:6" ht="14.45" x14ac:dyDescent="0.3">
      <c r="A74" s="1"/>
    </row>
    <row r="75" spans="1:6" ht="14.45" x14ac:dyDescent="0.3">
      <c r="A75" s="1"/>
    </row>
    <row r="76" spans="1:6" s="43" customFormat="1" ht="13.15" x14ac:dyDescent="0.25">
      <c r="B76" s="43" t="s">
        <v>371</v>
      </c>
    </row>
    <row r="77" spans="1:6" ht="14.45" x14ac:dyDescent="0.3">
      <c r="A77" s="1"/>
    </row>
    <row r="78" spans="1:6" ht="22.15" customHeight="1" x14ac:dyDescent="0.25">
      <c r="A78" s="25" t="s">
        <v>294</v>
      </c>
      <c r="B78" s="26" t="s">
        <v>372</v>
      </c>
      <c r="C78" s="22"/>
      <c r="D78" s="22" t="s">
        <v>9</v>
      </c>
      <c r="E78" s="23" t="s">
        <v>9</v>
      </c>
      <c r="F78" s="24" t="str">
        <f t="shared" ref="F78:F79" si="11">IF(D78=" "," ",D78*E78)</f>
        <v xml:space="preserve"> </v>
      </c>
    </row>
    <row r="79" spans="1:6" ht="14.45" x14ac:dyDescent="0.3">
      <c r="A79" s="27"/>
      <c r="B79" s="21"/>
      <c r="C79" s="28" t="s">
        <v>373</v>
      </c>
      <c r="D79" s="22">
        <v>220</v>
      </c>
      <c r="E79" s="23">
        <v>0</v>
      </c>
      <c r="F79" s="24">
        <f t="shared" si="11"/>
        <v>0</v>
      </c>
    </row>
    <row r="80" spans="1:6" ht="14.45" x14ac:dyDescent="0.3">
      <c r="A80" s="27"/>
      <c r="B80" s="21"/>
      <c r="C80" s="28"/>
      <c r="D80" s="22"/>
      <c r="E80" s="23"/>
      <c r="F80" s="24"/>
    </row>
    <row r="81" spans="1:6" ht="45" customHeight="1" x14ac:dyDescent="0.25">
      <c r="A81" s="25" t="s">
        <v>296</v>
      </c>
      <c r="B81" s="26" t="s">
        <v>374</v>
      </c>
      <c r="C81" s="22"/>
      <c r="D81" s="22" t="s">
        <v>9</v>
      </c>
      <c r="E81" s="23" t="s">
        <v>9</v>
      </c>
      <c r="F81" s="24" t="str">
        <f t="shared" ref="F81:F82" si="12">IF(D81=" "," ",D81*E81)</f>
        <v xml:space="preserve"> </v>
      </c>
    </row>
    <row r="82" spans="1:6" ht="14.45" x14ac:dyDescent="0.3">
      <c r="A82" s="27"/>
      <c r="B82" s="21"/>
      <c r="C82" s="28" t="s">
        <v>50</v>
      </c>
      <c r="D82" s="22">
        <v>94</v>
      </c>
      <c r="E82" s="23">
        <v>0</v>
      </c>
      <c r="F82" s="24">
        <f t="shared" si="12"/>
        <v>0</v>
      </c>
    </row>
    <row r="83" spans="1:6" ht="14.45" x14ac:dyDescent="0.3">
      <c r="A83" s="27"/>
      <c r="B83" s="21"/>
      <c r="C83" s="28"/>
      <c r="D83" s="22"/>
      <c r="E83" s="23"/>
      <c r="F83" s="24"/>
    </row>
    <row r="84" spans="1:6" ht="42" customHeight="1" x14ac:dyDescent="0.25">
      <c r="A84" s="25" t="s">
        <v>298</v>
      </c>
      <c r="B84" s="26" t="s">
        <v>375</v>
      </c>
      <c r="C84" s="22"/>
      <c r="D84" s="22" t="s">
        <v>9</v>
      </c>
      <c r="E84" s="23" t="s">
        <v>9</v>
      </c>
      <c r="F84" s="24" t="str">
        <f t="shared" ref="F84:F85" si="13">IF(D84=" "," ",D84*E84)</f>
        <v xml:space="preserve"> </v>
      </c>
    </row>
    <row r="85" spans="1:6" ht="14.45" x14ac:dyDescent="0.3">
      <c r="A85" s="27"/>
      <c r="B85" s="21"/>
      <c r="C85" s="28" t="s">
        <v>50</v>
      </c>
      <c r="D85" s="22">
        <v>96</v>
      </c>
      <c r="E85" s="23">
        <v>0</v>
      </c>
      <c r="F85" s="24">
        <f t="shared" si="13"/>
        <v>0</v>
      </c>
    </row>
    <row r="86" spans="1:6" ht="14.45" x14ac:dyDescent="0.3">
      <c r="A86" s="27"/>
      <c r="B86" s="21"/>
      <c r="C86" s="28"/>
      <c r="D86" s="22"/>
      <c r="E86" s="23"/>
      <c r="F86" s="24"/>
    </row>
    <row r="87" spans="1:6" ht="32.450000000000003" customHeight="1" x14ac:dyDescent="0.25">
      <c r="A87" s="25" t="s">
        <v>300</v>
      </c>
      <c r="B87" s="26" t="s">
        <v>376</v>
      </c>
      <c r="C87" s="22"/>
      <c r="D87" s="22" t="s">
        <v>9</v>
      </c>
      <c r="E87" s="23" t="s">
        <v>9</v>
      </c>
      <c r="F87" s="24" t="str">
        <f t="shared" ref="F87:F92" si="14">IF(D87=" "," ",D87*E87)</f>
        <v xml:space="preserve"> </v>
      </c>
    </row>
    <row r="88" spans="1:6" ht="14.45" x14ac:dyDescent="0.3">
      <c r="A88" s="27"/>
      <c r="B88" s="21"/>
      <c r="C88" s="28" t="s">
        <v>27</v>
      </c>
      <c r="D88" s="22">
        <v>72</v>
      </c>
      <c r="E88" s="23">
        <v>0</v>
      </c>
      <c r="F88" s="24">
        <f t="shared" si="14"/>
        <v>0</v>
      </c>
    </row>
    <row r="89" spans="1:6" ht="14.45" x14ac:dyDescent="0.3">
      <c r="A89" s="27"/>
      <c r="B89" s="21"/>
      <c r="C89" s="28" t="s">
        <v>27</v>
      </c>
      <c r="D89" s="22">
        <v>96</v>
      </c>
      <c r="E89" s="23"/>
      <c r="F89" s="24"/>
    </row>
    <row r="90" spans="1:6" ht="14.45" x14ac:dyDescent="0.3">
      <c r="A90" s="1"/>
      <c r="B90" s="21"/>
      <c r="C90" s="28"/>
      <c r="D90" s="22" t="s">
        <v>9</v>
      </c>
      <c r="E90" s="23" t="s">
        <v>9</v>
      </c>
      <c r="F90" s="24" t="str">
        <f t="shared" si="14"/>
        <v xml:space="preserve"> </v>
      </c>
    </row>
    <row r="91" spans="1:6" ht="32.450000000000003" customHeight="1" x14ac:dyDescent="0.3">
      <c r="A91" s="25" t="s">
        <v>302</v>
      </c>
      <c r="B91" s="26" t="s">
        <v>377</v>
      </c>
      <c r="C91" s="28"/>
      <c r="D91" s="22" t="s">
        <v>9</v>
      </c>
      <c r="E91" s="23" t="s">
        <v>9</v>
      </c>
      <c r="F91" s="24" t="str">
        <f t="shared" si="14"/>
        <v xml:space="preserve"> </v>
      </c>
    </row>
    <row r="92" spans="1:6" ht="14.45" x14ac:dyDescent="0.3">
      <c r="A92" s="27"/>
      <c r="B92" s="21"/>
      <c r="C92" s="28" t="s">
        <v>50</v>
      </c>
      <c r="D92" s="22">
        <v>26</v>
      </c>
      <c r="E92" s="23">
        <v>0</v>
      </c>
      <c r="F92" s="24">
        <f t="shared" si="14"/>
        <v>0</v>
      </c>
    </row>
    <row r="93" spans="1:6" ht="14.45" x14ac:dyDescent="0.3">
      <c r="A93" s="27"/>
      <c r="B93" s="21"/>
      <c r="C93" s="28"/>
      <c r="D93" s="22"/>
      <c r="E93" s="23"/>
      <c r="F93" s="24"/>
    </row>
    <row r="94" spans="1:6" ht="29.45" customHeight="1" x14ac:dyDescent="0.3">
      <c r="A94" s="25" t="s">
        <v>304</v>
      </c>
      <c r="B94" s="26" t="s">
        <v>378</v>
      </c>
      <c r="C94" s="28"/>
      <c r="D94" s="22" t="s">
        <v>9</v>
      </c>
      <c r="E94" s="23" t="s">
        <v>9</v>
      </c>
      <c r="F94" s="24" t="str">
        <f t="shared" ref="F94:F95" si="15">IF(D94=" "," ",D94*E94)</f>
        <v xml:space="preserve"> </v>
      </c>
    </row>
    <row r="95" spans="1:6" ht="14.45" x14ac:dyDescent="0.3">
      <c r="A95" s="27"/>
      <c r="B95" s="21"/>
      <c r="C95" s="28" t="s">
        <v>50</v>
      </c>
      <c r="D95" s="22">
        <v>60</v>
      </c>
      <c r="E95" s="23">
        <v>0</v>
      </c>
      <c r="F95" s="24">
        <f t="shared" si="15"/>
        <v>0</v>
      </c>
    </row>
    <row r="96" spans="1:6" ht="14.45" x14ac:dyDescent="0.3">
      <c r="A96" s="27"/>
      <c r="B96" s="21"/>
      <c r="C96" s="28"/>
      <c r="D96" s="22"/>
      <c r="E96" s="23"/>
      <c r="F96" s="24"/>
    </row>
    <row r="97" spans="1:6" ht="29.45" customHeight="1" x14ac:dyDescent="0.25">
      <c r="A97" s="25" t="s">
        <v>307</v>
      </c>
      <c r="B97" s="26" t="s">
        <v>379</v>
      </c>
      <c r="C97" s="28"/>
      <c r="D97" s="22" t="s">
        <v>9</v>
      </c>
      <c r="E97" s="23" t="s">
        <v>9</v>
      </c>
      <c r="F97" s="24" t="str">
        <f t="shared" ref="F97:F98" si="16">IF(D97=" "," ",D97*E97)</f>
        <v xml:space="preserve"> </v>
      </c>
    </row>
    <row r="98" spans="1:6" ht="14.45" x14ac:dyDescent="0.3">
      <c r="A98" s="27"/>
      <c r="B98" s="21"/>
      <c r="C98" s="28" t="s">
        <v>50</v>
      </c>
      <c r="D98" s="22">
        <v>120</v>
      </c>
      <c r="E98" s="23">
        <v>0</v>
      </c>
      <c r="F98" s="24">
        <f t="shared" si="16"/>
        <v>0</v>
      </c>
    </row>
    <row r="99" spans="1:6" ht="14.45" x14ac:dyDescent="0.3">
      <c r="A99" s="27"/>
      <c r="B99" s="21"/>
      <c r="C99" s="28"/>
      <c r="D99" s="22"/>
      <c r="E99" s="23"/>
      <c r="F99" s="24"/>
    </row>
    <row r="100" spans="1:6" ht="19.899999999999999" customHeight="1" x14ac:dyDescent="0.25">
      <c r="A100" s="25" t="s">
        <v>309</v>
      </c>
      <c r="B100" s="26" t="s">
        <v>380</v>
      </c>
      <c r="C100" s="28"/>
      <c r="D100" s="22" t="s">
        <v>9</v>
      </c>
      <c r="E100" s="23" t="s">
        <v>9</v>
      </c>
      <c r="F100" s="24" t="str">
        <f t="shared" ref="F100:F101" si="17">IF(D100=" "," ",D100*E100)</f>
        <v xml:space="preserve"> </v>
      </c>
    </row>
    <row r="101" spans="1:6" ht="14.45" x14ac:dyDescent="0.3">
      <c r="A101" s="27"/>
      <c r="B101" s="21"/>
      <c r="C101" s="28" t="s">
        <v>50</v>
      </c>
      <c r="D101" s="22">
        <v>60</v>
      </c>
      <c r="E101" s="23">
        <v>0</v>
      </c>
      <c r="F101" s="24">
        <f t="shared" si="17"/>
        <v>0</v>
      </c>
    </row>
    <row r="102" spans="1:6" ht="14.45" x14ac:dyDescent="0.3">
      <c r="A102" s="27"/>
      <c r="B102" s="21"/>
      <c r="C102" s="28"/>
      <c r="D102" s="22"/>
      <c r="E102" s="23"/>
      <c r="F102" s="24"/>
    </row>
    <row r="103" spans="1:6" ht="18.600000000000001" customHeight="1" x14ac:dyDescent="0.3">
      <c r="A103" s="25" t="s">
        <v>311</v>
      </c>
      <c r="B103" s="26" t="s">
        <v>381</v>
      </c>
      <c r="C103" s="28"/>
      <c r="D103" s="22" t="s">
        <v>9</v>
      </c>
      <c r="E103" s="23" t="s">
        <v>9</v>
      </c>
      <c r="F103" s="24" t="str">
        <f t="shared" ref="F103:F104" si="18">IF(D103=" "," ",D103*E103)</f>
        <v xml:space="preserve"> </v>
      </c>
    </row>
    <row r="104" spans="1:6" ht="14.45" x14ac:dyDescent="0.3">
      <c r="A104" s="27"/>
      <c r="B104" s="21"/>
      <c r="C104" s="28" t="s">
        <v>27</v>
      </c>
      <c r="D104" s="22">
        <v>220</v>
      </c>
      <c r="E104" s="23">
        <v>0</v>
      </c>
      <c r="F104" s="24">
        <f t="shared" si="18"/>
        <v>0</v>
      </c>
    </row>
    <row r="105" spans="1:6" ht="14.45" x14ac:dyDescent="0.3">
      <c r="A105" s="27"/>
      <c r="B105" s="21"/>
      <c r="C105" s="28"/>
      <c r="D105" s="22"/>
      <c r="E105" s="23"/>
      <c r="F105" s="24"/>
    </row>
    <row r="106" spans="1:6" ht="32.450000000000003" customHeight="1" x14ac:dyDescent="0.25">
      <c r="A106" s="25" t="s">
        <v>313</v>
      </c>
      <c r="B106" s="26" t="s">
        <v>382</v>
      </c>
      <c r="C106" s="28"/>
      <c r="D106" s="22" t="s">
        <v>9</v>
      </c>
      <c r="E106" s="23" t="s">
        <v>9</v>
      </c>
      <c r="F106" s="24" t="str">
        <f t="shared" ref="F106:F107" si="19">IF(D106=" "," ",D106*E106)</f>
        <v xml:space="preserve"> </v>
      </c>
    </row>
    <row r="107" spans="1:6" ht="14.45" x14ac:dyDescent="0.3">
      <c r="A107" s="27"/>
      <c r="B107" s="21"/>
      <c r="C107" s="28" t="s">
        <v>50</v>
      </c>
      <c r="D107" s="22">
        <v>0.5</v>
      </c>
      <c r="E107" s="23">
        <v>0</v>
      </c>
      <c r="F107" s="24">
        <f t="shared" si="19"/>
        <v>0</v>
      </c>
    </row>
    <row r="108" spans="1:6" ht="14.45" x14ac:dyDescent="0.3">
      <c r="A108" s="27"/>
      <c r="B108" s="21"/>
      <c r="C108" s="28"/>
      <c r="D108" s="22"/>
      <c r="E108" s="23"/>
      <c r="F108" s="24"/>
    </row>
    <row r="109" spans="1:6" ht="33" customHeight="1" x14ac:dyDescent="0.3">
      <c r="A109" s="25" t="s">
        <v>314</v>
      </c>
      <c r="B109" s="29" t="s">
        <v>383</v>
      </c>
      <c r="C109" s="30" t="s">
        <v>179</v>
      </c>
      <c r="D109" s="22">
        <v>1</v>
      </c>
      <c r="E109" s="165">
        <v>0</v>
      </c>
      <c r="F109" s="32">
        <f>PRODUCT(D109,E109)</f>
        <v>0</v>
      </c>
    </row>
    <row r="110" spans="1:6" ht="14.45" x14ac:dyDescent="0.3">
      <c r="A110" s="25"/>
      <c r="B110" s="29"/>
      <c r="C110" s="30"/>
      <c r="D110" s="22"/>
      <c r="E110" s="165"/>
      <c r="F110" s="32"/>
    </row>
    <row r="111" spans="1:6" ht="14.45" x14ac:dyDescent="0.3">
      <c r="A111" s="25"/>
      <c r="B111" s="29"/>
      <c r="C111" s="30"/>
      <c r="D111" s="22"/>
      <c r="E111" s="31"/>
      <c r="F111" s="32"/>
    </row>
    <row r="112" spans="1:6" ht="34.9" customHeight="1" x14ac:dyDescent="0.25">
      <c r="A112" s="25" t="s">
        <v>342</v>
      </c>
      <c r="B112" s="29" t="s">
        <v>384</v>
      </c>
      <c r="C112" s="30" t="s">
        <v>189</v>
      </c>
      <c r="D112" s="22">
        <v>6</v>
      </c>
      <c r="E112" s="31">
        <v>0</v>
      </c>
      <c r="F112" s="32">
        <f t="shared" ref="F112" si="20">PRODUCT(D112,E112)</f>
        <v>0</v>
      </c>
    </row>
    <row r="113" spans="1:6" ht="14.45" x14ac:dyDescent="0.3">
      <c r="A113" s="25"/>
      <c r="B113" s="29"/>
      <c r="C113" s="30"/>
      <c r="D113" s="22"/>
      <c r="E113" s="31"/>
      <c r="F113" s="32"/>
    </row>
    <row r="114" spans="1:6" ht="14.45" x14ac:dyDescent="0.3">
      <c r="A114" s="25"/>
      <c r="B114" s="29"/>
      <c r="C114" s="30"/>
      <c r="D114" s="22"/>
      <c r="E114" s="31"/>
      <c r="F114" s="32"/>
    </row>
    <row r="115" spans="1:6" ht="18" customHeight="1" x14ac:dyDescent="0.25">
      <c r="A115" s="25" t="s">
        <v>343</v>
      </c>
      <c r="B115" s="166" t="s">
        <v>385</v>
      </c>
      <c r="C115" s="34"/>
      <c r="D115" s="22"/>
      <c r="E115" s="35"/>
      <c r="F115" s="32">
        <f t="shared" ref="F115" si="21">PRODUCT(D115,E115)</f>
        <v>0</v>
      </c>
    </row>
    <row r="116" spans="1:6" ht="14.45" x14ac:dyDescent="0.3">
      <c r="A116" s="25"/>
      <c r="B116" s="166"/>
      <c r="C116" s="34"/>
      <c r="D116" s="22"/>
      <c r="E116" s="35"/>
      <c r="F116" s="32"/>
    </row>
    <row r="117" spans="1:6" ht="14.45" x14ac:dyDescent="0.3">
      <c r="A117" s="25"/>
      <c r="B117" s="166"/>
      <c r="C117" s="34"/>
      <c r="D117" s="22"/>
      <c r="E117" s="35"/>
      <c r="F117" s="32"/>
    </row>
    <row r="118" spans="1:6" ht="21" customHeight="1" x14ac:dyDescent="0.3">
      <c r="A118" s="25" t="s">
        <v>344</v>
      </c>
      <c r="B118" s="29" t="s">
        <v>386</v>
      </c>
      <c r="C118" s="30"/>
      <c r="D118" s="22"/>
      <c r="E118" s="165"/>
      <c r="F118" s="32">
        <f>PRODUCT(D118,E118)</f>
        <v>0</v>
      </c>
    </row>
    <row r="119" spans="1:6" ht="14.45" x14ac:dyDescent="0.3">
      <c r="A119" s="25"/>
      <c r="B119" s="29"/>
      <c r="C119" s="30"/>
      <c r="D119" s="22"/>
      <c r="E119" s="165"/>
      <c r="F119" s="32"/>
    </row>
    <row r="120" spans="1:6" s="181" customFormat="1" ht="14.45" x14ac:dyDescent="0.3">
      <c r="A120" s="175"/>
      <c r="B120" s="176" t="s">
        <v>387</v>
      </c>
      <c r="C120" s="177"/>
      <c r="D120" s="178"/>
      <c r="E120" s="179"/>
      <c r="F120" s="180"/>
    </row>
  </sheetData>
  <mergeCells count="1">
    <mergeCell ref="C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5</vt:i4>
      </vt:variant>
    </vt:vector>
  </HeadingPairs>
  <TitlesOfParts>
    <vt:vector size="5" baseType="lpstr">
      <vt:lpstr>REKAPITULACIJA</vt:lpstr>
      <vt:lpstr>TIRNE NAPRAVE</vt:lpstr>
      <vt:lpstr>CESTA IN OBJEKTI</vt:lpstr>
      <vt:lpstr>ELEKTROIŠTALACIJE</vt:lpstr>
      <vt:lpstr>STROJNE INŠTALACIJE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Milan Rejec</dc:creator>
  <cp:lastModifiedBy>Prenosnik</cp:lastModifiedBy>
  <dcterms:created xsi:type="dcterms:W3CDTF">2017-05-22T07:16:00Z</dcterms:created>
  <dcterms:modified xsi:type="dcterms:W3CDTF">2017-08-11T12:31:54Z</dcterms:modified>
</cp:coreProperties>
</file>