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24226"/>
  <mc:AlternateContent xmlns:mc="http://schemas.openxmlformats.org/markup-compatibility/2006">
    <mc:Choice Requires="x15">
      <x15ac:absPath xmlns:x15ac="http://schemas.microsoft.com/office/spreadsheetml/2010/11/ac" url="Z:\Področje investicij\DATOTEKE ZAPOSLENIH\ŽERJAL MARA\razno\depo\nadstrešek\priloge\"/>
    </mc:Choice>
  </mc:AlternateContent>
  <bookViews>
    <workbookView xWindow="0" yWindow="180" windowWidth="29040" windowHeight="16260"/>
  </bookViews>
  <sheets>
    <sheet name="Rekapitulacija" sheetId="16" r:id="rId1"/>
    <sheet name="GO" sheetId="18" r:id="rId2"/>
    <sheet name="elektro" sheetId="17" r:id="rId3"/>
    <sheet name="Ostalo" sheetId="19" r:id="rId4"/>
  </sheets>
  <externalReferences>
    <externalReference r:id="rId5"/>
  </externalReferences>
  <definedNames>
    <definedName name="DELA_ARMATURA">GO!#REF!</definedName>
    <definedName name="DELA_BETON">GO!#REF!</definedName>
    <definedName name="DELA_CISC_TEREN">GO!#REF!</definedName>
    <definedName name="DELA_GEOD">GO!#REF!</definedName>
    <definedName name="DELA_GLOB_ODV">GO!#REF!</definedName>
    <definedName name="DELA_IZKOP">GO!#REF!</definedName>
    <definedName name="DELA_JASKI">GO!#REF!</definedName>
    <definedName name="DELA_KLEPAR">GO!$F$18</definedName>
    <definedName name="DELA_KLJUC">GO!$F$22</definedName>
    <definedName name="DELA_KROVSKA">GO!$F$12</definedName>
    <definedName name="DELA_NEPRED">GO!#REF!</definedName>
    <definedName name="DELA_OST_PREDD">GO!#REF!</definedName>
    <definedName name="DELA_PLANUM">GO!#REF!</definedName>
    <definedName name="DELA_PLASTI">GO!#REF!</definedName>
    <definedName name="DELA_PRESKUS">GO!#REF!</definedName>
    <definedName name="DELA_TESAR">GO!#REF!</definedName>
    <definedName name="DELA_ZASCITNA">GO!#REF!</definedName>
    <definedName name="DELA_ZASIP">GO!#REF!</definedName>
    <definedName name="ga">[1]POPIS!$G$32</definedName>
    <definedName name="GRAD_DELA">'[1]REKAPITULACIJA GO DEL'!#REF!</definedName>
    <definedName name="ha">[1]POPIS!$G$8</definedName>
    <definedName name="OBRT_DELA">'[1]REKAPITULACIJA GO DEL'!$C$10</definedName>
    <definedName name="ODVODNJA">'[1]REKAPITULACIJA GO DEL'!#REF!</definedName>
    <definedName name="PREDDELA">'[1]REKAPITULACIJA GO DEL'!#REF!</definedName>
    <definedName name="_xlnm.Print_Area" localSheetId="3">Ostalo!$A$1:$F$11</definedName>
    <definedName name="_xlnm.Print_Area" localSheetId="0">Rekapitulacija!$A$1:$B$8</definedName>
    <definedName name="TUJE_STORITVE">'[1]REKAPITULACIJA GO DEL'!$C$15</definedName>
    <definedName name="ZEM_DELA">'[1]REKAPITULACIJA GO DEL'!#REF!</definedName>
  </definedNames>
  <calcPr calcId="171027"/>
</workbook>
</file>

<file path=xl/calcChain.xml><?xml version="1.0" encoding="utf-8"?>
<calcChain xmlns="http://schemas.openxmlformats.org/spreadsheetml/2006/main">
  <c r="F9" i="19" l="1"/>
  <c r="F7" i="19"/>
  <c r="F5" i="19"/>
  <c r="F104" i="17"/>
  <c r="F11" i="19" l="1"/>
  <c r="B5" i="16" s="1"/>
  <c r="F26" i="18"/>
  <c r="F24" i="18"/>
  <c r="F20" i="18"/>
  <c r="F18" i="18" s="1"/>
  <c r="F3" i="18" s="1"/>
  <c r="F16" i="18"/>
  <c r="F14" i="18"/>
  <c r="F106" i="17"/>
  <c r="F102" i="17"/>
  <c r="F100" i="17"/>
  <c r="F98" i="17"/>
  <c r="F96" i="17"/>
  <c r="F94" i="17"/>
  <c r="F92" i="17"/>
  <c r="F90" i="17"/>
  <c r="F88" i="17"/>
  <c r="F86" i="17"/>
  <c r="F84" i="17"/>
  <c r="F82" i="17"/>
  <c r="A82" i="17"/>
  <c r="A84" i="17" s="1"/>
  <c r="A86" i="17" s="1"/>
  <c r="A88" i="17" s="1"/>
  <c r="A90" i="17" s="1"/>
  <c r="A92" i="17" s="1"/>
  <c r="A94" i="17" s="1"/>
  <c r="A96" i="17" s="1"/>
  <c r="A98" i="17" s="1"/>
  <c r="A100" i="17" s="1"/>
  <c r="A102" i="17" s="1"/>
  <c r="A104" i="17" s="1"/>
  <c r="A106" i="17" s="1"/>
  <c r="F80" i="17"/>
  <c r="F78" i="17"/>
  <c r="F76" i="17"/>
  <c r="F74" i="17"/>
  <c r="F72" i="17"/>
  <c r="F64" i="17"/>
  <c r="F62" i="17"/>
  <c r="F60" i="17"/>
  <c r="F58" i="17"/>
  <c r="F56" i="17"/>
  <c r="F54" i="17"/>
  <c r="F52" i="17"/>
  <c r="F44" i="17"/>
  <c r="F43" i="17"/>
  <c r="F42" i="17"/>
  <c r="F41" i="17"/>
  <c r="F40" i="17"/>
  <c r="F39" i="17"/>
  <c r="F38" i="17"/>
  <c r="F37" i="17"/>
  <c r="F36" i="17"/>
  <c r="F35" i="17"/>
  <c r="F32" i="17"/>
  <c r="F30" i="17"/>
  <c r="F21" i="17"/>
  <c r="F19" i="17"/>
  <c r="F23" i="17" l="1"/>
  <c r="F4" i="17" s="1"/>
  <c r="F108" i="17"/>
  <c r="F6" i="17" s="1"/>
  <c r="F46" i="17"/>
  <c r="F66" i="17" s="1"/>
  <c r="F5" i="17" s="1"/>
  <c r="F22" i="18"/>
  <c r="F4" i="18" s="1"/>
  <c r="F12" i="18"/>
  <c r="F2" i="18" s="1"/>
  <c r="F5" i="18" s="1"/>
  <c r="B3" i="16" s="1"/>
  <c r="F7" i="17" l="1"/>
  <c r="B4" i="16" s="1"/>
  <c r="B6" i="16" s="1"/>
  <c r="B7" i="16" l="1"/>
</calcChain>
</file>

<file path=xl/sharedStrings.xml><?xml version="1.0" encoding="utf-8"?>
<sst xmlns="http://schemas.openxmlformats.org/spreadsheetml/2006/main" count="190" uniqueCount="107">
  <si>
    <t>EM</t>
  </si>
  <si>
    <t>kos</t>
  </si>
  <si>
    <t>m1</t>
  </si>
  <si>
    <t>m2</t>
  </si>
  <si>
    <t>1.</t>
  </si>
  <si>
    <t>kg</t>
  </si>
  <si>
    <t>Splošno:</t>
  </si>
  <si>
    <t>Gradbeni proizvodi in inštalacije morajo biti ekološko neoporečni in higiensko ustrezni. Vsa dela morajo biti izvedena pravilno in po pravilih stroke. Izvajalec je dolžan pri sestavi ponudbe upoštevati vse grafične in tekstualne dele projekta. V primeru tiskarskih napak in neskladij med popisom, tekstualnim in grafičnim delom projekta  je dolžan izvajalec pred izdelavo ponudbe na to opozoriti projektanta pred odajo ponudbe. Ponudnik je dolžan pri ponudbi upoštevati vse povezane stroške, ki so potrebni za tehnično pravilno izvedbo del, ki jih ponuja v izvedbo.</t>
  </si>
  <si>
    <t>količina</t>
  </si>
  <si>
    <t>cena [€/EM]</t>
  </si>
  <si>
    <t>vrednost [€]</t>
  </si>
  <si>
    <t>2.</t>
  </si>
  <si>
    <t>3.</t>
  </si>
  <si>
    <t>Vrednost brez DDV</t>
  </si>
  <si>
    <t>REKAPITULACIJA</t>
  </si>
  <si>
    <t>skupaj</t>
  </si>
  <si>
    <t>Kratek opis vsebine del:</t>
  </si>
  <si>
    <t>Objektu popravljalnica kontejnerjev se je prigradil nadstrešek s približno 1/2 tlorisne površine. V nadstrešku se bo izvajala enaka dejavnost kot v samem objektu. V ta namen se izvede nova razsvetljava in nova vtična mesta za priklop električnih premičnih orodij. Reflektorske svetilke, ki so bile na vhodu se prilagodijo novemu stanju. V delu nadstrešnice se uporabijo enaka reflektorje kot v objektu.</t>
  </si>
  <si>
    <t>OPOMBE:</t>
  </si>
  <si>
    <t>.</t>
  </si>
  <si>
    <t xml:space="preserve">Za vse postavke velja, da je v ceni upoštevana dobava, usklajevanje z naročnikom in ostalimi izvajalci, organiziranje izklopa, montaža in montažni material. </t>
  </si>
  <si>
    <t>E1</t>
  </si>
  <si>
    <t>DEMONTAŽA ELEKTRIČNIH INŠTALACIJ - POPRAVLJALNICA</t>
  </si>
  <si>
    <t>Št.</t>
  </si>
  <si>
    <t>Opis</t>
  </si>
  <si>
    <t>Enota</t>
  </si>
  <si>
    <t>Kol.</t>
  </si>
  <si>
    <t>Cena/ enoto</t>
  </si>
  <si>
    <t>Vrednost</t>
  </si>
  <si>
    <t>Demontaža in ponovna montaža unikatne vroče cinkane nosilne konzole (L=3m) za montažo dveh reflektorjev tip 1129 Cromo, SAP-T600W, ki se montira na kovinske profile na nadstrešnici.</t>
  </si>
  <si>
    <t>Demontaža in ponovna montaža in priklop asimetričnega reflektorja tip 1129 CROMO, SAP-T600-E40, koda 412924-00 "Disano", z vgrajeno sijalko tip NAV-T 600 SUPER. Reflektor se montira na konzolo (poz. 1)</t>
  </si>
  <si>
    <t xml:space="preserve">S K U P A J </t>
  </si>
  <si>
    <t>EUR</t>
  </si>
  <si>
    <t>E2</t>
  </si>
  <si>
    <t>ELEKTRIČNA INŠTALACIJA - NADSTREŠNICA</t>
  </si>
  <si>
    <r>
      <t>Dobava in montaža, reflektorske svetilke TIP 1158 Indio, JM-T400, ''Disano'' IP65, z vgrajeno sijalko tip HQI-T 400W/D. S</t>
    </r>
    <r>
      <rPr>
        <sz val="10"/>
        <rFont val="Arial"/>
        <family val="2"/>
        <charset val="238"/>
      </rPr>
      <t>vetilke se z nosilnimi elementi iz nerjevečega materiala pritrdi na vroče pocinkano strešno konstrukcijo s prevrtanjem. Mesto se proti koroziji zaščiti z obstojnimi premazi.</t>
    </r>
    <r>
      <rPr>
        <sz val="10"/>
        <rFont val="Arial"/>
        <family val="2"/>
      </rPr>
      <t xml:space="preserve"> Priklop se izvede preko razdelilne doze z vodnikom FG70R 3×2,5mm2.</t>
    </r>
  </si>
  <si>
    <t xml:space="preserve">Dobava in izdelava horizontalne kabelske trase znotraj objekta. Gre za vroče cinkane kabelske lestve širine 200mm, pritrjene na vroče pocinkane nosilne profile, na višino cca 8,5m. </t>
  </si>
  <si>
    <t>m</t>
  </si>
  <si>
    <t>Dobava in montaža vtičnega gnezda na vročecinkane stebre HEA 340 z tipskimi pritrdili na višino cca 1,1m. Omara iz nerjavečega jekla dim. 400×500×200, barvana (barvo potrdi investitor), z IP55. Končno višino se uskladi na terenu glede na prečne nosilce zaščitne ograje nosilnih stebrov. Gnezdo se na HEA 340 steber pritrdi na izbočeni strani. Vtičnice se poslužuje od zunaj. Na vrata se montira glavno stikalo. Dovodi od zgoraj. Omara vsebuje opremo:</t>
  </si>
  <si>
    <t xml:space="preserve">* omara dim. 400×600×200m (Š×V×G), INOX, IP65. </t>
  </si>
  <si>
    <t xml:space="preserve">* vtičnica 32A, 400-440V, 3P+N+PE, IP65. </t>
  </si>
  <si>
    <t xml:space="preserve">* vtičnica 16A, 230V, 1P+N+PE, IP55. </t>
  </si>
  <si>
    <t xml:space="preserve">* glavno stikalo 63A/3p, 400V, IP55. </t>
  </si>
  <si>
    <t>* montažna plošča</t>
  </si>
  <si>
    <t>* stikalo na dif. tok 400/230V, 63A, 30mA</t>
  </si>
  <si>
    <t>* inštalacijski odklopnik C32A/3p, 230V</t>
  </si>
  <si>
    <t>* inštalacijski odklopnik C16A/1p, 230V</t>
  </si>
  <si>
    <t xml:space="preserve">* uvodnica PG29 kovinska </t>
  </si>
  <si>
    <t>* tritočkovni zapah z ključavnico upravljavca</t>
  </si>
  <si>
    <t>drobni in vezni material</t>
  </si>
  <si>
    <t>komplet</t>
  </si>
  <si>
    <t>kpl</t>
  </si>
  <si>
    <t>Dobava in montaža prižigališča z dvema tipkama vročecinkane stebre HEA 340 z tipskimi pritrdili na višino cca 1,1m. Končno višino se uskladi na terenu glede na prečne nosilce zaščitne ograje nosilnih stebrov. Prižigališče se na HEA 340 steber pritrdi na izbočeni strani. Dovod od zgoraj. Gre za sledeče:</t>
  </si>
  <si>
    <t xml:space="preserve"> </t>
  </si>
  <si>
    <t>*Tipka za vklop/izklop razsvetljave tip M22-D-G-X1/K10, "Eaton" , IP67</t>
  </si>
  <si>
    <t xml:space="preserve">*ohišje za tri tipke M22-I2, "Eaton" </t>
  </si>
  <si>
    <t xml:space="preserve">*uvodnica PG 16                                                                  </t>
  </si>
  <si>
    <r>
      <t xml:space="preserve">Dobava in izdelava tokovnih povezav za napajanje notranje in zunanje razsvetljave. Gre </t>
    </r>
    <r>
      <rPr>
        <sz val="10"/>
        <rFont val="Arial"/>
        <family val="2"/>
      </rPr>
      <t xml:space="preserve">za izvedbo kabelskega razvoda med stikalnim blokom in razvodnimi dozami pred posamezno svetilko s kabli </t>
    </r>
    <r>
      <rPr>
        <sz val="10"/>
        <rFont val="Arial"/>
        <family val="2"/>
        <charset val="238"/>
      </rPr>
      <t xml:space="preserve"> FG70R 5×4mm2.</t>
    </r>
    <r>
      <rPr>
        <sz val="10"/>
        <rFont val="Arial"/>
        <family val="2"/>
      </rPr>
      <t xml:space="preserve"> Kabel se polaga na kabelske lestve. Kabel se od lestev do svetilke pritrdi na profile z ustreznimi antikorozijskimi sponkami na vsakih 0,3m. </t>
    </r>
  </si>
  <si>
    <r>
      <t xml:space="preserve">Dobava in izdelava tokovnih povezav od razvodnih doz do posamezne svetilke. Gre </t>
    </r>
    <r>
      <rPr>
        <sz val="10"/>
        <rFont val="Arial"/>
        <family val="2"/>
      </rPr>
      <t xml:space="preserve">za izvedbo kabelskega razvoda z napajalnim kablom </t>
    </r>
    <r>
      <rPr>
        <sz val="10"/>
        <rFont val="Arial"/>
        <family val="2"/>
        <charset val="238"/>
      </rPr>
      <t>FG70R 3×2,5mm2</t>
    </r>
    <r>
      <rPr>
        <sz val="10"/>
        <rFont val="Arial"/>
        <family val="2"/>
      </rPr>
      <t xml:space="preserve">. Kabel se od razdelilne doze do posamezne svetilke pritrdi z ustreznimi antikorozijskimi sponkami oz. inox vezicami na nosilni konzoli na vsakih 0,3m. </t>
    </r>
  </si>
  <si>
    <t xml:space="preserve">Dobava in izdelava tokovnih povezav s kablom FG70R 5×1,5mm2 za prižiganje razsvetljave. Kabel se od SB-POPRAVLJALNICA polaga na kabelske lestve na mestu odcepa pa pritrdi na vročecinkano konstrukcijo s standardnimi vročecinkanimi pritrjevali. </t>
  </si>
  <si>
    <t xml:space="preserve">Dobava in izdelava tokovnih povezav s kablom FG70R 5×16mm2 med SB-POPRAVLJALNICA in vtičniškimi gnezdi (VX1-8). Kabel se od SB-POPRAVLJALNICA polaga na kabelske lestve na mestu odcepa pa pritrdi na vročecinkano konstrukcijo s standardnimi vročecinkanimi pritrjevali. Gre za tokovne povezave, ki se izvedejo med SB-VX9, VX9-VX10, VX10-VX11 in VX11-VX12 za severni del objekta. </t>
  </si>
  <si>
    <t>Izdelava vseh potrebnih električnih meritev in preizkusov z izdelavo pisnih poročil</t>
  </si>
  <si>
    <t>E3</t>
  </si>
  <si>
    <t>ELEKTRIČNA INŠTALACIJA - STRELOVOD</t>
  </si>
  <si>
    <t>Strojni izkop in zasip ozemljitvenega jarka dim. 0,4×0,6m v II-III. ktg.</t>
  </si>
  <si>
    <t>Dobava in položitev INOX traku 25x4 mm  v izopan jarek,  kompletno s spojnim materialom. Trak se spoji s trakom popravljalnice kontejnerjev.</t>
  </si>
  <si>
    <t>Ozemljitev pokončnih nosilnih kovinskih delov objekta na ozemljitev. Gre za povezavo nosilnega stebra pri stiku z finalno podlago z INOX 4x25mm (L=3m) takom, katerega se privari na profil s kvalitetnim zvarom ter antikorozijsko zaščiti, na  nov potencialni obroč pa se poveže s križno sponko.</t>
  </si>
  <si>
    <r>
      <t xml:space="preserve">Dobava in montaža slemenskega nosilnega elementa </t>
    </r>
    <r>
      <rPr>
        <b/>
        <sz val="10"/>
        <rFont val="Arial"/>
        <family val="2"/>
        <charset val="238"/>
      </rPr>
      <t>SON16</t>
    </r>
    <r>
      <rPr>
        <sz val="10"/>
        <rFont val="Arial"/>
        <family val="2"/>
        <charset val="238"/>
      </rPr>
      <t xml:space="preserve"> iz nerjavečega jekla</t>
    </r>
    <r>
      <rPr>
        <b/>
        <sz val="10"/>
        <rFont val="Arial"/>
        <family val="2"/>
        <charset val="238"/>
      </rPr>
      <t xml:space="preserve"> </t>
    </r>
    <r>
      <rPr>
        <sz val="10"/>
        <rFont val="Arial"/>
        <family val="2"/>
        <charset val="238"/>
      </rPr>
      <t>za pritrjevanje strelovodnega vodnika AH1 Al fi 8mm na  pločevinasto atiko objekta. Proizvajalec HERMI</t>
    </r>
  </si>
  <si>
    <r>
      <t xml:space="preserve">Dobava in montaža strešnega nosilnega elementa </t>
    </r>
    <r>
      <rPr>
        <b/>
        <sz val="10"/>
        <rFont val="Arial"/>
        <family val="2"/>
        <charset val="238"/>
      </rPr>
      <t>SON16</t>
    </r>
    <r>
      <rPr>
        <sz val="10"/>
        <rFont val="Arial"/>
        <family val="2"/>
        <charset val="238"/>
      </rPr>
      <t xml:space="preserve"> iz nerjavečega jekla</t>
    </r>
    <r>
      <rPr>
        <b/>
        <sz val="10"/>
        <rFont val="Arial"/>
        <family val="2"/>
        <charset val="238"/>
      </rPr>
      <t xml:space="preserve"> </t>
    </r>
    <r>
      <rPr>
        <sz val="10"/>
        <rFont val="Arial"/>
        <family val="2"/>
        <charset val="238"/>
      </rPr>
      <t>za pritrjevanje strelovodnega vodnika AH1 Al fi 8mm na  pločevinasto atiko objekta. Proizvajalec HERMI</t>
    </r>
  </si>
  <si>
    <r>
      <t xml:space="preserve">Dobava in montaža zidnega nosilnega elementa </t>
    </r>
    <r>
      <rPr>
        <b/>
        <sz val="10"/>
        <rFont val="Arial"/>
        <family val="2"/>
        <charset val="238"/>
      </rPr>
      <t>SON16</t>
    </r>
    <r>
      <rPr>
        <sz val="10"/>
        <rFont val="Arial"/>
        <family val="2"/>
        <charset val="238"/>
      </rPr>
      <t xml:space="preserve"> iz nerjavečega jekla</t>
    </r>
    <r>
      <rPr>
        <b/>
        <sz val="10"/>
        <rFont val="Arial"/>
        <family val="2"/>
        <charset val="238"/>
      </rPr>
      <t xml:space="preserve"> </t>
    </r>
    <r>
      <rPr>
        <sz val="10"/>
        <rFont val="Arial"/>
        <family val="2"/>
        <charset val="238"/>
      </rPr>
      <t>za pritrjevanje strelovodnega vodnika AH1 Al fi 8mm na fasadno pločevino. Proizvajalec HERMI</t>
    </r>
  </si>
  <si>
    <r>
      <t xml:space="preserve">Dobava in montaža sponke </t>
    </r>
    <r>
      <rPr>
        <b/>
        <sz val="10"/>
        <rFont val="Arial"/>
        <family val="2"/>
        <charset val="238"/>
      </rPr>
      <t xml:space="preserve">KON03 </t>
    </r>
    <r>
      <rPr>
        <sz val="10"/>
        <rFont val="Arial"/>
        <family val="2"/>
        <charset val="238"/>
      </rPr>
      <t>iz nerjavečega jekla za izvedbo spojev med okroglimi strelovodnimi vodnikomi ter kovinskimi konstrukcijami. Proizvajalec HERMI</t>
    </r>
  </si>
  <si>
    <r>
      <t xml:space="preserve">Dobava in montaža oznak merilnih mest </t>
    </r>
    <r>
      <rPr>
        <b/>
        <sz val="10"/>
        <rFont val="Arial"/>
        <family val="2"/>
        <charset val="238"/>
      </rPr>
      <t>MŠ.</t>
    </r>
    <r>
      <rPr>
        <sz val="10"/>
        <rFont val="Arial"/>
        <family val="2"/>
        <charset val="238"/>
      </rPr>
      <t xml:space="preserve"> Proizvajalec HERMI</t>
    </r>
  </si>
  <si>
    <r>
      <t xml:space="preserve">Dobava in montaža sponke </t>
    </r>
    <r>
      <rPr>
        <b/>
        <sz val="10"/>
        <rFont val="Arial"/>
        <family val="2"/>
        <charset val="238"/>
      </rPr>
      <t>KON04 A</t>
    </r>
    <r>
      <rPr>
        <sz val="10"/>
        <rFont val="Arial"/>
        <family val="2"/>
        <charset val="238"/>
      </rPr>
      <t xml:space="preserve"> iz nerjavečega jekla za medsebojno spajanje okroglih strelovodnih vodnikov. Proizvajalec HERMI</t>
    </r>
  </si>
  <si>
    <r>
      <t xml:space="preserve">Dobava in montaža kontaktne sponke </t>
    </r>
    <r>
      <rPr>
        <b/>
        <sz val="10"/>
        <rFont val="Arial"/>
        <family val="2"/>
        <charset val="238"/>
      </rPr>
      <t>KON05</t>
    </r>
    <r>
      <rPr>
        <sz val="10"/>
        <rFont val="Arial"/>
        <family val="2"/>
        <charset val="238"/>
      </rPr>
      <t xml:space="preserve"> iz nerjavečega jekla za izvedbo kontaktnih spojev med okroglim strelovodnim vodnikom in pločevinastimi deli. Proizvajalec HERMI</t>
    </r>
  </si>
  <si>
    <r>
      <t xml:space="preserve">Dobava in montaža odkapnika </t>
    </r>
    <r>
      <rPr>
        <b/>
        <sz val="10"/>
        <rFont val="Arial"/>
        <family val="2"/>
        <charset val="238"/>
      </rPr>
      <t>KON21 ODKAPNIK</t>
    </r>
    <r>
      <rPr>
        <sz val="10"/>
        <rFont val="Arial"/>
        <family val="2"/>
        <charset val="238"/>
      </rPr>
      <t xml:space="preserve"> iz nerjavečega jekla za preprečitev zatekanja vode po strelovodnem vodniku. Proizvajalec HERMI</t>
    </r>
  </si>
  <si>
    <r>
      <t xml:space="preserve">Dobava in montaža strelovodnega vodnika </t>
    </r>
    <r>
      <rPr>
        <b/>
        <sz val="10"/>
        <rFont val="Arial"/>
        <family val="2"/>
        <charset val="238"/>
      </rPr>
      <t>AH1</t>
    </r>
    <r>
      <rPr>
        <sz val="10"/>
        <rFont val="Arial"/>
        <family val="2"/>
        <charset val="238"/>
      </rPr>
      <t xml:space="preserve"> Al fi 8mm na tipske strelovodne nosilne elemente. Proizvajalec HERMI</t>
    </r>
  </si>
  <si>
    <r>
      <t xml:space="preserve">Dobava in montaža sponke </t>
    </r>
    <r>
      <rPr>
        <b/>
        <sz val="10"/>
        <rFont val="Arial"/>
        <family val="2"/>
        <charset val="238"/>
      </rPr>
      <t xml:space="preserve">KON01 </t>
    </r>
    <r>
      <rPr>
        <sz val="10"/>
        <rFont val="Arial"/>
        <family val="2"/>
        <charset val="238"/>
      </rPr>
      <t>iz nerjavečega jekla za izvedbo spojev med ploščatim strelovodnim vodniki. Proizvajalec HERMI</t>
    </r>
  </si>
  <si>
    <r>
      <t xml:space="preserve">Dobava in montaža sponke </t>
    </r>
    <r>
      <rPr>
        <b/>
        <sz val="10"/>
        <rFont val="Arial"/>
        <family val="2"/>
        <charset val="238"/>
      </rPr>
      <t xml:space="preserve">KON01 </t>
    </r>
    <r>
      <rPr>
        <sz val="10"/>
        <rFont val="Arial"/>
        <family val="2"/>
        <charset val="238"/>
      </rPr>
      <t>iz nerjavečega jekla za izvedbo vijačnih merilnih  spojev med ploščatimi strelovodnimi vodniki ter kovinskimi konstrukcijami. Proizvajalec HERMI</t>
    </r>
  </si>
  <si>
    <r>
      <t xml:space="preserve">Dobava in montaža sponke </t>
    </r>
    <r>
      <rPr>
        <b/>
        <sz val="10"/>
        <rFont val="Arial"/>
        <family val="2"/>
        <charset val="238"/>
      </rPr>
      <t xml:space="preserve">KON09 </t>
    </r>
    <r>
      <rPr>
        <sz val="10"/>
        <rFont val="Arial"/>
        <family val="2"/>
        <charset val="238"/>
      </rPr>
      <t>iz jekla za izvedbo spojev med ploščatimi strelovodnimi vodniki ter armaturo temeljev. Proizvajalec HERMI</t>
    </r>
  </si>
  <si>
    <r>
      <t xml:space="preserve">Dobava in montaža ploščatega vodnika </t>
    </r>
    <r>
      <rPr>
        <b/>
        <sz val="10"/>
        <rFont val="Arial"/>
        <family val="2"/>
        <charset val="238"/>
      </rPr>
      <t>RH1*H4</t>
    </r>
    <r>
      <rPr>
        <sz val="10"/>
        <rFont val="Arial"/>
        <family val="2"/>
        <charset val="238"/>
      </rPr>
      <t xml:space="preserve"> 30x3,5 mm iz kislinsko odpornega jekla 30x3,5 mm za izvedbo ozemljitvene instalacije. Proizvajalec HERMI</t>
    </r>
  </si>
  <si>
    <t>Montažna dela strelovodne instalacije na višini.</t>
  </si>
  <si>
    <t>Meritve strelovodne napeljave z izdajo poročila in merilnih protokolov</t>
  </si>
  <si>
    <t>SKUPAJ STRELOVOD</t>
  </si>
  <si>
    <t>SKUPAJ</t>
  </si>
  <si>
    <t>Krovska dela</t>
  </si>
  <si>
    <t xml:space="preserve">Nabava in montaža strešnih pločevinastih panelov s protikondenzacijskim obrizgom v barvi po izbiri investitorja (kot npr. TRIMOVAL TPO 1000 ali podobno).
- streha objekta
- vključno z vsem pritrditvenim materialom (zagotoviti je potrebno ustrezno pritrjevanje in montažo glede na navodila proizvajalca)
- odziv na ogenj od zunaj Broof (t1,t2,t3)
- odziv na ogenj znotraj vsaj razred vsaj C-s2,d0
</t>
  </si>
  <si>
    <t xml:space="preserve">Nabava in montaža fasadnih pločevinastih panelov v barvi po izbiri investitorja (kot npr. TRIMOVAL TP 1000 ali podobno)
- fasada objekta
- vključno z vsem pritrditvenim materialom (zagotoviti je potrebno ustrezno pritrjevanje in montažo glede na navodila proizvajalca)
- odziv na ogenj od zunaj vsaj B-s2,d1
- odziv na ogenj znotraj razred vsaj A1
</t>
  </si>
  <si>
    <t>Kleparska dela</t>
  </si>
  <si>
    <t>Dobava in montaža zaključnih letev iz pločevine r.š. 50 cm z vsemi potrebnimi deli in materiali.
- barva po izbiri investitorja
- sleme, napušči, koti fasade.</t>
  </si>
  <si>
    <t>Ključavničarska dela</t>
  </si>
  <si>
    <t>Dobava in vgraditev jeklene nosilne konstrukcijev varjeni izvedbi iz konstrukcijskega jekla S355
- nosilna konstrukcija
- jeklo S355 J0
- protikorozijska zaščita: okolje C5-M, trajnost H, barvano.
- pritrdilni in sidrni material
- opozorilne črno/rumene nalepke za zaščito stebrov konstrukcije</t>
  </si>
  <si>
    <t xml:space="preserve">Dobava in vgraditev jeklene nosilne konstrukcijev varjeni izvedbi iz konstrukcijskega jekla S355
- elementi za preprečitev trka v nosilne stebre
- jeklo S355 J0
- protikorozijska zaščita: okolje C5-M, trajnost H, barvano
- pritrdilni in sidrni material
- opozorilne črno/rumene nalepke
</t>
  </si>
  <si>
    <t>1. Krovska dela</t>
  </si>
  <si>
    <t>2. Kleparska dela</t>
  </si>
  <si>
    <t>3. Ključavničarska dela</t>
  </si>
  <si>
    <t>A. REKAPITULACIJA GRADBENIH IN OBRTNIŠKIH DEL</t>
  </si>
  <si>
    <t>A. Gradbena in obrtniška dela SKUPAJ</t>
  </si>
  <si>
    <t>B. REKAPITULACIJA ELEKTRIČNIH INSTALACIJ</t>
  </si>
  <si>
    <t>Dobava in vgradnja impulznega stikala za prižiganje razsvetljave nadstrešnice, 230V/16A, 2p. Stikalo se vgradi v obstoječ RG. Izvede se povezava z obstoječim 230V/20A/3p kontaktorjem.</t>
  </si>
  <si>
    <t>C. OSTALO</t>
  </si>
  <si>
    <t>Zakoličba</t>
  </si>
  <si>
    <t>Projekt izvedenih del</t>
  </si>
  <si>
    <t>Geodetski načrt novega stanja zemljišča</t>
  </si>
  <si>
    <t>A.  Gradbena in obrtniška dela</t>
  </si>
  <si>
    <t>B. Električne instalacije</t>
  </si>
  <si>
    <t>D. Nepredvidena dela 5% vrednosti del pod št. 1-3</t>
  </si>
  <si>
    <t>C. Ostalo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</si>
</sst>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0\ &quot;€&quot;_-;\-* #,##0\ &quot;€&quot;_-;_-* &quot;-&quot;\ &quot;€&quot;_-;_-@_-"/>
    <numFmt numFmtId="44" formatCode="_-* #,##0.00\ &quot;€&quot;_-;\-* #,##0.00\ &quot;€&quot;_-;_-* &quot;-&quot;??\ &quot;€&quot;_-;_-@_-"/>
    <numFmt numFmtId="164" formatCode="_-* #,##0.00&quot; €&quot;_-;\-* #,##0.00&quot; €&quot;_-;_-* \-??&quot; €&quot;_-;_-@_-"/>
    <numFmt numFmtId="165" formatCode="_-* #,##0.00\ [$€-1]_-;\-* #,##0.00\ [$€-1]_-;_-* &quot;-&quot;??\ [$€-1]_-;_-@_-"/>
    <numFmt numFmtId="166" formatCode="_-* #,##0.00\ _S_I_T_-;\-* #,##0.00\ _S_I_T_-;_-* \-??\ _S_I_T_-;_-@_-"/>
    <numFmt numFmtId="167" formatCode="#,##0.00_ ;\-#,##0.00\ "/>
    <numFmt numFmtId="168" formatCode="#,##0.00\ &quot;€&quot;"/>
  </numFmts>
  <fonts count="37">
    <font>
      <sz val="11"/>
      <color theme="1"/>
      <name val="Calibri"/>
      <family val="2"/>
      <charset val="238"/>
      <scheme val="minor"/>
    </font>
    <font>
      <sz val="11"/>
      <color theme="1"/>
      <name val="Calibri"/>
      <family val="2"/>
      <charset val="238"/>
      <scheme val="minor"/>
    </font>
    <font>
      <sz val="10"/>
      <name val="Arial CE"/>
      <family val="2"/>
      <charset val="238"/>
    </font>
    <font>
      <sz val="10"/>
      <name val="Arial Narrow"/>
      <family val="2"/>
      <charset val="238"/>
    </font>
    <font>
      <b/>
      <sz val="10"/>
      <name val="Arial Narrow"/>
      <family val="2"/>
      <charset val="238"/>
    </font>
    <font>
      <sz val="12"/>
      <name val="Arial Narrow"/>
      <family val="2"/>
      <charset val="238"/>
    </font>
    <font>
      <sz val="12"/>
      <name val="SLO Times New Roman"/>
    </font>
    <font>
      <sz val="10"/>
      <name val="Arial CE"/>
      <charset val="238"/>
    </font>
    <font>
      <sz val="10"/>
      <name val="Arial"/>
      <family val="2"/>
    </font>
    <font>
      <sz val="10"/>
      <name val="Arial"/>
      <family val="2"/>
      <charset val="238"/>
    </font>
    <font>
      <b/>
      <sz val="10"/>
      <name val="Arial"/>
      <family val="2"/>
      <charset val="238"/>
    </font>
    <font>
      <b/>
      <sz val="11"/>
      <color theme="1"/>
      <name val="Tahoma"/>
      <family val="2"/>
      <charset val="238"/>
    </font>
    <font>
      <sz val="10"/>
      <name val="Tahoma"/>
      <family val="2"/>
      <charset val="238"/>
    </font>
    <font>
      <sz val="10"/>
      <color theme="1"/>
      <name val="Tahoma"/>
      <family val="2"/>
      <charset val="238"/>
    </font>
    <font>
      <sz val="10"/>
      <color rgb="FF000000"/>
      <name val="Tahoma"/>
      <family val="2"/>
      <charset val="238"/>
    </font>
    <font>
      <b/>
      <sz val="10"/>
      <color rgb="FF000000"/>
      <name val="Tahoma"/>
      <family val="2"/>
      <charset val="238"/>
    </font>
    <font>
      <b/>
      <sz val="10"/>
      <color indexed="8"/>
      <name val="Arial Narrow"/>
      <family val="2"/>
      <charset val="238"/>
    </font>
    <font>
      <sz val="10"/>
      <color indexed="8"/>
      <name val="Arial Narrow"/>
      <family val="2"/>
      <charset val="238"/>
    </font>
    <font>
      <b/>
      <sz val="10"/>
      <name val="Arial CE"/>
      <family val="2"/>
      <charset val="238"/>
    </font>
    <font>
      <sz val="10"/>
      <color indexed="10"/>
      <name val="Arial"/>
      <family val="2"/>
      <charset val="238"/>
    </font>
    <font>
      <b/>
      <sz val="11"/>
      <name val="Arial"/>
      <family val="2"/>
      <charset val="238"/>
    </font>
    <font>
      <b/>
      <sz val="8"/>
      <name val="Arial"/>
      <family val="2"/>
      <charset val="238"/>
    </font>
    <font>
      <sz val="8"/>
      <name val="Arial"/>
      <family val="2"/>
      <charset val="238"/>
    </font>
    <font>
      <sz val="8"/>
      <name val="Arial CE"/>
      <family val="2"/>
      <charset val="238"/>
    </font>
    <font>
      <b/>
      <sz val="12"/>
      <name val="Arial"/>
      <family val="2"/>
      <charset val="238"/>
    </font>
    <font>
      <b/>
      <sz val="10"/>
      <color indexed="10"/>
      <name val="Arial"/>
      <family val="2"/>
      <charset val="238"/>
    </font>
    <font>
      <b/>
      <sz val="12"/>
      <color indexed="10"/>
      <name val="Arial"/>
      <family val="2"/>
      <charset val="238"/>
    </font>
    <font>
      <sz val="12"/>
      <name val="Arial"/>
      <family val="2"/>
      <charset val="238"/>
    </font>
    <font>
      <b/>
      <i/>
      <sz val="10"/>
      <name val="Arial"/>
      <family val="2"/>
      <charset val="238"/>
    </font>
    <font>
      <b/>
      <sz val="10"/>
      <name val="Arial"/>
      <family val="2"/>
    </font>
    <font>
      <sz val="12"/>
      <name val="Arial"/>
      <family val="2"/>
    </font>
    <font>
      <sz val="10"/>
      <color theme="0"/>
      <name val="Arial"/>
      <family val="2"/>
    </font>
    <font>
      <sz val="11"/>
      <name val="Arial"/>
      <family val="2"/>
    </font>
    <font>
      <sz val="10"/>
      <color indexed="8"/>
      <name val="Arial"/>
      <family val="2"/>
      <charset val="238"/>
    </font>
    <font>
      <sz val="10"/>
      <name val="Arial"/>
      <charset val="238"/>
    </font>
    <font>
      <b/>
      <i/>
      <sz val="10"/>
      <name val="Arial CE"/>
      <charset val="238"/>
    </font>
    <font>
      <b/>
      <sz val="12"/>
      <color indexed="8"/>
      <name val="Arial Narrow"/>
      <family val="2"/>
      <charset val="238"/>
    </font>
  </fonts>
  <fills count="7">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indexed="22"/>
        <bgColor indexed="31"/>
      </patternFill>
    </fill>
    <fill>
      <patternFill patternType="solid">
        <fgColor indexed="42"/>
        <bgColor indexed="64"/>
      </patternFill>
    </fill>
    <fill>
      <patternFill patternType="solid">
        <fgColor theme="0" tint="-0.14999847407452621"/>
        <bgColor indexed="64"/>
      </patternFill>
    </fill>
  </fills>
  <borders count="15">
    <border>
      <left/>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rgb="FF000000"/>
      </left>
      <right/>
      <top/>
      <bottom style="medium">
        <color rgb="FF000000"/>
      </bottom>
      <diagonal/>
    </border>
    <border>
      <left style="medium">
        <color indexed="64"/>
      </left>
      <right style="medium">
        <color rgb="FF000000"/>
      </right>
      <top style="double">
        <color indexed="64"/>
      </top>
      <bottom style="double">
        <color indexed="64"/>
      </bottom>
      <diagonal/>
    </border>
    <border>
      <left style="medium">
        <color rgb="FF000000"/>
      </left>
      <right style="medium">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double">
        <color auto="1"/>
      </top>
      <bottom/>
      <diagonal/>
    </border>
  </borders>
  <cellStyleXfs count="17">
    <xf numFmtId="0" fontId="0" fillId="0" borderId="0"/>
    <xf numFmtId="42" fontId="1" fillId="0" borderId="0" applyFont="0" applyFill="0" applyBorder="0" applyAlignment="0" applyProtection="0"/>
    <xf numFmtId="0" fontId="2" fillId="0" borderId="0"/>
    <xf numFmtId="0" fontId="6" fillId="0" borderId="0"/>
    <xf numFmtId="0" fontId="7" fillId="0" borderId="0"/>
    <xf numFmtId="0" fontId="8" fillId="0" borderId="0"/>
    <xf numFmtId="0" fontId="9" fillId="0" borderId="0"/>
    <xf numFmtId="0" fontId="8" fillId="0" borderId="0"/>
    <xf numFmtId="0" fontId="5" fillId="0" borderId="0"/>
    <xf numFmtId="164" fontId="9" fillId="0" borderId="0" applyFill="0" applyBorder="0" applyAlignment="0" applyProtection="0"/>
    <xf numFmtId="166" fontId="5" fillId="0" borderId="0">
      <alignment horizontal="right"/>
      <protection locked="0"/>
    </xf>
    <xf numFmtId="49" fontId="10" fillId="4" borderId="0" applyProtection="0">
      <alignment horizontal="left" vertical="top" wrapText="1"/>
    </xf>
    <xf numFmtId="0" fontId="2" fillId="0" borderId="0"/>
    <xf numFmtId="0" fontId="5" fillId="0" borderId="0" applyNumberFormat="0" applyFill="0" applyBorder="0" applyProtection="0">
      <alignment horizontal="right" wrapText="1"/>
    </xf>
    <xf numFmtId="0" fontId="9" fillId="0" borderId="0"/>
    <xf numFmtId="0" fontId="7" fillId="0" borderId="0"/>
    <xf numFmtId="0" fontId="9" fillId="0" borderId="0"/>
  </cellStyleXfs>
  <cellXfs count="242">
    <xf numFmtId="0" fontId="0" fillId="0" borderId="0" xfId="0"/>
    <xf numFmtId="0" fontId="3" fillId="0" borderId="0" xfId="8" applyFont="1"/>
    <xf numFmtId="0" fontId="3" fillId="0" borderId="0" xfId="8" applyFont="1" applyFill="1"/>
    <xf numFmtId="0" fontId="3" fillId="0" borderId="0" xfId="8" applyFont="1" applyProtection="1"/>
    <xf numFmtId="0" fontId="11" fillId="0" borderId="0" xfId="0" applyFont="1"/>
    <xf numFmtId="44" fontId="12" fillId="0" borderId="2" xfId="1" applyNumberFormat="1" applyFont="1" applyBorder="1" applyAlignment="1" applyProtection="1">
      <alignment horizontal="right" vertical="center" wrapText="1"/>
    </xf>
    <xf numFmtId="0" fontId="13" fillId="0" borderId="0" xfId="0" applyFont="1"/>
    <xf numFmtId="0" fontId="13" fillId="0" borderId="0" xfId="0" applyFont="1" applyAlignment="1">
      <alignment horizontal="right"/>
    </xf>
    <xf numFmtId="0" fontId="14" fillId="0" borderId="3" xfId="0" applyFont="1" applyBorder="1" applyAlignment="1">
      <alignment vertical="center" wrapText="1"/>
    </xf>
    <xf numFmtId="0" fontId="15" fillId="0" borderId="4" xfId="0" applyFont="1" applyFill="1" applyBorder="1" applyAlignment="1">
      <alignment horizontal="right" vertical="center" wrapText="1"/>
    </xf>
    <xf numFmtId="44" fontId="13" fillId="0" borderId="5" xfId="0" applyNumberFormat="1" applyFont="1" applyBorder="1"/>
    <xf numFmtId="2" fontId="3" fillId="0" borderId="0" xfId="10" applyNumberFormat="1" applyFont="1" applyFill="1" applyBorder="1" applyAlignment="1" applyProtection="1">
      <alignment horizontal="right"/>
    </xf>
    <xf numFmtId="166" fontId="3" fillId="0" borderId="0" xfId="10" applyFont="1" applyFill="1" applyBorder="1" applyAlignment="1" applyProtection="1">
      <alignment horizontal="right"/>
    </xf>
    <xf numFmtId="4" fontId="4" fillId="0" borderId="0" xfId="8" applyNumberFormat="1" applyFont="1" applyFill="1" applyBorder="1" applyAlignment="1" applyProtection="1">
      <alignment horizontal="left" vertical="top" wrapText="1"/>
    </xf>
    <xf numFmtId="0" fontId="3" fillId="2" borderId="0" xfId="8" applyFont="1" applyFill="1" applyBorder="1" applyAlignment="1" applyProtection="1">
      <alignment horizontal="right" vertical="top"/>
    </xf>
    <xf numFmtId="0" fontId="3" fillId="0" borderId="0" xfId="8" applyFont="1" applyFill="1" applyBorder="1" applyAlignment="1" applyProtection="1">
      <alignment horizontal="right" vertical="top"/>
    </xf>
    <xf numFmtId="0" fontId="3" fillId="0" borderId="0" xfId="8" applyFont="1" applyAlignment="1" applyProtection="1">
      <alignment horizontal="right"/>
    </xf>
    <xf numFmtId="2" fontId="3" fillId="0" borderId="0" xfId="8" applyNumberFormat="1" applyFont="1" applyFill="1" applyAlignment="1" applyProtection="1">
      <alignment horizontal="right"/>
    </xf>
    <xf numFmtId="0" fontId="3" fillId="0" borderId="0" xfId="8" applyFont="1" applyFill="1" applyProtection="1"/>
    <xf numFmtId="0" fontId="3" fillId="0" borderId="0" xfId="12" applyFont="1" applyFill="1" applyBorder="1" applyAlignment="1" applyProtection="1">
      <alignment vertical="top" wrapText="1"/>
    </xf>
    <xf numFmtId="0" fontId="3" fillId="0" borderId="0" xfId="13" applyFont="1" applyAlignment="1" applyProtection="1">
      <alignment horizontal="right" wrapText="1"/>
    </xf>
    <xf numFmtId="2" fontId="3" fillId="0" borderId="0" xfId="10" applyNumberFormat="1" applyFont="1" applyAlignment="1" applyProtection="1"/>
    <xf numFmtId="167" fontId="3" fillId="0" borderId="0" xfId="8" applyNumberFormat="1" applyFont="1" applyFill="1" applyAlignment="1" applyProtection="1"/>
    <xf numFmtId="0" fontId="3" fillId="0" borderId="0" xfId="8" applyFont="1" applyAlignment="1" applyProtection="1">
      <alignment vertical="top" wrapText="1"/>
    </xf>
    <xf numFmtId="0" fontId="4" fillId="0" borderId="0" xfId="8" applyFont="1" applyFill="1" applyBorder="1" applyAlignment="1" applyProtection="1"/>
    <xf numFmtId="0" fontId="3" fillId="0" borderId="0" xfId="8" applyFont="1" applyBorder="1" applyAlignment="1" applyProtection="1">
      <alignment horizontal="right"/>
    </xf>
    <xf numFmtId="2" fontId="3" fillId="0" borderId="0" xfId="8" applyNumberFormat="1" applyFont="1" applyBorder="1" applyAlignment="1" applyProtection="1"/>
    <xf numFmtId="167" fontId="3" fillId="0" borderId="0" xfId="8" applyNumberFormat="1" applyFont="1" applyBorder="1" applyAlignment="1" applyProtection="1"/>
    <xf numFmtId="0" fontId="3" fillId="0" borderId="0" xfId="8" applyFont="1" applyAlignment="1" applyProtection="1">
      <alignment horizontal="right" wrapText="1"/>
    </xf>
    <xf numFmtId="4" fontId="3" fillId="0" borderId="0" xfId="8" applyNumberFormat="1" applyFont="1" applyProtection="1"/>
    <xf numFmtId="4" fontId="3" fillId="0" borderId="0" xfId="8" applyNumberFormat="1" applyFont="1" applyFill="1" applyProtection="1"/>
    <xf numFmtId="4" fontId="3" fillId="0" borderId="0" xfId="8" applyNumberFormat="1" applyFont="1" applyFill="1" applyBorder="1" applyAlignment="1" applyProtection="1">
      <alignment wrapText="1"/>
    </xf>
    <xf numFmtId="4" fontId="3" fillId="0" borderId="0" xfId="8" applyNumberFormat="1" applyFont="1" applyFill="1" applyBorder="1" applyAlignment="1" applyProtection="1">
      <alignment horizontal="left" vertical="top" wrapText="1"/>
    </xf>
    <xf numFmtId="0" fontId="2" fillId="0" borderId="0" xfId="15" applyFont="1" applyFill="1" applyAlignment="1">
      <alignment vertical="center"/>
    </xf>
    <xf numFmtId="0" fontId="19" fillId="0" borderId="0" xfId="15" applyFont="1"/>
    <xf numFmtId="0" fontId="21" fillId="0" borderId="0" xfId="15" applyFont="1" applyBorder="1" applyAlignment="1">
      <alignment horizontal="center"/>
    </xf>
    <xf numFmtId="0" fontId="23" fillId="0" borderId="0" xfId="15" applyFont="1" applyFill="1" applyBorder="1" applyAlignment="1">
      <alignment vertical="center"/>
    </xf>
    <xf numFmtId="0" fontId="23" fillId="0" borderId="0" xfId="15" applyFont="1" applyAlignment="1">
      <alignment vertical="center"/>
    </xf>
    <xf numFmtId="0" fontId="26" fillId="0" borderId="0" xfId="15" applyFont="1"/>
    <xf numFmtId="0" fontId="27" fillId="0" borderId="0" xfId="16" applyFont="1" applyAlignment="1">
      <alignment horizontal="left" vertical="top" wrapText="1"/>
    </xf>
    <xf numFmtId="0" fontId="9" fillId="0" borderId="0" xfId="16" applyFont="1" applyAlignment="1">
      <alignment horizontal="left" vertical="justify" wrapText="1"/>
    </xf>
    <xf numFmtId="0" fontId="9" fillId="0" borderId="0" xfId="15" applyFont="1" applyAlignment="1">
      <alignment horizontal="left" vertical="justify" wrapText="1"/>
    </xf>
    <xf numFmtId="0" fontId="26" fillId="0" borderId="0" xfId="15" applyFont="1" applyFill="1"/>
    <xf numFmtId="0" fontId="7" fillId="0" borderId="0" xfId="15"/>
    <xf numFmtId="0" fontId="9" fillId="0" borderId="0" xfId="15" applyFont="1" applyBorder="1" applyAlignment="1">
      <alignment horizontal="center"/>
    </xf>
    <xf numFmtId="0" fontId="7" fillId="0" borderId="0" xfId="15" applyBorder="1" applyAlignment="1">
      <alignment vertical="top"/>
    </xf>
    <xf numFmtId="0" fontId="8" fillId="0" borderId="0" xfId="15" applyFont="1" applyBorder="1" applyAlignment="1">
      <alignment vertical="top"/>
    </xf>
    <xf numFmtId="0" fontId="7" fillId="0" borderId="0" xfId="15" applyBorder="1"/>
    <xf numFmtId="0" fontId="8" fillId="0" borderId="0" xfId="15" applyFont="1" applyBorder="1"/>
    <xf numFmtId="0" fontId="19" fillId="0" borderId="0" xfId="15" applyFont="1" applyFill="1" applyBorder="1"/>
    <xf numFmtId="0" fontId="23" fillId="0" borderId="0" xfId="15" applyFont="1" applyBorder="1" applyAlignment="1">
      <alignment vertical="center"/>
    </xf>
    <xf numFmtId="0" fontId="3" fillId="0" borderId="0" xfId="8" applyFont="1" applyFill="1" applyBorder="1" applyAlignment="1">
      <alignment wrapText="1"/>
    </xf>
    <xf numFmtId="166" fontId="3" fillId="0" borderId="14" xfId="10" applyFont="1" applyFill="1" applyBorder="1" applyAlignment="1" applyProtection="1">
      <alignment horizontal="right"/>
    </xf>
    <xf numFmtId="49" fontId="16" fillId="0" borderId="0" xfId="0" applyNumberFormat="1" applyFont="1" applyFill="1" applyBorder="1" applyAlignment="1" applyProtection="1">
      <alignment horizontal="left" vertical="top"/>
    </xf>
    <xf numFmtId="49" fontId="17" fillId="0" borderId="0" xfId="0" applyNumberFormat="1" applyFont="1" applyFill="1" applyBorder="1" applyAlignment="1" applyProtection="1">
      <alignment horizontal="left" vertical="top" wrapText="1"/>
    </xf>
    <xf numFmtId="4" fontId="17" fillId="0" borderId="0" xfId="0" applyNumberFormat="1" applyFont="1" applyFill="1" applyBorder="1" applyAlignment="1" applyProtection="1">
      <alignment horizontal="left" vertical="top" wrapText="1"/>
    </xf>
    <xf numFmtId="165" fontId="3" fillId="0" borderId="0" xfId="0" applyNumberFormat="1" applyFont="1" applyAlignment="1" applyProtection="1">
      <alignment horizontal="left"/>
    </xf>
    <xf numFmtId="49" fontId="3" fillId="0" borderId="0" xfId="8" applyNumberFormat="1" applyFont="1" applyAlignment="1" applyProtection="1">
      <alignment vertical="top"/>
    </xf>
    <xf numFmtId="0" fontId="4" fillId="0" borderId="14" xfId="8" applyFont="1" applyBorder="1" applyAlignment="1" applyProtection="1">
      <alignment vertical="top" wrapText="1"/>
    </xf>
    <xf numFmtId="2" fontId="3" fillId="0" borderId="14" xfId="10" applyNumberFormat="1" applyFont="1" applyFill="1" applyBorder="1" applyAlignment="1" applyProtection="1">
      <alignment horizontal="right"/>
    </xf>
    <xf numFmtId="0" fontId="3" fillId="0" borderId="14" xfId="8" applyFont="1" applyBorder="1" applyProtection="1"/>
    <xf numFmtId="165" fontId="4" fillId="0" borderId="14" xfId="0" applyNumberFormat="1" applyFont="1" applyBorder="1" applyAlignment="1" applyProtection="1">
      <alignment horizontal="left"/>
    </xf>
    <xf numFmtId="0" fontId="4" fillId="0" borderId="0" xfId="8" applyFont="1" applyAlignment="1" applyProtection="1">
      <alignment vertical="top" wrapText="1"/>
    </xf>
    <xf numFmtId="49" fontId="4" fillId="0" borderId="0" xfId="11" applyFont="1" applyFill="1" applyAlignment="1" applyProtection="1">
      <alignment vertical="top" wrapText="1"/>
    </xf>
    <xf numFmtId="49" fontId="3" fillId="6" borderId="0" xfId="8" applyNumberFormat="1" applyFont="1" applyFill="1" applyBorder="1" applyAlignment="1" applyProtection="1">
      <alignment vertical="top" wrapText="1"/>
    </xf>
    <xf numFmtId="4" fontId="4" fillId="6" borderId="0" xfId="8" applyNumberFormat="1" applyFont="1" applyFill="1" applyBorder="1" applyAlignment="1" applyProtection="1">
      <alignment horizontal="left" vertical="top" wrapText="1"/>
    </xf>
    <xf numFmtId="0" fontId="3" fillId="6" borderId="0" xfId="8" applyFont="1" applyFill="1" applyAlignment="1" applyProtection="1">
      <alignment horizontal="right"/>
    </xf>
    <xf numFmtId="2" fontId="3" fillId="6" borderId="0" xfId="8" applyNumberFormat="1" applyFont="1" applyFill="1" applyAlignment="1" applyProtection="1">
      <alignment horizontal="right"/>
    </xf>
    <xf numFmtId="0" fontId="3" fillId="6" borderId="0" xfId="8" applyFont="1" applyFill="1" applyProtection="1"/>
    <xf numFmtId="4" fontId="3" fillId="6" borderId="0" xfId="8" applyNumberFormat="1" applyFont="1" applyFill="1" applyBorder="1" applyAlignment="1" applyProtection="1">
      <alignment wrapText="1"/>
    </xf>
    <xf numFmtId="49" fontId="3" fillId="2" borderId="0" xfId="8" applyNumberFormat="1" applyFont="1" applyFill="1" applyBorder="1" applyAlignment="1" applyProtection="1">
      <alignment vertical="top"/>
    </xf>
    <xf numFmtId="4" fontId="4" fillId="2" borderId="0" xfId="8" applyNumberFormat="1" applyFont="1" applyFill="1" applyBorder="1" applyAlignment="1" applyProtection="1">
      <alignment horizontal="right" wrapText="1"/>
    </xf>
    <xf numFmtId="2" fontId="4" fillId="2" borderId="0" xfId="10" applyNumberFormat="1" applyFont="1" applyFill="1" applyBorder="1" applyAlignment="1" applyProtection="1">
      <alignment horizontal="right" wrapText="1"/>
    </xf>
    <xf numFmtId="4" fontId="4" fillId="3" borderId="0" xfId="8" applyNumberFormat="1" applyFont="1" applyFill="1" applyBorder="1" applyAlignment="1" applyProtection="1">
      <alignment horizontal="right" wrapText="1"/>
    </xf>
    <xf numFmtId="49" fontId="3" fillId="0" borderId="0" xfId="8" applyNumberFormat="1" applyFont="1" applyFill="1" applyBorder="1" applyAlignment="1" applyProtection="1">
      <alignment vertical="top" wrapText="1"/>
    </xf>
    <xf numFmtId="0" fontId="4" fillId="2" borderId="0" xfId="8" applyFont="1" applyFill="1" applyBorder="1" applyAlignment="1" applyProtection="1">
      <alignment vertical="top"/>
    </xf>
    <xf numFmtId="0" fontId="4" fillId="2" borderId="0" xfId="8" applyFont="1" applyFill="1" applyBorder="1" applyAlignment="1" applyProtection="1">
      <alignment horizontal="left" vertical="top"/>
    </xf>
    <xf numFmtId="4" fontId="4" fillId="2" borderId="0" xfId="8" applyNumberFormat="1" applyFont="1" applyFill="1" applyBorder="1" applyAlignment="1" applyProtection="1">
      <alignment horizontal="right" vertical="top"/>
    </xf>
    <xf numFmtId="0" fontId="3" fillId="0" borderId="0" xfId="8" applyFont="1" applyFill="1" applyBorder="1" applyAlignment="1" applyProtection="1">
      <alignment vertical="top"/>
    </xf>
    <xf numFmtId="0" fontId="3" fillId="0" borderId="0" xfId="8" applyFont="1" applyFill="1" applyBorder="1" applyAlignment="1" applyProtection="1">
      <alignment horizontal="left" vertical="top"/>
    </xf>
    <xf numFmtId="4" fontId="3" fillId="0" borderId="0" xfId="8" applyNumberFormat="1" applyFont="1" applyFill="1" applyBorder="1" applyAlignment="1" applyProtection="1">
      <alignment horizontal="right" vertical="top"/>
    </xf>
    <xf numFmtId="49" fontId="3" fillId="0" borderId="0" xfId="8" applyNumberFormat="1" applyFont="1" applyBorder="1" applyAlignment="1" applyProtection="1">
      <alignment vertical="top"/>
    </xf>
    <xf numFmtId="4" fontId="4" fillId="0" borderId="0" xfId="8" applyNumberFormat="1" applyFont="1" applyBorder="1" applyAlignment="1" applyProtection="1"/>
    <xf numFmtId="4" fontId="3" fillId="0" borderId="0" xfId="8" applyNumberFormat="1" applyFont="1" applyFill="1" applyProtection="1">
      <protection locked="0"/>
    </xf>
    <xf numFmtId="0" fontId="9" fillId="0" borderId="0" xfId="15" applyFont="1" applyAlignment="1" applyProtection="1">
      <alignment horizontal="center" vertical="top"/>
    </xf>
    <xf numFmtId="0" fontId="20" fillId="0" borderId="0" xfId="15" applyFont="1" applyAlignment="1" applyProtection="1">
      <alignment horizontal="left" vertical="justify"/>
    </xf>
    <xf numFmtId="0" fontId="9" fillId="0" borderId="0" xfId="15" applyFont="1" applyAlignment="1" applyProtection="1">
      <alignment horizontal="center"/>
    </xf>
    <xf numFmtId="0" fontId="9" fillId="0" borderId="0" xfId="15" applyFont="1" applyAlignment="1" applyProtection="1">
      <alignment horizontal="right"/>
    </xf>
    <xf numFmtId="0" fontId="9" fillId="0" borderId="0" xfId="15" applyFont="1" applyAlignment="1" applyProtection="1">
      <alignment horizontal="left" vertical="justify"/>
    </xf>
    <xf numFmtId="4" fontId="35" fillId="0" borderId="12" xfId="15" applyNumberFormat="1" applyFont="1" applyFill="1" applyBorder="1" applyAlignment="1" applyProtection="1">
      <alignment vertical="center"/>
    </xf>
    <xf numFmtId="0" fontId="9" fillId="0" borderId="9" xfId="15" applyFont="1" applyBorder="1" applyAlignment="1" applyProtection="1">
      <alignment horizontal="center"/>
    </xf>
    <xf numFmtId="4" fontId="9" fillId="0" borderId="13" xfId="15" applyNumberFormat="1" applyFont="1" applyBorder="1" applyAlignment="1" applyProtection="1">
      <alignment horizontal="right"/>
    </xf>
    <xf numFmtId="1" fontId="35" fillId="0" borderId="9" xfId="15" applyNumberFormat="1" applyFont="1" applyBorder="1" applyAlignment="1" applyProtection="1">
      <alignment horizontal="center" vertical="center"/>
    </xf>
    <xf numFmtId="4" fontId="10" fillId="0" borderId="13" xfId="15" applyNumberFormat="1" applyFont="1" applyBorder="1" applyAlignment="1" applyProtection="1">
      <alignment horizontal="right"/>
    </xf>
    <xf numFmtId="4" fontId="35" fillId="0" borderId="6" xfId="15" applyNumberFormat="1" applyFont="1" applyFill="1" applyBorder="1" applyAlignment="1" applyProtection="1">
      <alignment vertical="center"/>
    </xf>
    <xf numFmtId="0" fontId="9" fillId="0" borderId="7" xfId="15" applyFont="1" applyBorder="1" applyAlignment="1" applyProtection="1">
      <alignment horizontal="center"/>
    </xf>
    <xf numFmtId="4" fontId="9" fillId="0" borderId="8" xfId="15" applyNumberFormat="1" applyFont="1" applyBorder="1" applyAlignment="1" applyProtection="1">
      <alignment horizontal="right"/>
    </xf>
    <xf numFmtId="1" fontId="35" fillId="0" borderId="7" xfId="15" applyNumberFormat="1" applyFont="1" applyBorder="1" applyAlignment="1" applyProtection="1">
      <alignment horizontal="center" vertical="center"/>
    </xf>
    <xf numFmtId="4" fontId="10" fillId="0" borderId="8" xfId="15" applyNumberFormat="1" applyFont="1" applyBorder="1" applyAlignment="1" applyProtection="1">
      <alignment horizontal="right"/>
    </xf>
    <xf numFmtId="49" fontId="28" fillId="5" borderId="6" xfId="15" applyNumberFormat="1" applyFont="1" applyFill="1" applyBorder="1" applyAlignment="1" applyProtection="1">
      <alignment horizontal="justify" vertical="center" wrapText="1"/>
    </xf>
    <xf numFmtId="49" fontId="28" fillId="5" borderId="7" xfId="15" applyNumberFormat="1" applyFont="1" applyFill="1" applyBorder="1" applyAlignment="1" applyProtection="1">
      <alignment horizontal="center" vertical="center" wrapText="1"/>
    </xf>
    <xf numFmtId="49" fontId="28" fillId="5" borderId="8" xfId="15" applyNumberFormat="1" applyFont="1" applyFill="1" applyBorder="1" applyAlignment="1" applyProtection="1">
      <alignment horizontal="right" vertical="center" wrapText="1"/>
    </xf>
    <xf numFmtId="4" fontId="28" fillId="5" borderId="8" xfId="15" applyNumberFormat="1" applyFont="1" applyFill="1" applyBorder="1" applyAlignment="1" applyProtection="1">
      <alignment horizontal="right" vertical="center" wrapText="1"/>
    </xf>
    <xf numFmtId="0" fontId="18" fillId="0" borderId="0" xfId="15" applyFont="1" applyFill="1" applyAlignment="1" applyProtection="1">
      <alignment horizontal="center" vertical="top"/>
    </xf>
    <xf numFmtId="0" fontId="2" fillId="0" borderId="0" xfId="15" applyFont="1" applyFill="1" applyAlignment="1" applyProtection="1">
      <alignment vertical="center"/>
    </xf>
    <xf numFmtId="0" fontId="19" fillId="0" borderId="0" xfId="15" applyFont="1" applyAlignment="1" applyProtection="1">
      <alignment horizontal="center"/>
    </xf>
    <xf numFmtId="0" fontId="19" fillId="0" borderId="0" xfId="15" applyFont="1" applyAlignment="1" applyProtection="1">
      <alignment horizontal="right"/>
    </xf>
    <xf numFmtId="0" fontId="21" fillId="0" borderId="0" xfId="15" applyFont="1" applyBorder="1" applyAlignment="1" applyProtection="1">
      <alignment horizontal="center"/>
    </xf>
    <xf numFmtId="0" fontId="10" fillId="0" borderId="0" xfId="15" applyFont="1" applyAlignment="1" applyProtection="1">
      <alignment horizontal="left" vertical="top" wrapText="1"/>
    </xf>
    <xf numFmtId="0" fontId="22" fillId="0" borderId="0" xfId="15" applyFont="1" applyBorder="1" applyAlignment="1" applyProtection="1">
      <alignment horizontal="center"/>
    </xf>
    <xf numFmtId="0" fontId="22" fillId="0" borderId="0" xfId="15" applyFont="1" applyBorder="1" applyAlignment="1" applyProtection="1">
      <alignment horizontal="right"/>
    </xf>
    <xf numFmtId="0" fontId="23" fillId="0" borderId="0" xfId="15" applyFont="1" applyFill="1" applyBorder="1" applyAlignment="1" applyProtection="1">
      <alignment horizontal="center" vertical="center"/>
    </xf>
    <xf numFmtId="0" fontId="23" fillId="0" borderId="0" xfId="15" applyFont="1" applyFill="1" applyBorder="1" applyAlignment="1" applyProtection="1">
      <alignment horizontal="right" vertical="center"/>
    </xf>
    <xf numFmtId="0" fontId="23" fillId="0" borderId="0" xfId="15" applyFont="1" applyAlignment="1" applyProtection="1">
      <alignment horizontal="center" vertical="top"/>
    </xf>
    <xf numFmtId="3" fontId="9" fillId="0" borderId="0" xfId="15" applyNumberFormat="1" applyFont="1" applyBorder="1" applyAlignment="1" applyProtection="1">
      <alignment horizontal="left" vertical="center" wrapText="1"/>
    </xf>
    <xf numFmtId="0" fontId="23" fillId="0" borderId="0" xfId="15" applyFont="1" applyAlignment="1" applyProtection="1">
      <alignment horizontal="center" vertical="center"/>
    </xf>
    <xf numFmtId="0" fontId="23" fillId="0" borderId="0" xfId="15" applyFont="1" applyAlignment="1" applyProtection="1">
      <alignment horizontal="right" vertical="center"/>
    </xf>
    <xf numFmtId="49" fontId="10" fillId="0" borderId="0" xfId="15" applyNumberFormat="1" applyFont="1" applyAlignment="1" applyProtection="1">
      <alignment horizontal="center" vertical="top"/>
    </xf>
    <xf numFmtId="0" fontId="9" fillId="0" borderId="0" xfId="15" applyFont="1" applyAlignment="1" applyProtection="1">
      <alignment horizontal="left" vertical="top" wrapText="1"/>
    </xf>
    <xf numFmtId="0" fontId="24" fillId="0" borderId="0" xfId="15" applyFont="1" applyAlignment="1" applyProtection="1">
      <alignment horizontal="center" vertical="top"/>
    </xf>
    <xf numFmtId="0" fontId="25" fillId="0" borderId="0" xfId="15" applyFont="1" applyAlignment="1" applyProtection="1">
      <alignment horizontal="left" vertical="justify"/>
    </xf>
    <xf numFmtId="0" fontId="26" fillId="0" borderId="0" xfId="15" applyFont="1" applyAlignment="1" applyProtection="1">
      <alignment horizontal="center"/>
    </xf>
    <xf numFmtId="0" fontId="26" fillId="0" borderId="0" xfId="15" applyFont="1" applyAlignment="1" applyProtection="1">
      <alignment horizontal="right"/>
    </xf>
    <xf numFmtId="0" fontId="20" fillId="0" borderId="0" xfId="15" applyFont="1" applyFill="1" applyAlignment="1" applyProtection="1">
      <alignment horizontal="center" vertical="top"/>
    </xf>
    <xf numFmtId="0" fontId="20" fillId="0" borderId="0" xfId="15" applyFont="1" applyFill="1" applyAlignment="1" applyProtection="1">
      <alignment horizontal="left" vertical="top"/>
    </xf>
    <xf numFmtId="0" fontId="27" fillId="0" borderId="0" xfId="16" applyFont="1" applyAlignment="1" applyProtection="1">
      <alignment horizontal="center" wrapText="1"/>
    </xf>
    <xf numFmtId="1" fontId="27" fillId="0" borderId="0" xfId="16" applyNumberFormat="1" applyFont="1" applyAlignment="1" applyProtection="1">
      <alignment horizontal="right" wrapText="1"/>
    </xf>
    <xf numFmtId="4" fontId="27" fillId="0" borderId="0" xfId="16" applyNumberFormat="1" applyFont="1" applyAlignment="1" applyProtection="1">
      <alignment horizontal="right" vertical="top" wrapText="1"/>
    </xf>
    <xf numFmtId="0" fontId="10" fillId="0" borderId="0" xfId="16" applyFont="1" applyAlignment="1" applyProtection="1">
      <alignment horizontal="center" vertical="top" wrapText="1"/>
    </xf>
    <xf numFmtId="0" fontId="10" fillId="0" borderId="0" xfId="16" applyFont="1" applyAlignment="1" applyProtection="1">
      <alignment horizontal="left" vertical="justify" wrapText="1"/>
    </xf>
    <xf numFmtId="0" fontId="9" fillId="0" borderId="0" xfId="16" applyFont="1" applyAlignment="1" applyProtection="1">
      <alignment horizontal="center" wrapText="1"/>
    </xf>
    <xf numFmtId="1" fontId="9" fillId="0" borderId="0" xfId="16" applyNumberFormat="1" applyFont="1" applyAlignment="1" applyProtection="1">
      <alignment horizontal="right" wrapText="1"/>
    </xf>
    <xf numFmtId="4" fontId="9" fillId="0" borderId="0" xfId="16" applyNumberFormat="1" applyFont="1" applyAlignment="1" applyProtection="1">
      <alignment horizontal="right" vertical="justify" wrapText="1"/>
    </xf>
    <xf numFmtId="0" fontId="28" fillId="5" borderId="6" xfId="15" applyFont="1" applyFill="1" applyBorder="1" applyAlignment="1" applyProtection="1">
      <alignment horizontal="left" vertical="center" wrapText="1"/>
    </xf>
    <xf numFmtId="49" fontId="28" fillId="5" borderId="7" xfId="15" applyNumberFormat="1" applyFont="1" applyFill="1" applyBorder="1" applyAlignment="1" applyProtection="1">
      <alignment horizontal="justify" vertical="center" wrapText="1"/>
    </xf>
    <xf numFmtId="0" fontId="28" fillId="5" borderId="7" xfId="15" applyFont="1" applyFill="1" applyBorder="1" applyAlignment="1" applyProtection="1">
      <alignment horizontal="center" vertical="center" wrapText="1"/>
    </xf>
    <xf numFmtId="2" fontId="28" fillId="5" borderId="7" xfId="15" applyNumberFormat="1" applyFont="1" applyFill="1" applyBorder="1" applyAlignment="1" applyProtection="1">
      <alignment horizontal="right" vertical="center" wrapText="1"/>
    </xf>
    <xf numFmtId="2" fontId="28" fillId="5" borderId="7" xfId="15" applyNumberFormat="1" applyFont="1" applyFill="1" applyBorder="1" applyAlignment="1" applyProtection="1">
      <alignment horizontal="center" vertical="center" wrapText="1"/>
    </xf>
    <xf numFmtId="0" fontId="8" fillId="0" borderId="0" xfId="15" applyFont="1" applyFill="1" applyAlignment="1" applyProtection="1">
      <alignment horizontal="center" vertical="top"/>
    </xf>
    <xf numFmtId="0" fontId="8" fillId="0" borderId="0" xfId="15" applyFont="1" applyFill="1" applyAlignment="1" applyProtection="1">
      <alignment vertical="justify"/>
    </xf>
    <xf numFmtId="0" fontId="8" fillId="0" borderId="0" xfId="15" applyFont="1" applyFill="1" applyAlignment="1" applyProtection="1">
      <alignment horizontal="center"/>
    </xf>
    <xf numFmtId="0" fontId="8" fillId="0" borderId="0" xfId="15" applyFont="1" applyFill="1" applyAlignment="1" applyProtection="1">
      <alignment horizontal="right"/>
    </xf>
    <xf numFmtId="0" fontId="10" fillId="0" borderId="0" xfId="15" applyFont="1" applyFill="1" applyAlignment="1" applyProtection="1">
      <alignment horizontal="center" vertical="top"/>
    </xf>
    <xf numFmtId="0" fontId="9" fillId="0" borderId="0" xfId="15" applyFont="1" applyFill="1" applyAlignment="1" applyProtection="1">
      <alignment vertical="justify"/>
    </xf>
    <xf numFmtId="4" fontId="9" fillId="0" borderId="0" xfId="15" applyNumberFormat="1" applyFont="1" applyFill="1" applyAlignment="1" applyProtection="1">
      <alignment horizontal="right"/>
    </xf>
    <xf numFmtId="0" fontId="10" fillId="0" borderId="0" xfId="15" applyFont="1" applyFill="1" applyAlignment="1" applyProtection="1">
      <alignment vertical="justify"/>
    </xf>
    <xf numFmtId="0" fontId="9" fillId="0" borderId="0" xfId="15" applyFont="1" applyFill="1" applyAlignment="1" applyProtection="1">
      <alignment horizontal="left" vertical="justify" wrapText="1"/>
    </xf>
    <xf numFmtId="4" fontId="8" fillId="0" borderId="0" xfId="15" applyNumberFormat="1" applyFont="1" applyFill="1" applyAlignment="1" applyProtection="1">
      <alignment horizontal="right"/>
    </xf>
    <xf numFmtId="0" fontId="29" fillId="0" borderId="0" xfId="15" applyFont="1" applyFill="1" applyBorder="1" applyAlignment="1" applyProtection="1">
      <alignment horizontal="center" vertical="top"/>
    </xf>
    <xf numFmtId="0" fontId="8" fillId="0" borderId="0" xfId="15" applyFont="1" applyFill="1" applyBorder="1" applyAlignment="1" applyProtection="1">
      <alignment horizontal="left" vertical="justify" wrapText="1"/>
    </xf>
    <xf numFmtId="0" fontId="8" fillId="0" borderId="0" xfId="15" applyFont="1" applyFill="1" applyBorder="1" applyAlignment="1" applyProtection="1">
      <alignment horizontal="center"/>
    </xf>
    <xf numFmtId="0" fontId="8" fillId="0" borderId="0" xfId="15" applyFont="1" applyFill="1" applyBorder="1" applyAlignment="1" applyProtection="1">
      <alignment horizontal="right"/>
    </xf>
    <xf numFmtId="4" fontId="8" fillId="0" borderId="0" xfId="15" applyNumberFormat="1" applyFont="1" applyFill="1" applyBorder="1" applyAlignment="1" applyProtection="1">
      <alignment horizontal="right"/>
    </xf>
    <xf numFmtId="0" fontId="10" fillId="0" borderId="9" xfId="15" applyFont="1" applyFill="1" applyBorder="1" applyAlignment="1" applyProtection="1">
      <alignment horizontal="center" vertical="top"/>
    </xf>
    <xf numFmtId="0" fontId="10" fillId="0" borderId="9" xfId="15" applyFont="1" applyFill="1" applyBorder="1" applyAlignment="1" applyProtection="1">
      <alignment horizontal="left" vertical="justify"/>
    </xf>
    <xf numFmtId="0" fontId="10" fillId="0" borderId="9" xfId="15" applyFont="1" applyFill="1" applyBorder="1" applyAlignment="1" applyProtection="1">
      <alignment horizontal="center"/>
    </xf>
    <xf numFmtId="0" fontId="9" fillId="0" borderId="9" xfId="15" applyFont="1" applyFill="1" applyBorder="1" applyAlignment="1" applyProtection="1">
      <alignment horizontal="right"/>
    </xf>
    <xf numFmtId="4" fontId="9" fillId="0" borderId="9" xfId="15" applyNumberFormat="1" applyFont="1" applyFill="1" applyBorder="1" applyAlignment="1" applyProtection="1">
      <alignment horizontal="center"/>
    </xf>
    <xf numFmtId="4" fontId="9" fillId="0" borderId="9" xfId="15" applyNumberFormat="1" applyFont="1" applyFill="1" applyBorder="1" applyAlignment="1" applyProtection="1">
      <alignment horizontal="right"/>
    </xf>
    <xf numFmtId="0" fontId="30" fillId="0" borderId="0" xfId="15" applyFont="1" applyFill="1" applyAlignment="1" applyProtection="1">
      <alignment vertical="justify"/>
    </xf>
    <xf numFmtId="0" fontId="24" fillId="0" borderId="0" xfId="15" applyFont="1" applyFill="1" applyAlignment="1" applyProtection="1">
      <alignment horizontal="center" vertical="top"/>
    </xf>
    <xf numFmtId="0" fontId="25" fillId="0" borderId="0" xfId="15" applyFont="1" applyFill="1" applyAlignment="1" applyProtection="1">
      <alignment horizontal="left" vertical="justify"/>
    </xf>
    <xf numFmtId="0" fontId="26" fillId="0" borderId="0" xfId="15" applyFont="1" applyFill="1" applyAlignment="1" applyProtection="1">
      <alignment horizontal="center"/>
    </xf>
    <xf numFmtId="0" fontId="26" fillId="0" borderId="0" xfId="15" applyFont="1" applyFill="1" applyAlignment="1" applyProtection="1">
      <alignment horizontal="right"/>
    </xf>
    <xf numFmtId="0" fontId="29" fillId="0" borderId="0" xfId="15" applyFont="1" applyFill="1" applyAlignment="1" applyProtection="1">
      <alignment horizontal="right"/>
    </xf>
    <xf numFmtId="0" fontId="8" fillId="0" borderId="0" xfId="15" applyFont="1" applyFill="1" applyAlignment="1" applyProtection="1">
      <alignment horizontal="left" vertical="justify" wrapText="1"/>
    </xf>
    <xf numFmtId="0" fontId="31" fillId="0" borderId="0" xfId="15" applyFont="1" applyFill="1" applyAlignment="1" applyProtection="1">
      <alignment horizontal="center"/>
    </xf>
    <xf numFmtId="4" fontId="31" fillId="0" borderId="0" xfId="15" applyNumberFormat="1" applyFont="1" applyFill="1" applyAlignment="1" applyProtection="1">
      <alignment horizontal="right"/>
    </xf>
    <xf numFmtId="0" fontId="8" fillId="0" borderId="10" xfId="15" applyFont="1" applyFill="1" applyBorder="1" applyAlignment="1" applyProtection="1">
      <alignment horizontal="center"/>
    </xf>
    <xf numFmtId="4" fontId="9" fillId="0" borderId="10" xfId="15" applyNumberFormat="1" applyFont="1" applyFill="1" applyBorder="1" applyAlignment="1" applyProtection="1">
      <alignment horizontal="right"/>
    </xf>
    <xf numFmtId="0" fontId="9" fillId="0" borderId="1" xfId="15" applyFont="1" applyFill="1" applyBorder="1" applyAlignment="1" applyProtection="1">
      <alignment horizontal="left" vertical="justify"/>
    </xf>
    <xf numFmtId="0" fontId="9" fillId="0" borderId="1" xfId="15" applyFont="1" applyFill="1" applyBorder="1" applyAlignment="1" applyProtection="1">
      <alignment horizontal="center"/>
    </xf>
    <xf numFmtId="0" fontId="9" fillId="0" borderId="1" xfId="15" applyFont="1" applyFill="1" applyBorder="1" applyAlignment="1" applyProtection="1"/>
    <xf numFmtId="0" fontId="19" fillId="0" borderId="0" xfId="15" applyFont="1" applyFill="1" applyAlignment="1" applyProtection="1">
      <alignment vertical="justify"/>
    </xf>
    <xf numFmtId="0" fontId="19" fillId="0" borderId="0" xfId="15" applyFont="1" applyFill="1" applyAlignment="1" applyProtection="1"/>
    <xf numFmtId="0" fontId="9" fillId="0" borderId="0" xfId="15" applyFont="1" applyFill="1" applyAlignment="1" applyProtection="1"/>
    <xf numFmtId="0" fontId="9" fillId="0" borderId="0" xfId="15" applyFont="1" applyFill="1" applyAlignment="1" applyProtection="1">
      <alignment horizontal="center"/>
    </xf>
    <xf numFmtId="0" fontId="2" fillId="0" borderId="10" xfId="15" applyFont="1" applyFill="1" applyBorder="1" applyAlignment="1" applyProtection="1">
      <alignment horizontal="center" vertical="center"/>
    </xf>
    <xf numFmtId="0" fontId="10" fillId="0" borderId="0" xfId="15" applyFont="1" applyAlignment="1" applyProtection="1">
      <alignment horizontal="center" vertical="top"/>
    </xf>
    <xf numFmtId="0" fontId="8" fillId="0" borderId="0" xfId="15" applyFont="1" applyAlignment="1" applyProtection="1">
      <alignment horizontal="left" vertical="justify" wrapText="1"/>
    </xf>
    <xf numFmtId="0" fontId="8" fillId="0" borderId="0" xfId="15" applyFont="1" applyAlignment="1" applyProtection="1">
      <alignment horizontal="center"/>
    </xf>
    <xf numFmtId="0" fontId="8" fillId="0" borderId="0" xfId="15" applyFont="1" applyAlignment="1" applyProtection="1">
      <alignment horizontal="right"/>
    </xf>
    <xf numFmtId="4" fontId="9" fillId="0" borderId="0" xfId="15" applyNumberFormat="1" applyFont="1" applyAlignment="1" applyProtection="1">
      <alignment horizontal="right"/>
    </xf>
    <xf numFmtId="0" fontId="9" fillId="0" borderId="0" xfId="15" applyFont="1" applyFill="1" applyAlignment="1" applyProtection="1">
      <alignment horizontal="left" vertical="justify"/>
    </xf>
    <xf numFmtId="0" fontId="32" fillId="0" borderId="0" xfId="15" applyFont="1" applyFill="1" applyAlignment="1" applyProtection="1">
      <alignment vertical="justify"/>
    </xf>
    <xf numFmtId="0" fontId="2" fillId="0" borderId="0" xfId="15" applyFont="1" applyFill="1" applyAlignment="1" applyProtection="1">
      <alignment horizontal="right" vertical="center"/>
    </xf>
    <xf numFmtId="0" fontId="2" fillId="0" borderId="0" xfId="15" applyFont="1" applyFill="1" applyAlignment="1" applyProtection="1">
      <alignment horizontal="center" vertical="center"/>
    </xf>
    <xf numFmtId="4" fontId="9" fillId="0" borderId="0" xfId="15" applyNumberFormat="1" applyFont="1" applyFill="1" applyAlignment="1" applyProtection="1">
      <alignment horizontal="right" vertical="center"/>
    </xf>
    <xf numFmtId="0" fontId="8" fillId="0" borderId="0" xfId="15" applyFont="1" applyAlignment="1" applyProtection="1">
      <alignment horizontal="left" vertical="justify"/>
    </xf>
    <xf numFmtId="0" fontId="10" fillId="0" borderId="11" xfId="15" applyFont="1" applyBorder="1" applyAlignment="1" applyProtection="1">
      <alignment horizontal="center" vertical="top"/>
    </xf>
    <xf numFmtId="0" fontId="32" fillId="0" borderId="11" xfId="15" applyFont="1" applyBorder="1" applyAlignment="1" applyProtection="1">
      <alignment vertical="justify"/>
    </xf>
    <xf numFmtId="0" fontId="8" fillId="0" borderId="11" xfId="15" applyFont="1" applyBorder="1" applyAlignment="1" applyProtection="1">
      <alignment horizontal="center"/>
    </xf>
    <xf numFmtId="0" fontId="8" fillId="0" borderId="11" xfId="15" applyFont="1" applyBorder="1" applyAlignment="1" applyProtection="1">
      <alignment horizontal="right"/>
    </xf>
    <xf numFmtId="10" fontId="8" fillId="0" borderId="11" xfId="15" applyNumberFormat="1" applyFont="1" applyBorder="1" applyAlignment="1" applyProtection="1">
      <alignment horizontal="center"/>
    </xf>
    <xf numFmtId="4" fontId="9" fillId="0" borderId="11" xfId="15" applyNumberFormat="1" applyFont="1" applyBorder="1" applyAlignment="1" applyProtection="1">
      <alignment horizontal="right"/>
    </xf>
    <xf numFmtId="0" fontId="10" fillId="0" borderId="9" xfId="15" applyFont="1" applyFill="1" applyBorder="1" applyAlignment="1" applyProtection="1">
      <alignment horizontal="right"/>
    </xf>
    <xf numFmtId="4" fontId="10" fillId="0" borderId="9" xfId="15" applyNumberFormat="1" applyFont="1" applyFill="1" applyBorder="1" applyAlignment="1" applyProtection="1">
      <alignment horizontal="center"/>
    </xf>
    <xf numFmtId="4" fontId="10" fillId="0" borderId="9" xfId="15" applyNumberFormat="1" applyFont="1" applyFill="1" applyBorder="1" applyAlignment="1" applyProtection="1">
      <alignment horizontal="right"/>
    </xf>
    <xf numFmtId="0" fontId="21" fillId="0" borderId="0" xfId="15" applyFont="1" applyAlignment="1" applyProtection="1">
      <alignment horizontal="center" vertical="top"/>
    </xf>
    <xf numFmtId="0" fontId="22" fillId="0" borderId="0" xfId="15" applyFont="1" applyAlignment="1" applyProtection="1">
      <alignment horizontal="left" vertical="justify"/>
    </xf>
    <xf numFmtId="0" fontId="22" fillId="0" borderId="0" xfId="15" applyFont="1" applyAlignment="1" applyProtection="1">
      <alignment horizontal="center" vertical="justify"/>
    </xf>
    <xf numFmtId="0" fontId="22" fillId="0" borderId="0" xfId="15" applyFont="1" applyAlignment="1" applyProtection="1">
      <alignment horizontal="right"/>
    </xf>
    <xf numFmtId="9" fontId="22" fillId="0" borderId="0" xfId="15" applyNumberFormat="1" applyFont="1" applyAlignment="1" applyProtection="1">
      <alignment horizontal="center"/>
    </xf>
    <xf numFmtId="0" fontId="33" fillId="0" borderId="0" xfId="15" applyFont="1" applyAlignment="1" applyProtection="1">
      <alignment horizontal="left" vertical="top" wrapText="1"/>
    </xf>
    <xf numFmtId="2" fontId="9" fillId="0" borderId="0" xfId="15" applyNumberFormat="1" applyFont="1" applyAlignment="1" applyProtection="1">
      <alignment horizontal="right"/>
    </xf>
    <xf numFmtId="0" fontId="2" fillId="0" borderId="0" xfId="15" applyFont="1" applyBorder="1" applyAlignment="1" applyProtection="1">
      <alignment horizontal="left" vertical="top" wrapText="1"/>
    </xf>
    <xf numFmtId="2" fontId="2" fillId="0" borderId="0" xfId="15" applyNumberFormat="1" applyFont="1" applyBorder="1" applyAlignment="1" applyProtection="1">
      <alignment horizontal="right"/>
    </xf>
    <xf numFmtId="1" fontId="34" fillId="0" borderId="0" xfId="15" applyNumberFormat="1" applyFont="1" applyBorder="1" applyAlignment="1" applyProtection="1">
      <alignment horizontal="center"/>
    </xf>
    <xf numFmtId="4" fontId="2" fillId="0" borderId="0" xfId="15" applyNumberFormat="1" applyFont="1" applyBorder="1" applyAlignment="1" applyProtection="1">
      <alignment horizontal="right"/>
    </xf>
    <xf numFmtId="4" fontId="34" fillId="0" borderId="0" xfId="15" applyNumberFormat="1" applyFont="1" applyBorder="1" applyProtection="1"/>
    <xf numFmtId="0" fontId="8" fillId="0" borderId="0" xfId="15" applyFont="1" applyAlignment="1" applyProtection="1">
      <alignment vertical="justify"/>
    </xf>
    <xf numFmtId="0" fontId="9" fillId="0" borderId="0" xfId="15" applyFont="1" applyFill="1" applyAlignment="1" applyProtection="1">
      <alignment horizontal="justify" vertical="top"/>
    </xf>
    <xf numFmtId="168" fontId="9" fillId="0" borderId="0" xfId="15" applyNumberFormat="1" applyFont="1" applyAlignment="1" applyProtection="1">
      <alignment horizontal="center" vertical="top"/>
    </xf>
    <xf numFmtId="4" fontId="7" fillId="0" borderId="0" xfId="15" applyNumberFormat="1" applyAlignment="1" applyProtection="1">
      <alignment horizontal="right" vertical="top"/>
    </xf>
    <xf numFmtId="0" fontId="9" fillId="0" borderId="0" xfId="15" applyFont="1" applyFill="1" applyAlignment="1" applyProtection="1">
      <alignment horizontal="center" vertical="top"/>
    </xf>
    <xf numFmtId="1" fontId="9" fillId="0" borderId="0" xfId="15" applyNumberFormat="1" applyFont="1" applyFill="1" applyAlignment="1" applyProtection="1">
      <alignment horizontal="center" vertical="top"/>
    </xf>
    <xf numFmtId="168" fontId="9" fillId="0" borderId="0" xfId="15" applyNumberFormat="1" applyFont="1" applyFill="1" applyAlignment="1" applyProtection="1">
      <alignment horizontal="center" vertical="top"/>
    </xf>
    <xf numFmtId="4" fontId="7" fillId="0" borderId="0" xfId="15" applyNumberFormat="1" applyFont="1" applyAlignment="1" applyProtection="1">
      <alignment horizontal="right" vertical="top"/>
    </xf>
    <xf numFmtId="168" fontId="7" fillId="0" borderId="0" xfId="15" applyNumberFormat="1" applyAlignment="1" applyProtection="1">
      <alignment horizontal="right" vertical="top"/>
    </xf>
    <xf numFmtId="168" fontId="7" fillId="0" borderId="0" xfId="15" applyNumberFormat="1" applyFont="1" applyAlignment="1" applyProtection="1">
      <alignment horizontal="right" vertical="top"/>
    </xf>
    <xf numFmtId="168" fontId="9" fillId="0" borderId="0" xfId="15" applyNumberFormat="1" applyFont="1" applyAlignment="1" applyProtection="1">
      <alignment horizontal="center"/>
    </xf>
    <xf numFmtId="168" fontId="7" fillId="0" borderId="0" xfId="15" applyNumberFormat="1" applyFont="1" applyAlignment="1" applyProtection="1">
      <alignment horizontal="right"/>
    </xf>
    <xf numFmtId="0" fontId="19" fillId="0" borderId="0" xfId="15" applyFont="1" applyAlignment="1" applyProtection="1">
      <alignment horizontal="left" vertical="justify"/>
    </xf>
    <xf numFmtId="49" fontId="28" fillId="0" borderId="0" xfId="15" applyNumberFormat="1" applyFont="1" applyFill="1" applyBorder="1" applyAlignment="1" applyProtection="1">
      <alignment horizontal="justify" vertical="center" wrapText="1"/>
    </xf>
    <xf numFmtId="49" fontId="28" fillId="0" borderId="0" xfId="15" applyNumberFormat="1" applyFont="1" applyFill="1" applyBorder="1" applyAlignment="1" applyProtection="1">
      <alignment horizontal="center" vertical="center" wrapText="1"/>
    </xf>
    <xf numFmtId="49" fontId="28" fillId="0" borderId="0" xfId="15" applyNumberFormat="1" applyFont="1" applyFill="1" applyBorder="1" applyAlignment="1" applyProtection="1">
      <alignment horizontal="right" vertical="center" wrapText="1"/>
    </xf>
    <xf numFmtId="0" fontId="9" fillId="0" borderId="0" xfId="15" applyFont="1" applyFill="1" applyBorder="1" applyAlignment="1" applyProtection="1">
      <alignment horizontal="center" vertical="top"/>
    </xf>
    <xf numFmtId="0" fontId="19" fillId="0" borderId="0" xfId="15" applyFont="1" applyFill="1" applyBorder="1" applyAlignment="1" applyProtection="1">
      <alignment horizontal="left" vertical="justify"/>
    </xf>
    <xf numFmtId="0" fontId="19" fillId="0" borderId="0" xfId="15" applyFont="1" applyFill="1" applyBorder="1" applyAlignment="1" applyProtection="1">
      <alignment horizontal="center"/>
    </xf>
    <xf numFmtId="0" fontId="19" fillId="0" borderId="0" xfId="15" applyFont="1" applyFill="1" applyBorder="1" applyAlignment="1" applyProtection="1">
      <alignment horizontal="right"/>
    </xf>
    <xf numFmtId="0" fontId="23" fillId="0" borderId="0" xfId="15" applyFont="1" applyBorder="1" applyAlignment="1" applyProtection="1">
      <alignment horizontal="center" vertical="top"/>
    </xf>
    <xf numFmtId="0" fontId="23" fillId="0" borderId="0" xfId="15" applyFont="1" applyBorder="1" applyAlignment="1" applyProtection="1">
      <alignment vertical="center"/>
    </xf>
    <xf numFmtId="0" fontId="23" fillId="0" borderId="0" xfId="15" applyFont="1" applyBorder="1" applyAlignment="1" applyProtection="1">
      <alignment horizontal="center" vertical="center"/>
    </xf>
    <xf numFmtId="0" fontId="23" fillId="0" borderId="0" xfId="15" applyFont="1" applyBorder="1" applyAlignment="1" applyProtection="1">
      <alignment horizontal="right" vertical="center"/>
    </xf>
    <xf numFmtId="0" fontId="23" fillId="0" borderId="0" xfId="15" applyFont="1" applyAlignment="1" applyProtection="1">
      <alignment vertical="center"/>
    </xf>
    <xf numFmtId="2" fontId="8" fillId="0" borderId="0" xfId="15" applyNumberFormat="1" applyFont="1" applyFill="1" applyAlignment="1" applyProtection="1">
      <alignment horizontal="center"/>
      <protection locked="0"/>
    </xf>
    <xf numFmtId="2" fontId="9" fillId="0" borderId="0" xfId="15" applyNumberFormat="1" applyFont="1" applyFill="1" applyAlignment="1" applyProtection="1">
      <alignment horizontal="right"/>
    </xf>
    <xf numFmtId="2" fontId="8" fillId="0" borderId="0" xfId="15" applyNumberFormat="1" applyFont="1" applyFill="1" applyAlignment="1" applyProtection="1">
      <alignment horizontal="center"/>
    </xf>
    <xf numFmtId="0" fontId="0" fillId="0" borderId="0" xfId="0" applyProtection="1"/>
    <xf numFmtId="4" fontId="3" fillId="0" borderId="0" xfId="8" applyNumberFormat="1" applyFont="1" applyFill="1" applyBorder="1" applyAlignment="1" applyProtection="1">
      <alignment horizontal="left" vertical="justify" readingOrder="1"/>
    </xf>
    <xf numFmtId="4" fontId="36" fillId="0" borderId="0" xfId="0" applyNumberFormat="1" applyFont="1" applyFill="1" applyBorder="1" applyAlignment="1" applyProtection="1">
      <alignment horizontal="left" vertical="top"/>
    </xf>
    <xf numFmtId="0" fontId="0" fillId="0" borderId="0" xfId="0" applyFont="1" applyAlignment="1" applyProtection="1">
      <alignment horizontal="left"/>
    </xf>
  </cellXfs>
  <cellStyles count="17">
    <cellStyle name="1" xfId="13"/>
    <cellStyle name="1. NASLOV" xfId="11"/>
    <cellStyle name="Comma 2" xfId="10"/>
    <cellStyle name="Currency [0]" xfId="1" builtinId="7"/>
    <cellStyle name="Currency 2" xfId="9"/>
    <cellStyle name="Excel Built-in Normal" xfId="6"/>
    <cellStyle name="Navadno 2" xfId="2"/>
    <cellStyle name="Navadno_Ponudba" xfId="7"/>
    <cellStyle name="Navadno_Ponudba 2" xfId="16"/>
    <cellStyle name="Normal" xfId="0" builtinId="0"/>
    <cellStyle name="Normal 2" xfId="5"/>
    <cellStyle name="Normal 2 2" xfId="3"/>
    <cellStyle name="Normal 2 3" xfId="15"/>
    <cellStyle name="Normal 3" xfId="8"/>
    <cellStyle name="Normal 4" xfId="4"/>
    <cellStyle name="Normal 5" xfId="14"/>
    <cellStyle name="Normal_Gradbena dela"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erjalm\AppData\Local\Microsoft\Windows\INetCache\Content.Outlook\60GV4W0U\Popis%20201710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sheetName val="REKAPITULACIJA GO DEL"/>
      <sheetName val="POPIS"/>
    </sheetNames>
    <sheetDataSet>
      <sheetData sheetId="0"/>
      <sheetData sheetId="1">
        <row r="10">
          <cell r="C10">
            <v>0</v>
          </cell>
        </row>
        <row r="15">
          <cell r="C15">
            <v>0</v>
          </cell>
        </row>
      </sheetData>
      <sheetData sheetId="2">
        <row r="8">
          <cell r="G8">
            <v>0</v>
          </cell>
        </row>
        <row r="32">
          <cell r="G3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
  <sheetViews>
    <sheetView tabSelected="1" workbookViewId="0">
      <selection activeCell="B11" sqref="B11"/>
    </sheetView>
  </sheetViews>
  <sheetFormatPr defaultRowHeight="15"/>
  <cols>
    <col min="1" max="1" width="61.28515625" style="6" bestFit="1" customWidth="1"/>
    <col min="2" max="2" width="19.42578125" style="6" customWidth="1"/>
  </cols>
  <sheetData>
    <row r="1" spans="1:2">
      <c r="A1" s="4" t="s">
        <v>14</v>
      </c>
    </row>
    <row r="2" spans="1:2" ht="15.75" thickBot="1">
      <c r="B2" s="7" t="s">
        <v>13</v>
      </c>
    </row>
    <row r="3" spans="1:2" ht="15.75" thickBot="1">
      <c r="A3" s="8" t="s">
        <v>103</v>
      </c>
      <c r="B3" s="5">
        <f>GO!F5</f>
        <v>0</v>
      </c>
    </row>
    <row r="4" spans="1:2" ht="15.75" thickBot="1">
      <c r="A4" s="8" t="s">
        <v>104</v>
      </c>
      <c r="B4" s="5">
        <f>elektro!F7</f>
        <v>0</v>
      </c>
    </row>
    <row r="5" spans="1:2" ht="15.75" thickBot="1">
      <c r="A5" s="8" t="s">
        <v>106</v>
      </c>
      <c r="B5" s="5">
        <f>Ostalo!F11</f>
        <v>0</v>
      </c>
    </row>
    <row r="6" spans="1:2" ht="15.75" thickBot="1">
      <c r="A6" s="8" t="s">
        <v>105</v>
      </c>
      <c r="B6" s="5">
        <f>(B3+B4+B5)*0.05</f>
        <v>0</v>
      </c>
    </row>
    <row r="7" spans="1:2" ht="16.5" thickTop="1" thickBot="1">
      <c r="A7" s="9" t="s">
        <v>15</v>
      </c>
      <c r="B7" s="10">
        <f>SUM(B3:B6)</f>
        <v>0</v>
      </c>
    </row>
    <row r="8" spans="1:2" ht="15.75" thickTop="1"/>
  </sheetData>
  <sheetProtection algorithmName="SHA-512" hashValue="MfuPJXxHEkhKBrBVS/d1/aUbHxUJoT30T3NFK3ktNIt2jNmAKOA6gmqBiOFodnUkqiVgiNWbEkVB/PR6c6Oaeg==" saltValue="+9GEoSFiOIaC0NoEFhL3yA==" spinCount="100000" sheet="1" objects="1" scenarios="1"/>
  <pageMargins left="0.70866141732283472" right="0.70866141732283472" top="0.74803149606299213" bottom="0.74803149606299213" header="0.31496062992125984" footer="0.31496062992125984"/>
  <pageSetup paperSize="9" orientation="portrait" r:id="rId1"/>
  <headerFooter>
    <oddHeader>&amp;F</oddHead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9"/>
  <sheetViews>
    <sheetView zoomScale="105" zoomScaleNormal="105" zoomScaleSheetLayoutView="100" workbookViewId="0">
      <selection activeCell="E14" sqref="E14"/>
    </sheetView>
  </sheetViews>
  <sheetFormatPr defaultColWidth="8.85546875" defaultRowHeight="12.75"/>
  <cols>
    <col min="1" max="1" width="5.42578125" style="57" customWidth="1"/>
    <col min="2" max="2" width="45.5703125" style="23" customWidth="1"/>
    <col min="3" max="3" width="10.42578125" style="12" customWidth="1"/>
    <col min="4" max="4" width="9.140625" style="11" bestFit="1" customWidth="1"/>
    <col min="5" max="5" width="12.7109375" style="3" customWidth="1"/>
    <col min="6" max="6" width="12.7109375" style="29" customWidth="1"/>
    <col min="7" max="16384" width="8.85546875" style="1"/>
  </cols>
  <sheetData>
    <row r="1" spans="1:256" ht="15.75">
      <c r="A1" s="53"/>
      <c r="B1" s="240" t="s">
        <v>95</v>
      </c>
      <c r="C1" s="241"/>
    </row>
    <row r="2" spans="1:256">
      <c r="A2" s="54"/>
      <c r="B2" s="55" t="s">
        <v>92</v>
      </c>
      <c r="C2" s="56"/>
      <c r="D2" s="56"/>
      <c r="E2" s="56"/>
      <c r="F2" s="56">
        <f>DELA_KROVSKA</f>
        <v>0</v>
      </c>
    </row>
    <row r="3" spans="1:256">
      <c r="A3" s="54"/>
      <c r="B3" s="55" t="s">
        <v>93</v>
      </c>
      <c r="C3" s="56"/>
      <c r="D3" s="56"/>
      <c r="E3" s="56"/>
      <c r="F3" s="56">
        <f>DELA_KLEPAR</f>
        <v>0</v>
      </c>
    </row>
    <row r="4" spans="1:256" ht="13.5" thickBot="1">
      <c r="A4" s="54"/>
      <c r="B4" s="55" t="s">
        <v>94</v>
      </c>
      <c r="C4" s="56"/>
      <c r="D4" s="56"/>
      <c r="E4" s="56"/>
      <c r="F4" s="56">
        <f>DELA_KLJUC</f>
        <v>0</v>
      </c>
    </row>
    <row r="5" spans="1:256" ht="13.5" thickTop="1">
      <c r="B5" s="58" t="s">
        <v>96</v>
      </c>
      <c r="C5" s="52"/>
      <c r="D5" s="59"/>
      <c r="E5" s="60"/>
      <c r="F5" s="61">
        <f>SUM(F2:F4)</f>
        <v>0</v>
      </c>
    </row>
    <row r="7" spans="1:256">
      <c r="B7" s="62" t="s">
        <v>6</v>
      </c>
    </row>
    <row r="8" spans="1:256" s="51" customFormat="1" ht="66.75" customHeight="1">
      <c r="A8" s="63"/>
      <c r="B8" s="239" t="s">
        <v>7</v>
      </c>
      <c r="C8" s="239"/>
      <c r="D8" s="239"/>
      <c r="E8" s="239"/>
      <c r="F8" s="239"/>
      <c r="IK8" s="2"/>
      <c r="IL8" s="2"/>
      <c r="IM8" s="2"/>
      <c r="IN8" s="2"/>
      <c r="IO8" s="2"/>
      <c r="IP8" s="2"/>
      <c r="IQ8" s="2"/>
      <c r="IR8" s="2"/>
      <c r="IS8" s="1"/>
      <c r="IT8" s="1"/>
      <c r="IU8" s="1"/>
      <c r="IV8" s="1"/>
    </row>
    <row r="9" spans="1:256" s="51" customFormat="1">
      <c r="A9" s="64"/>
      <c r="B9" s="65"/>
      <c r="C9" s="66"/>
      <c r="D9" s="67"/>
      <c r="E9" s="68"/>
      <c r="F9" s="69"/>
      <c r="IK9" s="2"/>
      <c r="IL9" s="2"/>
      <c r="IM9" s="2"/>
      <c r="IN9" s="2"/>
      <c r="IO9" s="2"/>
      <c r="IP9" s="2"/>
      <c r="IQ9" s="2"/>
      <c r="IR9" s="2"/>
      <c r="IS9" s="1"/>
      <c r="IT9" s="1"/>
      <c r="IU9" s="1"/>
      <c r="IV9" s="1"/>
    </row>
    <row r="10" spans="1:256" s="51" customFormat="1">
      <c r="A10" s="70"/>
      <c r="B10" s="14"/>
      <c r="C10" s="71" t="s">
        <v>0</v>
      </c>
      <c r="D10" s="72" t="s">
        <v>8</v>
      </c>
      <c r="E10" s="71" t="s">
        <v>9</v>
      </c>
      <c r="F10" s="73" t="s">
        <v>10</v>
      </c>
      <c r="IK10" s="2"/>
      <c r="IL10" s="2"/>
      <c r="IM10" s="2"/>
      <c r="IN10" s="2"/>
      <c r="IO10" s="2"/>
      <c r="IP10" s="2"/>
      <c r="IQ10" s="2"/>
      <c r="IR10" s="2"/>
      <c r="IS10" s="1"/>
      <c r="IT10" s="1"/>
      <c r="IU10" s="1"/>
      <c r="IV10" s="1"/>
    </row>
    <row r="11" spans="1:256" s="51" customFormat="1">
      <c r="A11" s="74"/>
      <c r="B11" s="13"/>
      <c r="C11" s="16"/>
      <c r="D11" s="17"/>
      <c r="E11" s="18"/>
      <c r="F11" s="31"/>
      <c r="IK11" s="2"/>
      <c r="IL11" s="2"/>
      <c r="IM11" s="2"/>
      <c r="IN11" s="2"/>
      <c r="IO11" s="2"/>
      <c r="IP11" s="2"/>
      <c r="IQ11" s="2"/>
      <c r="IR11" s="2"/>
      <c r="IS11" s="1"/>
      <c r="IT11" s="1"/>
      <c r="IU11" s="1"/>
      <c r="IV11" s="1"/>
    </row>
    <row r="12" spans="1:256" s="51" customFormat="1" ht="24.75" customHeight="1">
      <c r="A12" s="75" t="s">
        <v>4</v>
      </c>
      <c r="B12" s="76" t="s">
        <v>84</v>
      </c>
      <c r="C12" s="14"/>
      <c r="D12" s="14"/>
      <c r="E12" s="14"/>
      <c r="F12" s="77">
        <f>SUM(F13:F17)</f>
        <v>0</v>
      </c>
      <c r="IK12" s="2"/>
      <c r="IL12" s="2"/>
      <c r="IM12" s="2"/>
      <c r="IN12" s="2"/>
      <c r="IO12" s="2"/>
      <c r="IP12" s="2"/>
      <c r="IQ12" s="2"/>
      <c r="IR12" s="2"/>
      <c r="IS12" s="1"/>
      <c r="IT12" s="1"/>
      <c r="IU12" s="1"/>
      <c r="IV12" s="1"/>
    </row>
    <row r="13" spans="1:256" s="51" customFormat="1">
      <c r="A13" s="74"/>
      <c r="B13" s="13"/>
      <c r="C13" s="16"/>
      <c r="D13" s="17"/>
      <c r="E13" s="18"/>
      <c r="F13" s="31"/>
      <c r="IK13" s="2"/>
      <c r="IL13" s="2"/>
      <c r="IM13" s="2"/>
      <c r="IN13" s="2"/>
      <c r="IO13" s="2"/>
      <c r="IP13" s="2"/>
      <c r="IQ13" s="2"/>
      <c r="IR13" s="2"/>
      <c r="IS13" s="1"/>
      <c r="IT13" s="1"/>
      <c r="IU13" s="1"/>
      <c r="IV13" s="1"/>
    </row>
    <row r="14" spans="1:256" s="51" customFormat="1" ht="114.75">
      <c r="A14" s="74" t="s">
        <v>4</v>
      </c>
      <c r="B14" s="32" t="s">
        <v>85</v>
      </c>
      <c r="C14" s="28" t="s">
        <v>3</v>
      </c>
      <c r="D14" s="30">
        <v>655</v>
      </c>
      <c r="E14" s="83"/>
      <c r="F14" s="29">
        <f>D14*E14</f>
        <v>0</v>
      </c>
      <c r="IK14" s="2"/>
      <c r="IL14" s="2"/>
      <c r="IM14" s="2"/>
      <c r="IN14" s="2"/>
      <c r="IO14" s="2"/>
      <c r="IP14" s="2"/>
      <c r="IQ14" s="2"/>
      <c r="IR14" s="2"/>
      <c r="IS14" s="1"/>
      <c r="IT14" s="1"/>
      <c r="IU14" s="1"/>
      <c r="IV14" s="1"/>
    </row>
    <row r="15" spans="1:256" s="51" customFormat="1">
      <c r="A15" s="74"/>
      <c r="B15" s="13"/>
      <c r="C15" s="16"/>
      <c r="D15" s="17"/>
      <c r="E15" s="18"/>
      <c r="F15" s="31"/>
      <c r="IK15" s="2"/>
      <c r="IL15" s="2"/>
      <c r="IM15" s="2"/>
      <c r="IN15" s="2"/>
      <c r="IO15" s="2"/>
      <c r="IP15" s="2"/>
      <c r="IQ15" s="2"/>
      <c r="IR15" s="2"/>
      <c r="IS15" s="1"/>
      <c r="IT15" s="1"/>
      <c r="IU15" s="1"/>
      <c r="IV15" s="1"/>
    </row>
    <row r="16" spans="1:256" s="51" customFormat="1" ht="102">
      <c r="A16" s="74" t="s">
        <v>11</v>
      </c>
      <c r="B16" s="32" t="s">
        <v>86</v>
      </c>
      <c r="C16" s="28" t="s">
        <v>3</v>
      </c>
      <c r="D16" s="30">
        <v>190</v>
      </c>
      <c r="E16" s="83"/>
      <c r="F16" s="29">
        <f>D16*E16</f>
        <v>0</v>
      </c>
      <c r="IK16" s="2"/>
      <c r="IL16" s="2"/>
      <c r="IM16" s="2"/>
      <c r="IN16" s="2"/>
      <c r="IO16" s="2"/>
      <c r="IP16" s="2"/>
      <c r="IQ16" s="2"/>
      <c r="IR16" s="2"/>
      <c r="IS16" s="1"/>
      <c r="IT16" s="1"/>
      <c r="IU16" s="1"/>
      <c r="IV16" s="1"/>
    </row>
    <row r="17" spans="1:256" s="51" customFormat="1">
      <c r="A17" s="74"/>
      <c r="B17" s="13"/>
      <c r="C17" s="16"/>
      <c r="D17" s="17"/>
      <c r="E17" s="18"/>
      <c r="F17" s="31"/>
      <c r="IK17" s="2"/>
      <c r="IL17" s="2"/>
      <c r="IM17" s="2"/>
      <c r="IN17" s="2"/>
      <c r="IO17" s="2"/>
      <c r="IP17" s="2"/>
      <c r="IQ17" s="2"/>
      <c r="IR17" s="2"/>
      <c r="IS17" s="1"/>
      <c r="IT17" s="1"/>
      <c r="IU17" s="1"/>
      <c r="IV17" s="1"/>
    </row>
    <row r="18" spans="1:256" s="51" customFormat="1" ht="25.5" customHeight="1">
      <c r="A18" s="75" t="s">
        <v>11</v>
      </c>
      <c r="B18" s="76" t="s">
        <v>87</v>
      </c>
      <c r="C18" s="14"/>
      <c r="D18" s="14"/>
      <c r="E18" s="14"/>
      <c r="F18" s="77">
        <f>SUM(F19:F21)</f>
        <v>0</v>
      </c>
      <c r="IK18" s="2"/>
      <c r="IL18" s="2"/>
      <c r="IM18" s="2"/>
      <c r="IN18" s="2"/>
      <c r="IO18" s="2"/>
      <c r="IP18" s="2"/>
      <c r="IQ18" s="2"/>
      <c r="IR18" s="2"/>
      <c r="IS18" s="1"/>
      <c r="IT18" s="1"/>
      <c r="IU18" s="1"/>
      <c r="IV18" s="1"/>
    </row>
    <row r="19" spans="1:256" s="51" customFormat="1">
      <c r="A19" s="74"/>
      <c r="B19" s="13"/>
      <c r="C19" s="16"/>
      <c r="D19" s="17"/>
      <c r="E19" s="18"/>
      <c r="F19" s="31"/>
      <c r="IK19" s="2"/>
      <c r="IL19" s="2"/>
      <c r="IM19" s="2"/>
      <c r="IN19" s="2"/>
      <c r="IO19" s="2"/>
      <c r="IP19" s="2"/>
      <c r="IQ19" s="2"/>
      <c r="IR19" s="2"/>
      <c r="IS19" s="1"/>
      <c r="IT19" s="1"/>
      <c r="IU19" s="1"/>
      <c r="IV19" s="1"/>
    </row>
    <row r="20" spans="1:256" s="51" customFormat="1" ht="57.75" customHeight="1">
      <c r="A20" s="74" t="s">
        <v>4</v>
      </c>
      <c r="B20" s="19" t="s">
        <v>88</v>
      </c>
      <c r="C20" s="20" t="s">
        <v>2</v>
      </c>
      <c r="D20" s="21">
        <v>160</v>
      </c>
      <c r="E20" s="83"/>
      <c r="F20" s="31">
        <f>E20*D20</f>
        <v>0</v>
      </c>
      <c r="IK20" s="2"/>
      <c r="IL20" s="2"/>
      <c r="IM20" s="2"/>
      <c r="IN20" s="2"/>
      <c r="IO20" s="2"/>
      <c r="IP20" s="2"/>
      <c r="IQ20" s="2"/>
      <c r="IR20" s="2"/>
      <c r="IS20" s="1"/>
      <c r="IT20" s="1"/>
      <c r="IU20" s="1"/>
      <c r="IV20" s="1"/>
    </row>
    <row r="21" spans="1:256" s="51" customFormat="1">
      <c r="A21" s="74"/>
      <c r="B21" s="19"/>
      <c r="C21" s="20"/>
      <c r="D21" s="21"/>
      <c r="E21" s="22"/>
      <c r="F21" s="31"/>
      <c r="IK21" s="2"/>
      <c r="IL21" s="2"/>
      <c r="IM21" s="2"/>
      <c r="IN21" s="2"/>
      <c r="IO21" s="2"/>
      <c r="IP21" s="2"/>
      <c r="IQ21" s="2"/>
      <c r="IR21" s="2"/>
      <c r="IS21" s="1"/>
      <c r="IT21" s="1"/>
      <c r="IU21" s="1"/>
      <c r="IV21" s="1"/>
    </row>
    <row r="22" spans="1:256" s="51" customFormat="1" ht="24.75" customHeight="1">
      <c r="A22" s="75" t="s">
        <v>12</v>
      </c>
      <c r="B22" s="76" t="s">
        <v>89</v>
      </c>
      <c r="C22" s="14"/>
      <c r="D22" s="14"/>
      <c r="E22" s="14"/>
      <c r="F22" s="77">
        <f>SUM(F23:F26)</f>
        <v>0</v>
      </c>
      <c r="IK22" s="2"/>
      <c r="IL22" s="2"/>
      <c r="IM22" s="2"/>
      <c r="IN22" s="2"/>
      <c r="IO22" s="2"/>
      <c r="IP22" s="2"/>
      <c r="IQ22" s="2"/>
      <c r="IR22" s="2"/>
      <c r="IS22" s="1"/>
      <c r="IT22" s="1"/>
      <c r="IU22" s="1"/>
      <c r="IV22" s="1"/>
    </row>
    <row r="23" spans="1:256" s="51" customFormat="1">
      <c r="A23" s="78"/>
      <c r="B23" s="79"/>
      <c r="C23" s="15"/>
      <c r="D23" s="15"/>
      <c r="E23" s="15"/>
      <c r="F23" s="80"/>
      <c r="IK23" s="2"/>
      <c r="IL23" s="2"/>
      <c r="IM23" s="2"/>
      <c r="IN23" s="2"/>
      <c r="IO23" s="2"/>
      <c r="IP23" s="2"/>
      <c r="IQ23" s="2"/>
      <c r="IR23" s="2"/>
      <c r="IS23" s="1"/>
      <c r="IT23" s="1"/>
      <c r="IU23" s="1"/>
      <c r="IV23" s="1"/>
    </row>
    <row r="24" spans="1:256" s="51" customFormat="1" ht="105.75" customHeight="1">
      <c r="A24" s="74" t="s">
        <v>4</v>
      </c>
      <c r="B24" s="19" t="s">
        <v>90</v>
      </c>
      <c r="C24" s="20" t="s">
        <v>5</v>
      </c>
      <c r="D24" s="21">
        <v>56100</v>
      </c>
      <c r="E24" s="83"/>
      <c r="F24" s="31">
        <f>E24*D24</f>
        <v>0</v>
      </c>
      <c r="IK24" s="2"/>
      <c r="IL24" s="2"/>
      <c r="IM24" s="2"/>
      <c r="IN24" s="2"/>
      <c r="IO24" s="2"/>
      <c r="IP24" s="2"/>
      <c r="IQ24" s="2"/>
      <c r="IR24" s="2"/>
      <c r="IS24" s="1"/>
      <c r="IT24" s="1"/>
      <c r="IU24" s="1"/>
      <c r="IV24" s="1"/>
    </row>
    <row r="25" spans="1:256" s="51" customFormat="1">
      <c r="A25" s="78"/>
      <c r="B25" s="79"/>
      <c r="C25" s="15"/>
      <c r="D25" s="15"/>
      <c r="E25" s="15"/>
      <c r="F25" s="80"/>
      <c r="IK25" s="2"/>
      <c r="IL25" s="2"/>
      <c r="IM25" s="2"/>
      <c r="IN25" s="2"/>
      <c r="IO25" s="2"/>
      <c r="IP25" s="2"/>
      <c r="IQ25" s="2"/>
      <c r="IR25" s="2"/>
      <c r="IS25" s="1"/>
      <c r="IT25" s="1"/>
      <c r="IU25" s="1"/>
      <c r="IV25" s="1"/>
    </row>
    <row r="26" spans="1:256" s="51" customFormat="1" ht="108.75" customHeight="1">
      <c r="A26" s="74" t="s">
        <v>11</v>
      </c>
      <c r="B26" s="19" t="s">
        <v>91</v>
      </c>
      <c r="C26" s="20" t="s">
        <v>5</v>
      </c>
      <c r="D26" s="21">
        <v>2500</v>
      </c>
      <c r="E26" s="83"/>
      <c r="F26" s="31">
        <f>E26*D26</f>
        <v>0</v>
      </c>
      <c r="IK26" s="2"/>
      <c r="IL26" s="2"/>
      <c r="IM26" s="2"/>
      <c r="IN26" s="2"/>
      <c r="IO26" s="2"/>
      <c r="IP26" s="2"/>
      <c r="IQ26" s="2"/>
      <c r="IR26" s="2"/>
      <c r="IS26" s="1"/>
      <c r="IT26" s="1"/>
      <c r="IU26" s="1"/>
      <c r="IV26" s="1"/>
    </row>
    <row r="27" spans="1:256">
      <c r="A27" s="81"/>
      <c r="B27" s="24"/>
      <c r="C27" s="25"/>
      <c r="D27" s="26"/>
      <c r="E27" s="27"/>
      <c r="F27" s="82"/>
    </row>
    <row r="28" spans="1:256">
      <c r="A28" s="3"/>
      <c r="B28" s="3"/>
      <c r="C28" s="3"/>
      <c r="D28" s="3"/>
      <c r="F28" s="3"/>
    </row>
    <row r="29" spans="1:256">
      <c r="A29" s="3"/>
      <c r="B29" s="3"/>
      <c r="C29" s="3"/>
      <c r="D29" s="3"/>
      <c r="F29" s="3"/>
    </row>
  </sheetData>
  <sheetProtection algorithmName="SHA-512" hashValue="oFQpqwnrTTmJsCZTuLA5pxazVMV29SAQdWcVJhLhW6XVaaki7fG0n1VVWa7M4FCI+T519lR8gEHbuzWqGQX0bA==" saltValue="3W5LsdzvQSHLDbAbLesEcQ==" spinCount="100000" sheet="1" objects="1" scenarios="1"/>
  <mergeCells count="2">
    <mergeCell ref="B8:F8"/>
    <mergeCell ref="B1:C1"/>
  </mergeCells>
  <pageMargins left="0.74803149606299213" right="0.35433070866141736" top="0.78740157480314965" bottom="0.78740157480314965" header="0.51181102362204722" footer="0.51181102362204722"/>
  <pageSetup paperSize="9" scale="91" firstPageNumber="0" orientation="portrait" r:id="rId1"/>
  <headerFooter alignWithMargins="0">
    <oddHeader>&amp;A&amp;RPage &amp;P</oddHead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N112"/>
  <sheetViews>
    <sheetView view="pageBreakPreview" zoomScaleNormal="85" zoomScaleSheetLayoutView="100" workbookViewId="0">
      <selection activeCell="E19" sqref="E19"/>
    </sheetView>
  </sheetViews>
  <sheetFormatPr defaultRowHeight="11.25"/>
  <cols>
    <col min="1" max="1" width="4.7109375" style="113" customWidth="1"/>
    <col min="2" max="2" width="58.7109375" style="234" customWidth="1"/>
    <col min="3" max="3" width="6.7109375" style="115" customWidth="1"/>
    <col min="4" max="4" width="6.7109375" style="116" customWidth="1"/>
    <col min="5" max="5" width="12.7109375" style="115" customWidth="1"/>
    <col min="6" max="6" width="12.7109375" style="116" customWidth="1"/>
    <col min="7" max="7" width="12.42578125" style="37" customWidth="1"/>
    <col min="8" max="16384" width="9.140625" style="37"/>
  </cols>
  <sheetData>
    <row r="2" spans="1:6" s="34" customFormat="1" ht="15">
      <c r="A2" s="84"/>
      <c r="B2" s="85" t="s">
        <v>97</v>
      </c>
      <c r="C2" s="86"/>
      <c r="D2" s="87"/>
      <c r="E2" s="86"/>
      <c r="F2" s="87"/>
    </row>
    <row r="3" spans="1:6" s="34" customFormat="1" ht="13.5" thickBot="1">
      <c r="A3" s="84"/>
      <c r="B3" s="88"/>
      <c r="C3" s="86"/>
      <c r="D3" s="87"/>
      <c r="E3" s="86"/>
      <c r="F3" s="87"/>
    </row>
    <row r="4" spans="1:6" s="34" customFormat="1" ht="13.5" thickBot="1">
      <c r="A4" s="89" t="s">
        <v>21</v>
      </c>
      <c r="B4" s="89" t="s">
        <v>22</v>
      </c>
      <c r="C4" s="90"/>
      <c r="D4" s="91"/>
      <c r="E4" s="92" t="s">
        <v>32</v>
      </c>
      <c r="F4" s="93">
        <f>F23</f>
        <v>0</v>
      </c>
    </row>
    <row r="5" spans="1:6" s="34" customFormat="1" ht="13.5" thickBot="1">
      <c r="A5" s="94" t="s">
        <v>33</v>
      </c>
      <c r="B5" s="94" t="s">
        <v>34</v>
      </c>
      <c r="C5" s="95"/>
      <c r="D5" s="96"/>
      <c r="E5" s="97" t="s">
        <v>32</v>
      </c>
      <c r="F5" s="98">
        <f>F66</f>
        <v>0</v>
      </c>
    </row>
    <row r="6" spans="1:6" s="34" customFormat="1" ht="13.5" thickBot="1">
      <c r="A6" s="94" t="s">
        <v>62</v>
      </c>
      <c r="B6" s="94" t="s">
        <v>63</v>
      </c>
      <c r="C6" s="95"/>
      <c r="D6" s="96"/>
      <c r="E6" s="97" t="s">
        <v>32</v>
      </c>
      <c r="F6" s="98">
        <f>F108</f>
        <v>0</v>
      </c>
    </row>
    <row r="7" spans="1:6" s="34" customFormat="1" ht="13.5" thickBot="1">
      <c r="A7" s="99"/>
      <c r="B7" s="99" t="s">
        <v>83</v>
      </c>
      <c r="C7" s="100"/>
      <c r="D7" s="101"/>
      <c r="E7" s="100" t="s">
        <v>32</v>
      </c>
      <c r="F7" s="102">
        <f>SUM(F4:F6)</f>
        <v>0</v>
      </c>
    </row>
    <row r="9" spans="1:6" s="34" customFormat="1" ht="12.75">
      <c r="A9" s="103"/>
      <c r="B9" s="104"/>
      <c r="C9" s="105"/>
      <c r="D9" s="106"/>
      <c r="E9" s="105"/>
      <c r="F9" s="106"/>
    </row>
    <row r="10" spans="1:6" s="36" customFormat="1" ht="12.75">
      <c r="A10" s="107"/>
      <c r="B10" s="108" t="s">
        <v>16</v>
      </c>
      <c r="C10" s="109"/>
      <c r="D10" s="110"/>
      <c r="E10" s="111"/>
      <c r="F10" s="112"/>
    </row>
    <row r="11" spans="1:6" ht="89.25">
      <c r="B11" s="114" t="s">
        <v>17</v>
      </c>
    </row>
    <row r="12" spans="1:6" s="34" customFormat="1" ht="12.75">
      <c r="A12" s="117"/>
      <c r="B12" s="108" t="s">
        <v>18</v>
      </c>
      <c r="C12" s="105"/>
      <c r="D12" s="106"/>
      <c r="E12" s="105"/>
      <c r="F12" s="106"/>
    </row>
    <row r="13" spans="1:6" s="34" customFormat="1" ht="38.25">
      <c r="A13" s="117" t="s">
        <v>19</v>
      </c>
      <c r="B13" s="118" t="s">
        <v>20</v>
      </c>
      <c r="C13" s="105"/>
      <c r="D13" s="106"/>
      <c r="E13" s="105"/>
      <c r="F13" s="106"/>
    </row>
    <row r="14" spans="1:6" s="38" customFormat="1" ht="15.75">
      <c r="A14" s="119"/>
      <c r="B14" s="120"/>
      <c r="C14" s="121"/>
      <c r="D14" s="122"/>
      <c r="E14" s="121"/>
      <c r="F14" s="122"/>
    </row>
    <row r="15" spans="1:6" s="39" customFormat="1" ht="15">
      <c r="A15" s="123" t="s">
        <v>21</v>
      </c>
      <c r="B15" s="124" t="s">
        <v>22</v>
      </c>
      <c r="C15" s="125"/>
      <c r="D15" s="126"/>
      <c r="E15" s="125"/>
      <c r="F15" s="127"/>
    </row>
    <row r="16" spans="1:6" s="40" customFormat="1" ht="13.5" thickBot="1">
      <c r="A16" s="128"/>
      <c r="B16" s="129"/>
      <c r="C16" s="130"/>
      <c r="D16" s="131"/>
      <c r="E16" s="130"/>
      <c r="F16" s="132"/>
    </row>
    <row r="17" spans="1:6" s="41" customFormat="1" ht="24.75" customHeight="1" thickBot="1">
      <c r="A17" s="133" t="s">
        <v>23</v>
      </c>
      <c r="B17" s="134" t="s">
        <v>24</v>
      </c>
      <c r="C17" s="135" t="s">
        <v>25</v>
      </c>
      <c r="D17" s="136" t="s">
        <v>26</v>
      </c>
      <c r="E17" s="137" t="s">
        <v>27</v>
      </c>
      <c r="F17" s="102" t="s">
        <v>28</v>
      </c>
    </row>
    <row r="18" spans="1:6" s="33" customFormat="1" ht="15" customHeight="1">
      <c r="A18" s="138"/>
      <c r="B18" s="139"/>
      <c r="C18" s="140"/>
      <c r="D18" s="141"/>
      <c r="E18" s="140"/>
      <c r="F18" s="141"/>
    </row>
    <row r="19" spans="1:6" s="33" customFormat="1" ht="38.25">
      <c r="A19" s="142">
        <v>1</v>
      </c>
      <c r="B19" s="143" t="s">
        <v>29</v>
      </c>
      <c r="C19" s="140" t="s">
        <v>1</v>
      </c>
      <c r="D19" s="141">
        <v>3</v>
      </c>
      <c r="E19" s="235"/>
      <c r="F19" s="236">
        <f>+E19*D19</f>
        <v>0</v>
      </c>
    </row>
    <row r="20" spans="1:6" s="33" customFormat="1" ht="12.75">
      <c r="A20" s="142"/>
      <c r="B20" s="145"/>
      <c r="C20" s="140"/>
      <c r="D20" s="141"/>
      <c r="E20" s="140"/>
      <c r="F20" s="144"/>
    </row>
    <row r="21" spans="1:6" s="33" customFormat="1" ht="51">
      <c r="A21" s="142">
        <v>2</v>
      </c>
      <c r="B21" s="146" t="s">
        <v>30</v>
      </c>
      <c r="C21" s="140" t="s">
        <v>1</v>
      </c>
      <c r="D21" s="141">
        <v>6</v>
      </c>
      <c r="E21" s="235"/>
      <c r="F21" s="236">
        <f>+E21*D21</f>
        <v>0</v>
      </c>
    </row>
    <row r="22" spans="1:6" s="33" customFormat="1" ht="13.5" thickBot="1">
      <c r="A22" s="148"/>
      <c r="B22" s="149"/>
      <c r="C22" s="150"/>
      <c r="D22" s="151"/>
      <c r="E22" s="150"/>
      <c r="F22" s="152"/>
    </row>
    <row r="23" spans="1:6" s="33" customFormat="1" ht="12.75">
      <c r="A23" s="153"/>
      <c r="B23" s="154" t="s">
        <v>31</v>
      </c>
      <c r="C23" s="155" t="s">
        <v>32</v>
      </c>
      <c r="D23" s="156"/>
      <c r="E23" s="157"/>
      <c r="F23" s="158">
        <f>SUM(F19:F22)</f>
        <v>0</v>
      </c>
    </row>
    <row r="24" spans="1:6" s="33" customFormat="1" ht="15">
      <c r="A24" s="138"/>
      <c r="B24" s="159"/>
      <c r="C24" s="140"/>
      <c r="D24" s="141"/>
      <c r="E24" s="140"/>
      <c r="F24" s="147"/>
    </row>
    <row r="25" spans="1:6" s="42" customFormat="1" ht="15.75">
      <c r="A25" s="160"/>
      <c r="B25" s="161"/>
      <c r="C25" s="162"/>
      <c r="D25" s="163"/>
      <c r="E25" s="162"/>
      <c r="F25" s="163"/>
    </row>
    <row r="26" spans="1:6" s="39" customFormat="1" ht="15">
      <c r="A26" s="123" t="s">
        <v>33</v>
      </c>
      <c r="B26" s="124" t="s">
        <v>34</v>
      </c>
      <c r="C26" s="125"/>
      <c r="D26" s="126"/>
      <c r="E26" s="125"/>
      <c r="F26" s="127"/>
    </row>
    <row r="27" spans="1:6" s="40" customFormat="1" ht="13.5" thickBot="1">
      <c r="A27" s="128"/>
      <c r="B27" s="129"/>
      <c r="C27" s="130"/>
      <c r="D27" s="131"/>
      <c r="E27" s="130"/>
      <c r="F27" s="132"/>
    </row>
    <row r="28" spans="1:6" s="41" customFormat="1" ht="24.75" customHeight="1" thickBot="1">
      <c r="A28" s="133" t="s">
        <v>23</v>
      </c>
      <c r="B28" s="134" t="s">
        <v>24</v>
      </c>
      <c r="C28" s="135" t="s">
        <v>25</v>
      </c>
      <c r="D28" s="136" t="s">
        <v>26</v>
      </c>
      <c r="E28" s="137" t="s">
        <v>27</v>
      </c>
      <c r="F28" s="102" t="s">
        <v>28</v>
      </c>
    </row>
    <row r="29" spans="1:6" s="33" customFormat="1" ht="15" customHeight="1">
      <c r="A29" s="164"/>
      <c r="B29" s="139"/>
      <c r="C29" s="140"/>
      <c r="D29" s="141"/>
      <c r="E29" s="140"/>
      <c r="F29" s="141"/>
    </row>
    <row r="30" spans="1:6" s="33" customFormat="1" ht="76.5">
      <c r="A30" s="142">
        <v>1</v>
      </c>
      <c r="B30" s="165" t="s">
        <v>35</v>
      </c>
      <c r="C30" s="140" t="s">
        <v>1</v>
      </c>
      <c r="D30" s="141">
        <v>10</v>
      </c>
      <c r="E30" s="235"/>
      <c r="F30" s="236">
        <f>+E30*D30</f>
        <v>0</v>
      </c>
    </row>
    <row r="31" spans="1:6" s="33" customFormat="1" ht="12.75">
      <c r="A31" s="142"/>
      <c r="B31" s="165"/>
      <c r="C31" s="140"/>
      <c r="D31" s="141"/>
      <c r="E31" s="140"/>
      <c r="F31" s="144"/>
    </row>
    <row r="32" spans="1:6" s="33" customFormat="1" ht="38.25">
      <c r="A32" s="142">
        <v>2</v>
      </c>
      <c r="B32" s="143" t="s">
        <v>36</v>
      </c>
      <c r="C32" s="140" t="s">
        <v>37</v>
      </c>
      <c r="D32" s="141">
        <v>85</v>
      </c>
      <c r="E32" s="235"/>
      <c r="F32" s="236">
        <f>+E32*D32</f>
        <v>0</v>
      </c>
    </row>
    <row r="33" spans="1:6" s="33" customFormat="1" ht="12.75">
      <c r="A33" s="142"/>
      <c r="B33" s="143"/>
      <c r="C33" s="140"/>
      <c r="D33" s="141"/>
      <c r="E33" s="140"/>
      <c r="F33" s="144"/>
    </row>
    <row r="34" spans="1:6" s="33" customFormat="1" ht="89.25">
      <c r="A34" s="142">
        <v>3</v>
      </c>
      <c r="B34" s="143" t="s">
        <v>38</v>
      </c>
      <c r="C34" s="140"/>
      <c r="D34" s="141"/>
      <c r="E34" s="140"/>
      <c r="F34" s="144"/>
    </row>
    <row r="35" spans="1:6" s="33" customFormat="1" ht="12.75">
      <c r="A35" s="142"/>
      <c r="B35" s="165" t="s">
        <v>39</v>
      </c>
      <c r="C35" s="140" t="s">
        <v>1</v>
      </c>
      <c r="D35" s="141">
        <v>1</v>
      </c>
      <c r="E35" s="166"/>
      <c r="F35" s="167">
        <f>+E35*D35</f>
        <v>0</v>
      </c>
    </row>
    <row r="36" spans="1:6" s="33" customFormat="1" ht="12.75">
      <c r="A36" s="142"/>
      <c r="B36" s="165" t="s">
        <v>40</v>
      </c>
      <c r="C36" s="140" t="s">
        <v>1</v>
      </c>
      <c r="D36" s="141">
        <v>1</v>
      </c>
      <c r="E36" s="166"/>
      <c r="F36" s="167">
        <f>+E36*D36</f>
        <v>0</v>
      </c>
    </row>
    <row r="37" spans="1:6" s="33" customFormat="1" ht="12.75">
      <c r="A37" s="142"/>
      <c r="B37" s="165" t="s">
        <v>41</v>
      </c>
      <c r="C37" s="140" t="s">
        <v>1</v>
      </c>
      <c r="D37" s="141">
        <v>2</v>
      </c>
      <c r="E37" s="166"/>
      <c r="F37" s="167">
        <f t="shared" ref="F37:F44" si="0">+E37*D37</f>
        <v>0</v>
      </c>
    </row>
    <row r="38" spans="1:6" s="33" customFormat="1" ht="12.75">
      <c r="A38" s="142"/>
      <c r="B38" s="165" t="s">
        <v>42</v>
      </c>
      <c r="C38" s="140" t="s">
        <v>1</v>
      </c>
      <c r="D38" s="141">
        <v>1</v>
      </c>
      <c r="E38" s="166"/>
      <c r="F38" s="167">
        <f t="shared" si="0"/>
        <v>0</v>
      </c>
    </row>
    <row r="39" spans="1:6" s="33" customFormat="1" ht="12.75">
      <c r="A39" s="142"/>
      <c r="B39" s="165" t="s">
        <v>43</v>
      </c>
      <c r="C39" s="140" t="s">
        <v>1</v>
      </c>
      <c r="D39" s="141">
        <v>1</v>
      </c>
      <c r="E39" s="166"/>
      <c r="F39" s="167">
        <f t="shared" si="0"/>
        <v>0</v>
      </c>
    </row>
    <row r="40" spans="1:6" s="33" customFormat="1" ht="12.75">
      <c r="A40" s="142"/>
      <c r="B40" s="165" t="s">
        <v>44</v>
      </c>
      <c r="C40" s="140" t="s">
        <v>1</v>
      </c>
      <c r="D40" s="141">
        <v>1</v>
      </c>
      <c r="E40" s="166"/>
      <c r="F40" s="167">
        <f t="shared" si="0"/>
        <v>0</v>
      </c>
    </row>
    <row r="41" spans="1:6" s="33" customFormat="1" ht="12.75">
      <c r="A41" s="142"/>
      <c r="B41" s="165" t="s">
        <v>45</v>
      </c>
      <c r="C41" s="140" t="s">
        <v>1</v>
      </c>
      <c r="D41" s="141">
        <v>1</v>
      </c>
      <c r="E41" s="166"/>
      <c r="F41" s="167">
        <f t="shared" si="0"/>
        <v>0</v>
      </c>
    </row>
    <row r="42" spans="1:6" s="33" customFormat="1" ht="12.75">
      <c r="A42" s="142"/>
      <c r="B42" s="165" t="s">
        <v>46</v>
      </c>
      <c r="C42" s="140" t="s">
        <v>1</v>
      </c>
      <c r="D42" s="141">
        <v>1</v>
      </c>
      <c r="E42" s="166"/>
      <c r="F42" s="167">
        <f t="shared" si="0"/>
        <v>0</v>
      </c>
    </row>
    <row r="43" spans="1:6" s="33" customFormat="1" ht="12.75">
      <c r="A43" s="142"/>
      <c r="B43" s="165" t="s">
        <v>47</v>
      </c>
      <c r="C43" s="140" t="s">
        <v>1</v>
      </c>
      <c r="D43" s="141">
        <v>2</v>
      </c>
      <c r="E43" s="166"/>
      <c r="F43" s="167">
        <f t="shared" si="0"/>
        <v>0</v>
      </c>
    </row>
    <row r="44" spans="1:6" s="33" customFormat="1" ht="12.75">
      <c r="A44" s="142"/>
      <c r="B44" s="165" t="s">
        <v>48</v>
      </c>
      <c r="C44" s="140" t="s">
        <v>1</v>
      </c>
      <c r="D44" s="141">
        <v>1</v>
      </c>
      <c r="E44" s="166"/>
      <c r="F44" s="167">
        <f t="shared" si="0"/>
        <v>0</v>
      </c>
    </row>
    <row r="45" spans="1:6" s="33" customFormat="1" ht="12.75">
      <c r="A45" s="142"/>
      <c r="B45" s="165" t="s">
        <v>49</v>
      </c>
      <c r="C45" s="140"/>
      <c r="D45" s="141"/>
      <c r="E45" s="168"/>
      <c r="F45" s="169"/>
    </row>
    <row r="46" spans="1:6" s="33" customFormat="1" ht="12.75">
      <c r="A46" s="142"/>
      <c r="B46" s="170" t="s">
        <v>50</v>
      </c>
      <c r="C46" s="171" t="s">
        <v>51</v>
      </c>
      <c r="D46" s="172">
        <v>4</v>
      </c>
      <c r="E46" s="235"/>
      <c r="F46" s="236">
        <f>+E46*D46</f>
        <v>0</v>
      </c>
    </row>
    <row r="47" spans="1:6" s="33" customFormat="1" ht="12.75">
      <c r="A47" s="142"/>
      <c r="B47" s="173"/>
      <c r="C47" s="174"/>
      <c r="D47" s="174"/>
      <c r="E47" s="140"/>
      <c r="F47" s="144"/>
    </row>
    <row r="48" spans="1:6" s="33" customFormat="1" ht="63.75">
      <c r="A48" s="142">
        <v>4</v>
      </c>
      <c r="B48" s="143" t="s">
        <v>52</v>
      </c>
      <c r="C48" s="175"/>
      <c r="D48" s="175"/>
      <c r="E48" s="140"/>
      <c r="F48" s="144"/>
    </row>
    <row r="49" spans="1:6" s="33" customFormat="1" ht="15.75" customHeight="1">
      <c r="A49" s="142" t="s">
        <v>53</v>
      </c>
      <c r="B49" s="143" t="s">
        <v>54</v>
      </c>
      <c r="C49" s="176" t="s">
        <v>1</v>
      </c>
      <c r="D49" s="175">
        <v>2</v>
      </c>
      <c r="E49" s="140"/>
      <c r="F49" s="144"/>
    </row>
    <row r="50" spans="1:6" s="33" customFormat="1" ht="12.75">
      <c r="A50" s="142"/>
      <c r="B50" s="143" t="s">
        <v>55</v>
      </c>
      <c r="C50" s="176" t="s">
        <v>1</v>
      </c>
      <c r="D50" s="175">
        <v>1</v>
      </c>
      <c r="E50" s="140"/>
      <c r="F50" s="144"/>
    </row>
    <row r="51" spans="1:6" s="33" customFormat="1" ht="14.25" customHeight="1">
      <c r="A51" s="142"/>
      <c r="B51" s="143" t="s">
        <v>56</v>
      </c>
      <c r="C51" s="176" t="s">
        <v>1</v>
      </c>
      <c r="D51" s="175">
        <v>1</v>
      </c>
      <c r="E51" s="177"/>
      <c r="F51" s="169"/>
    </row>
    <row r="52" spans="1:6" s="33" customFormat="1" ht="12.75">
      <c r="A52" s="142"/>
      <c r="B52" s="170" t="s">
        <v>50</v>
      </c>
      <c r="C52" s="171" t="s">
        <v>51</v>
      </c>
      <c r="D52" s="172">
        <v>4</v>
      </c>
      <c r="E52" s="235"/>
      <c r="F52" s="236">
        <f>+E52*D52</f>
        <v>0</v>
      </c>
    </row>
    <row r="53" spans="1:6" s="33" customFormat="1" ht="12.75">
      <c r="A53" s="142"/>
      <c r="B53" s="143"/>
      <c r="C53" s="140"/>
      <c r="D53" s="141"/>
      <c r="E53" s="140"/>
      <c r="F53" s="144"/>
    </row>
    <row r="54" spans="1:6" s="33" customFormat="1" ht="38.25">
      <c r="A54" s="142">
        <v>5</v>
      </c>
      <c r="B54" s="143" t="s">
        <v>98</v>
      </c>
      <c r="C54" s="140" t="s">
        <v>1</v>
      </c>
      <c r="D54" s="141">
        <v>1</v>
      </c>
      <c r="E54" s="235"/>
      <c r="F54" s="236">
        <f t="shared" ref="F54" si="1">+E54*D54</f>
        <v>0</v>
      </c>
    </row>
    <row r="55" spans="1:6" s="33" customFormat="1" ht="12.75">
      <c r="A55" s="142"/>
      <c r="B55" s="143"/>
      <c r="C55" s="140"/>
      <c r="D55" s="141"/>
      <c r="E55" s="140"/>
      <c r="F55" s="144"/>
    </row>
    <row r="56" spans="1:6" s="33" customFormat="1" ht="76.5">
      <c r="A56" s="142">
        <v>6</v>
      </c>
      <c r="B56" s="143" t="s">
        <v>57</v>
      </c>
      <c r="C56" s="140" t="s">
        <v>37</v>
      </c>
      <c r="D56" s="141">
        <v>270</v>
      </c>
      <c r="E56" s="235"/>
      <c r="F56" s="236">
        <f>+E56*D56</f>
        <v>0</v>
      </c>
    </row>
    <row r="57" spans="1:6" s="33" customFormat="1" ht="12.75">
      <c r="A57" s="142"/>
      <c r="B57" s="139"/>
      <c r="C57" s="140"/>
      <c r="D57" s="141"/>
      <c r="E57" s="140"/>
      <c r="F57" s="144"/>
    </row>
    <row r="58" spans="1:6" s="33" customFormat="1" ht="63.75">
      <c r="A58" s="142">
        <v>7</v>
      </c>
      <c r="B58" s="143" t="s">
        <v>58</v>
      </c>
      <c r="C58" s="140" t="s">
        <v>37</v>
      </c>
      <c r="D58" s="141">
        <v>20</v>
      </c>
      <c r="E58" s="235"/>
      <c r="F58" s="236">
        <f>+E58*D58</f>
        <v>0</v>
      </c>
    </row>
    <row r="59" spans="1:6" s="33" customFormat="1" ht="12.75">
      <c r="A59" s="178"/>
      <c r="B59" s="179"/>
      <c r="C59" s="180"/>
      <c r="D59" s="181"/>
      <c r="E59" s="180"/>
      <c r="F59" s="182"/>
    </row>
    <row r="60" spans="1:6" s="33" customFormat="1" ht="51">
      <c r="A60" s="142">
        <v>8</v>
      </c>
      <c r="B60" s="183" t="s">
        <v>59</v>
      </c>
      <c r="C60" s="140" t="s">
        <v>37</v>
      </c>
      <c r="D60" s="141">
        <v>320</v>
      </c>
      <c r="E60" s="235"/>
      <c r="F60" s="236">
        <f>+E60*D60</f>
        <v>0</v>
      </c>
    </row>
    <row r="61" spans="1:6" s="33" customFormat="1" ht="14.25" customHeight="1">
      <c r="A61" s="142"/>
      <c r="B61" s="184"/>
      <c r="C61" s="140"/>
      <c r="D61" s="185"/>
      <c r="E61" s="186"/>
      <c r="F61" s="187"/>
    </row>
    <row r="62" spans="1:6" s="33" customFormat="1" ht="89.25">
      <c r="A62" s="142">
        <v>9</v>
      </c>
      <c r="B62" s="183" t="s">
        <v>60</v>
      </c>
      <c r="C62" s="140" t="s">
        <v>37</v>
      </c>
      <c r="D62" s="141">
        <v>310</v>
      </c>
      <c r="E62" s="235"/>
      <c r="F62" s="236">
        <f>+E62*D62</f>
        <v>0</v>
      </c>
    </row>
    <row r="63" spans="1:6" s="33" customFormat="1" ht="12.75">
      <c r="A63" s="178"/>
      <c r="B63" s="188"/>
      <c r="C63" s="180"/>
      <c r="D63" s="181"/>
      <c r="E63" s="180"/>
      <c r="F63" s="182"/>
    </row>
    <row r="64" spans="1:6" s="33" customFormat="1" ht="25.5">
      <c r="A64" s="142">
        <v>10</v>
      </c>
      <c r="B64" s="146" t="s">
        <v>61</v>
      </c>
      <c r="C64" s="140" t="s">
        <v>51</v>
      </c>
      <c r="D64" s="141">
        <v>1</v>
      </c>
      <c r="E64" s="235"/>
      <c r="F64" s="236">
        <f t="shared" ref="F64" si="2">+E64*D64</f>
        <v>0</v>
      </c>
    </row>
    <row r="65" spans="1:40" s="33" customFormat="1" ht="14.25" customHeight="1" thickBot="1">
      <c r="A65" s="189"/>
      <c r="B65" s="190"/>
      <c r="C65" s="191"/>
      <c r="D65" s="192"/>
      <c r="E65" s="193"/>
      <c r="F65" s="194"/>
    </row>
    <row r="66" spans="1:40" s="33" customFormat="1" ht="15.75" customHeight="1">
      <c r="A66" s="153"/>
      <c r="B66" s="154" t="s">
        <v>31</v>
      </c>
      <c r="C66" s="155" t="s">
        <v>32</v>
      </c>
      <c r="D66" s="195"/>
      <c r="E66" s="196"/>
      <c r="F66" s="197">
        <f>F30+F32+F46+F52+F54+F56+F58+F60+F62+F64</f>
        <v>0</v>
      </c>
    </row>
    <row r="67" spans="1:40" s="34" customFormat="1" ht="12.75">
      <c r="A67" s="198"/>
      <c r="B67" s="199"/>
      <c r="C67" s="200"/>
      <c r="D67" s="201"/>
      <c r="E67" s="202"/>
      <c r="F67" s="87"/>
    </row>
    <row r="68" spans="1:40" s="39" customFormat="1" ht="15">
      <c r="A68" s="123" t="s">
        <v>62</v>
      </c>
      <c r="B68" s="124" t="s">
        <v>63</v>
      </c>
      <c r="C68" s="125"/>
      <c r="D68" s="126"/>
      <c r="E68" s="125"/>
      <c r="F68" s="127"/>
    </row>
    <row r="69" spans="1:40" s="40" customFormat="1" ht="13.5" thickBot="1">
      <c r="A69" s="128"/>
      <c r="B69" s="129"/>
      <c r="C69" s="130"/>
      <c r="D69" s="131"/>
      <c r="E69" s="130"/>
      <c r="F69" s="132"/>
    </row>
    <row r="70" spans="1:40" s="41" customFormat="1" ht="24.75" customHeight="1" thickBot="1">
      <c r="A70" s="133" t="s">
        <v>23</v>
      </c>
      <c r="B70" s="134" t="s">
        <v>24</v>
      </c>
      <c r="C70" s="135" t="s">
        <v>25</v>
      </c>
      <c r="D70" s="136" t="s">
        <v>26</v>
      </c>
      <c r="E70" s="137" t="s">
        <v>27</v>
      </c>
      <c r="F70" s="102" t="s">
        <v>28</v>
      </c>
    </row>
    <row r="71" spans="1:40" s="34" customFormat="1" ht="12.75">
      <c r="A71" s="198"/>
      <c r="B71" s="199"/>
      <c r="C71" s="200"/>
      <c r="D71" s="201"/>
      <c r="E71" s="202"/>
      <c r="F71" s="87"/>
    </row>
    <row r="72" spans="1:40" s="43" customFormat="1" ht="12.75">
      <c r="A72" s="178">
        <v>1</v>
      </c>
      <c r="B72" s="203" t="s">
        <v>64</v>
      </c>
      <c r="C72" s="87">
        <v>86</v>
      </c>
      <c r="D72" s="86" t="s">
        <v>37</v>
      </c>
      <c r="E72" s="235"/>
      <c r="F72" s="236">
        <f>E72*C72</f>
        <v>0</v>
      </c>
    </row>
    <row r="73" spans="1:40" s="43" customFormat="1" ht="12.75">
      <c r="A73" s="178"/>
      <c r="B73" s="203"/>
      <c r="C73" s="87"/>
      <c r="D73" s="86"/>
      <c r="E73" s="204"/>
      <c r="F73" s="182"/>
    </row>
    <row r="74" spans="1:40" s="35" customFormat="1" ht="38.25">
      <c r="A74" s="178">
        <v>2</v>
      </c>
      <c r="B74" s="205" t="s">
        <v>65</v>
      </c>
      <c r="C74" s="206">
        <v>86</v>
      </c>
      <c r="D74" s="207" t="s">
        <v>37</v>
      </c>
      <c r="E74" s="235"/>
      <c r="F74" s="236">
        <f>C74*E74</f>
        <v>0</v>
      </c>
      <c r="G74" s="44"/>
    </row>
    <row r="75" spans="1:40" s="35" customFormat="1" ht="12.75">
      <c r="A75" s="178"/>
      <c r="B75" s="205"/>
      <c r="C75" s="206"/>
      <c r="D75" s="207"/>
      <c r="E75" s="208"/>
      <c r="F75" s="209"/>
      <c r="G75" s="44"/>
    </row>
    <row r="76" spans="1:40" s="33" customFormat="1" ht="63.75">
      <c r="A76" s="178">
        <v>3</v>
      </c>
      <c r="B76" s="210" t="s">
        <v>66</v>
      </c>
      <c r="C76" s="180" t="s">
        <v>51</v>
      </c>
      <c r="D76" s="181">
        <v>4</v>
      </c>
      <c r="E76" s="235"/>
      <c r="F76" s="236">
        <f>+E76*D76</f>
        <v>0</v>
      </c>
    </row>
    <row r="77" spans="1:40" s="33" customFormat="1" ht="12.75">
      <c r="A77" s="178"/>
      <c r="B77" s="210"/>
      <c r="C77" s="180"/>
      <c r="D77" s="181"/>
      <c r="E77" s="180"/>
      <c r="F77" s="182"/>
    </row>
    <row r="78" spans="1:40" s="45" customFormat="1" ht="38.25">
      <c r="A78" s="178">
        <v>4</v>
      </c>
      <c r="B78" s="211" t="s">
        <v>67</v>
      </c>
      <c r="C78" s="84" t="s">
        <v>1</v>
      </c>
      <c r="D78" s="84">
        <v>90</v>
      </c>
      <c r="E78" s="235"/>
      <c r="F78" s="236">
        <f>D78*E78</f>
        <v>0</v>
      </c>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row>
    <row r="79" spans="1:40" s="45" customFormat="1" ht="12.75">
      <c r="A79" s="178"/>
      <c r="B79" s="211"/>
      <c r="C79" s="214"/>
      <c r="D79" s="215"/>
      <c r="E79" s="216"/>
      <c r="F79" s="217"/>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row>
    <row r="80" spans="1:40" s="45" customFormat="1" ht="38.25">
      <c r="A80" s="178">
        <v>5</v>
      </c>
      <c r="B80" s="211" t="s">
        <v>68</v>
      </c>
      <c r="C80" s="84" t="s">
        <v>1</v>
      </c>
      <c r="D80" s="84">
        <v>75</v>
      </c>
      <c r="E80" s="235"/>
      <c r="F80" s="236">
        <f>D80*E80</f>
        <v>0</v>
      </c>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row>
    <row r="81" spans="1:40" s="45" customFormat="1" ht="12.75">
      <c r="A81" s="178"/>
      <c r="B81" s="211"/>
      <c r="C81" s="84"/>
      <c r="D81" s="84"/>
      <c r="E81" s="212"/>
      <c r="F81" s="213"/>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row>
    <row r="82" spans="1:40" s="45" customFormat="1" ht="38.25">
      <c r="A82" s="178">
        <f>A80+1</f>
        <v>6</v>
      </c>
      <c r="B82" s="211" t="s">
        <v>69</v>
      </c>
      <c r="C82" s="84" t="s">
        <v>1</v>
      </c>
      <c r="D82" s="84">
        <v>12</v>
      </c>
      <c r="E82" s="235"/>
      <c r="F82" s="236">
        <f>D82*E82</f>
        <v>0</v>
      </c>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row>
    <row r="83" spans="1:40" s="45" customFormat="1" ht="12.75">
      <c r="A83" s="178"/>
      <c r="B83" s="211"/>
      <c r="C83" s="84"/>
      <c r="D83" s="84"/>
      <c r="E83" s="212"/>
      <c r="F83" s="213"/>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row>
    <row r="84" spans="1:40" s="45" customFormat="1" ht="38.25">
      <c r="A84" s="178">
        <f>A82+1</f>
        <v>7</v>
      </c>
      <c r="B84" s="211" t="s">
        <v>70</v>
      </c>
      <c r="C84" s="84" t="s">
        <v>1</v>
      </c>
      <c r="D84" s="84">
        <v>6</v>
      </c>
      <c r="E84" s="235"/>
      <c r="F84" s="236">
        <f>D84*E84</f>
        <v>0</v>
      </c>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row>
    <row r="85" spans="1:40" s="45" customFormat="1" ht="12.75">
      <c r="A85" s="178"/>
      <c r="B85" s="211"/>
      <c r="C85" s="84"/>
      <c r="D85" s="84"/>
      <c r="E85" s="212"/>
      <c r="F85" s="218"/>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row>
    <row r="86" spans="1:40" s="45" customFormat="1" ht="12.75">
      <c r="A86" s="178">
        <f>A84+1</f>
        <v>8</v>
      </c>
      <c r="B86" s="211" t="s">
        <v>71</v>
      </c>
      <c r="C86" s="84" t="s">
        <v>1</v>
      </c>
      <c r="D86" s="84">
        <v>6</v>
      </c>
      <c r="E86" s="235"/>
      <c r="F86" s="236">
        <f>D86*E86</f>
        <v>0</v>
      </c>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row>
    <row r="87" spans="1:40" s="45" customFormat="1" ht="12.75">
      <c r="A87" s="178"/>
      <c r="B87" s="211"/>
      <c r="C87" s="84"/>
      <c r="D87" s="84"/>
      <c r="E87" s="212"/>
      <c r="F87" s="218"/>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row>
    <row r="88" spans="1:40" s="45" customFormat="1" ht="38.25">
      <c r="A88" s="178">
        <f>A86+1</f>
        <v>9</v>
      </c>
      <c r="B88" s="211" t="s">
        <v>72</v>
      </c>
      <c r="C88" s="84" t="s">
        <v>1</v>
      </c>
      <c r="D88" s="84">
        <v>10</v>
      </c>
      <c r="E88" s="235"/>
      <c r="F88" s="236">
        <f>D88*E88</f>
        <v>0</v>
      </c>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row>
    <row r="89" spans="1:40" s="45" customFormat="1" ht="12.75">
      <c r="A89" s="178"/>
      <c r="B89" s="211"/>
      <c r="C89" s="84"/>
      <c r="D89" s="84"/>
      <c r="E89" s="212"/>
      <c r="F89" s="219"/>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row>
    <row r="90" spans="1:40" s="45" customFormat="1" ht="38.25">
      <c r="A90" s="178">
        <f>A88+1</f>
        <v>10</v>
      </c>
      <c r="B90" s="211" t="s">
        <v>73</v>
      </c>
      <c r="C90" s="84" t="s">
        <v>1</v>
      </c>
      <c r="D90" s="84">
        <v>6</v>
      </c>
      <c r="E90" s="235"/>
      <c r="F90" s="236">
        <f>D90*E90</f>
        <v>0</v>
      </c>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row>
    <row r="91" spans="1:40" s="45" customFormat="1" ht="12.75">
      <c r="A91" s="178"/>
      <c r="B91" s="211"/>
      <c r="C91" s="84"/>
      <c r="D91" s="84"/>
      <c r="E91" s="212"/>
      <c r="F91" s="218"/>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row>
    <row r="92" spans="1:40" s="45" customFormat="1" ht="38.25">
      <c r="A92" s="178">
        <f>A90+1</f>
        <v>11</v>
      </c>
      <c r="B92" s="211" t="s">
        <v>74</v>
      </c>
      <c r="C92" s="84" t="s">
        <v>1</v>
      </c>
      <c r="D92" s="84">
        <v>6</v>
      </c>
      <c r="E92" s="235"/>
      <c r="F92" s="236">
        <f>D92*E92</f>
        <v>0</v>
      </c>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row>
    <row r="93" spans="1:40" s="45" customFormat="1" ht="12.75">
      <c r="A93" s="178"/>
      <c r="B93" s="211"/>
      <c r="C93" s="84"/>
      <c r="D93" s="84"/>
      <c r="E93" s="212"/>
      <c r="F93" s="218"/>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row>
    <row r="94" spans="1:40" s="45" customFormat="1" ht="25.5">
      <c r="A94" s="178">
        <f>A92+1</f>
        <v>12</v>
      </c>
      <c r="B94" s="211" t="s">
        <v>75</v>
      </c>
      <c r="C94" s="84" t="s">
        <v>37</v>
      </c>
      <c r="D94" s="84">
        <v>170</v>
      </c>
      <c r="E94" s="235"/>
      <c r="F94" s="236">
        <f>D94*E94</f>
        <v>0</v>
      </c>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row>
    <row r="95" spans="1:40" s="45" customFormat="1" ht="12.75">
      <c r="A95" s="178"/>
      <c r="B95" s="211"/>
      <c r="C95" s="84"/>
      <c r="D95" s="84"/>
      <c r="E95" s="212"/>
      <c r="F95" s="218"/>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row>
    <row r="96" spans="1:40" s="45" customFormat="1" ht="25.5">
      <c r="A96" s="178">
        <f>A94+1</f>
        <v>13</v>
      </c>
      <c r="B96" s="211" t="s">
        <v>76</v>
      </c>
      <c r="C96" s="84" t="s">
        <v>1</v>
      </c>
      <c r="D96" s="84">
        <v>25</v>
      </c>
      <c r="E96" s="235"/>
      <c r="F96" s="236">
        <f>E96*D96</f>
        <v>0</v>
      </c>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row>
    <row r="97" spans="1:40" s="45" customFormat="1" ht="12.75">
      <c r="A97" s="178"/>
      <c r="B97" s="211"/>
      <c r="C97" s="84"/>
      <c r="D97" s="84"/>
      <c r="E97" s="212"/>
      <c r="F97" s="218"/>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row>
    <row r="98" spans="1:40" s="45" customFormat="1" ht="38.25">
      <c r="A98" s="178">
        <f>A96+1</f>
        <v>14</v>
      </c>
      <c r="B98" s="211" t="s">
        <v>77</v>
      </c>
      <c r="C98" s="84" t="s">
        <v>1</v>
      </c>
      <c r="D98" s="84">
        <v>8</v>
      </c>
      <c r="E98" s="235"/>
      <c r="F98" s="236">
        <f>D98*E98</f>
        <v>0</v>
      </c>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row>
    <row r="99" spans="1:40" s="45" customFormat="1" ht="12.75">
      <c r="A99" s="178"/>
      <c r="B99" s="211"/>
      <c r="C99" s="84"/>
      <c r="D99" s="84"/>
      <c r="E99" s="212"/>
      <c r="F99" s="218"/>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row>
    <row r="100" spans="1:40" s="45" customFormat="1" ht="38.25">
      <c r="A100" s="178">
        <f>A98+1</f>
        <v>15</v>
      </c>
      <c r="B100" s="211" t="s">
        <v>78</v>
      </c>
      <c r="C100" s="84" t="s">
        <v>1</v>
      </c>
      <c r="D100" s="84">
        <v>40</v>
      </c>
      <c r="E100" s="235"/>
      <c r="F100" s="236">
        <f>D100*E100</f>
        <v>0</v>
      </c>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row>
    <row r="101" spans="1:40" s="45" customFormat="1" ht="12.75">
      <c r="A101" s="178"/>
      <c r="B101" s="211"/>
      <c r="C101" s="84"/>
      <c r="D101" s="84"/>
      <c r="E101" s="212"/>
      <c r="F101" s="218"/>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row>
    <row r="102" spans="1:40" s="45" customFormat="1" ht="38.25">
      <c r="A102" s="178">
        <f>A100+1</f>
        <v>16</v>
      </c>
      <c r="B102" s="211" t="s">
        <v>79</v>
      </c>
      <c r="C102" s="84" t="s">
        <v>37</v>
      </c>
      <c r="D102" s="84">
        <v>350</v>
      </c>
      <c r="E102" s="235"/>
      <c r="F102" s="236">
        <f>D102*E102</f>
        <v>0</v>
      </c>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row>
    <row r="103" spans="1:40" s="45" customFormat="1" ht="12.75">
      <c r="A103" s="178"/>
      <c r="B103" s="211"/>
      <c r="C103" s="84"/>
      <c r="D103" s="84"/>
      <c r="E103" s="212"/>
      <c r="F103" s="218"/>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row>
    <row r="104" spans="1:40" s="45" customFormat="1" ht="12.75">
      <c r="A104" s="178">
        <f>A102+1</f>
        <v>17</v>
      </c>
      <c r="B104" s="211" t="s">
        <v>80</v>
      </c>
      <c r="C104" s="84" t="s">
        <v>51</v>
      </c>
      <c r="D104" s="84">
        <v>1</v>
      </c>
      <c r="E104" s="235"/>
      <c r="F104" s="236">
        <f>D104*E104</f>
        <v>0</v>
      </c>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row>
    <row r="105" spans="1:40" s="45" customFormat="1" ht="12.75">
      <c r="A105" s="178"/>
      <c r="B105" s="211"/>
      <c r="C105" s="84"/>
      <c r="D105" s="84"/>
      <c r="E105" s="212"/>
      <c r="F105" s="218"/>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row>
    <row r="106" spans="1:40" s="47" customFormat="1" ht="12.75">
      <c r="A106" s="178">
        <f>A104+1</f>
        <v>18</v>
      </c>
      <c r="B106" s="211" t="s">
        <v>81</v>
      </c>
      <c r="C106" s="86" t="s">
        <v>51</v>
      </c>
      <c r="D106" s="86">
        <v>1</v>
      </c>
      <c r="E106" s="235"/>
      <c r="F106" s="236">
        <f>D106*E106</f>
        <v>0</v>
      </c>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row>
    <row r="107" spans="1:40" s="47" customFormat="1" ht="13.5" thickBot="1">
      <c r="A107" s="178"/>
      <c r="B107" s="211"/>
      <c r="C107" s="86"/>
      <c r="D107" s="86"/>
      <c r="E107" s="220"/>
      <c r="F107" s="221"/>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row>
    <row r="108" spans="1:40" s="47" customFormat="1" ht="12.75">
      <c r="A108" s="153"/>
      <c r="B108" s="154" t="s">
        <v>82</v>
      </c>
      <c r="C108" s="155"/>
      <c r="D108" s="156"/>
      <c r="E108" s="157"/>
      <c r="F108" s="158">
        <f>SUM(F72:F107)</f>
        <v>0</v>
      </c>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row>
    <row r="109" spans="1:40" s="34" customFormat="1" ht="12.75">
      <c r="A109" s="84"/>
      <c r="B109" s="222"/>
      <c r="C109" s="105"/>
      <c r="D109" s="106"/>
      <c r="E109" s="105"/>
      <c r="F109" s="106"/>
    </row>
    <row r="110" spans="1:40" s="49" customFormat="1" ht="12.75">
      <c r="A110" s="223"/>
      <c r="B110" s="223"/>
      <c r="C110" s="224"/>
      <c r="D110" s="225"/>
      <c r="E110" s="224"/>
      <c r="F110" s="225"/>
    </row>
    <row r="111" spans="1:40" s="49" customFormat="1" ht="12.75">
      <c r="A111" s="226"/>
      <c r="B111" s="227"/>
      <c r="C111" s="228"/>
      <c r="D111" s="229"/>
      <c r="E111" s="228"/>
      <c r="F111" s="229"/>
    </row>
    <row r="112" spans="1:40" s="50" customFormat="1">
      <c r="A112" s="230"/>
      <c r="B112" s="231"/>
      <c r="C112" s="232"/>
      <c r="D112" s="233"/>
      <c r="E112" s="232"/>
      <c r="F112" s="233"/>
    </row>
  </sheetData>
  <sheetProtection algorithmName="SHA-512" hashValue="EYvc2ejrr4p9qlgREDKTWYRblHVBDfe14e3ulHXv1W3+DU8n4MgGoXcj4RDnYbLP3fLFSi/Hg3aSrVoS+oACYg==" saltValue="54jULKPNimoGsSzgwq/Slw==" spinCount="100000" sheet="1" objects="1" scenarios="1"/>
  <printOptions horizontalCentered="1"/>
  <pageMargins left="0.74803149606299213" right="0.74803149606299213" top="0.55118110236220474" bottom="0.59055118110236227" header="0" footer="0"/>
  <pageSetup paperSize="9" scale="84" fitToHeight="0" orientation="portrait" r:id="rId1"/>
  <headerFooter alignWithMargins="0">
    <oddHeader>&amp;A&amp;RPage &amp;P</oddHead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E6" sqref="E6"/>
    </sheetView>
  </sheetViews>
  <sheetFormatPr defaultRowHeight="15"/>
  <cols>
    <col min="1" max="1" width="4" style="238" bestFit="1" customWidth="1"/>
    <col min="2" max="2" width="43" style="238" customWidth="1"/>
    <col min="3" max="3" width="6.7109375" style="238" bestFit="1" customWidth="1"/>
    <col min="4" max="4" width="5.140625" style="238" bestFit="1" customWidth="1"/>
    <col min="5" max="5" width="11.140625" style="238" customWidth="1"/>
    <col min="6" max="6" width="13" style="238" customWidth="1"/>
  </cols>
  <sheetData>
    <row r="1" spans="1:6" ht="15.75">
      <c r="A1" s="123"/>
      <c r="B1" s="124" t="s">
        <v>99</v>
      </c>
      <c r="C1" s="125"/>
      <c r="D1" s="126"/>
      <c r="E1" s="125"/>
      <c r="F1" s="127"/>
    </row>
    <row r="2" spans="1:6" ht="15.75" thickBot="1">
      <c r="A2" s="128"/>
      <c r="B2" s="129"/>
      <c r="C2" s="130"/>
      <c r="D2" s="131"/>
      <c r="E2" s="130"/>
      <c r="F2" s="132"/>
    </row>
    <row r="3" spans="1:6" ht="26.25" thickBot="1">
      <c r="A3" s="133" t="s">
        <v>23</v>
      </c>
      <c r="B3" s="134" t="s">
        <v>24</v>
      </c>
      <c r="C3" s="135" t="s">
        <v>25</v>
      </c>
      <c r="D3" s="136" t="s">
        <v>26</v>
      </c>
      <c r="E3" s="137" t="s">
        <v>27</v>
      </c>
      <c r="F3" s="102" t="s">
        <v>28</v>
      </c>
    </row>
    <row r="4" spans="1:6">
      <c r="A4" s="138"/>
      <c r="B4" s="139"/>
      <c r="C4" s="140"/>
      <c r="D4" s="141"/>
      <c r="E4" s="140"/>
      <c r="F4" s="141"/>
    </row>
    <row r="5" spans="1:6">
      <c r="A5" s="142">
        <v>1</v>
      </c>
      <c r="B5" s="143" t="s">
        <v>100</v>
      </c>
      <c r="C5" s="140" t="s">
        <v>1</v>
      </c>
      <c r="D5" s="141">
        <v>1</v>
      </c>
      <c r="E5" s="235"/>
      <c r="F5" s="236">
        <f>+E5*D5</f>
        <v>0</v>
      </c>
    </row>
    <row r="6" spans="1:6">
      <c r="A6" s="142"/>
      <c r="B6" s="145"/>
      <c r="C6" s="140"/>
      <c r="D6" s="141"/>
      <c r="E6" s="140"/>
      <c r="F6" s="144"/>
    </row>
    <row r="7" spans="1:6">
      <c r="A7" s="142">
        <v>2</v>
      </c>
      <c r="B7" s="143" t="s">
        <v>102</v>
      </c>
      <c r="C7" s="140" t="s">
        <v>1</v>
      </c>
      <c r="D7" s="141">
        <v>1</v>
      </c>
      <c r="E7" s="235"/>
      <c r="F7" s="236">
        <f>+E7*D7</f>
        <v>0</v>
      </c>
    </row>
    <row r="8" spans="1:6">
      <c r="A8" s="142"/>
      <c r="B8" s="143"/>
      <c r="C8" s="140"/>
      <c r="D8" s="141"/>
      <c r="E8" s="237"/>
      <c r="F8" s="236"/>
    </row>
    <row r="9" spans="1:6">
      <c r="A9" s="142">
        <v>3</v>
      </c>
      <c r="B9" s="143" t="s">
        <v>101</v>
      </c>
      <c r="C9" s="140" t="s">
        <v>1</v>
      </c>
      <c r="D9" s="141">
        <v>1</v>
      </c>
      <c r="E9" s="235"/>
      <c r="F9" s="236">
        <f>+E9*D9</f>
        <v>0</v>
      </c>
    </row>
    <row r="10" spans="1:6" ht="15.75" thickBot="1">
      <c r="A10" s="148"/>
      <c r="B10" s="149"/>
      <c r="C10" s="150"/>
      <c r="D10" s="151"/>
      <c r="E10" s="150"/>
      <c r="F10" s="152"/>
    </row>
    <row r="11" spans="1:6">
      <c r="A11" s="153"/>
      <c r="B11" s="154" t="s">
        <v>31</v>
      </c>
      <c r="C11" s="155" t="s">
        <v>32</v>
      </c>
      <c r="D11" s="156"/>
      <c r="E11" s="157"/>
      <c r="F11" s="158">
        <f>SUM(F5:F10)</f>
        <v>0</v>
      </c>
    </row>
  </sheetData>
  <sheetProtection algorithmName="SHA-512" hashValue="uCd4RRrJomaAnZVBYV7Yskmq+s9zeG0kBIYY5RA1YIlHgciO1ksq4SwxnSmIAHCxrdf1jH51NzUPI5HVdL81iA==" saltValue="EdtiNDTG2u/VMeqnM35H1w==" spinCount="100000" sheet="1" objects="1" scenarios="1"/>
  <pageMargins left="0.70866141732283472" right="0.70866141732283472" top="0.74803149606299213" bottom="0.74803149606299213" header="0.31496062992125984" footer="0.31496062992125984"/>
  <pageSetup paperSize="9" orientation="portrait" verticalDpi="0" r:id="rId1"/>
  <headerFooter>
    <oddHeader>&amp;A&amp;RPage &amp;P</oddHead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Rekapitulacija</vt:lpstr>
      <vt:lpstr>GO</vt:lpstr>
      <vt:lpstr>elektro</vt:lpstr>
      <vt:lpstr>Ostalo</vt:lpstr>
      <vt:lpstr>DELA_KLEPAR</vt:lpstr>
      <vt:lpstr>DELA_KLJUC</vt:lpstr>
      <vt:lpstr>DELA_KROVSKA</vt:lpstr>
      <vt:lpstr>Ostalo!Print_Area</vt:lpstr>
      <vt:lpstr>Rekapitulacija!Print_Area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 Sodja</dc:creator>
  <cp:lastModifiedBy>Žerjal Mara</cp:lastModifiedBy>
  <cp:lastPrinted>2017-11-13T12:47:17Z</cp:lastPrinted>
  <dcterms:created xsi:type="dcterms:W3CDTF">2015-03-05T14:48:11Z</dcterms:created>
  <dcterms:modified xsi:type="dcterms:W3CDTF">2017-11-13T12:57:13Z</dcterms:modified>
</cp:coreProperties>
</file>