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55" tabRatio="868" activeTab="0"/>
  </bookViews>
  <sheets>
    <sheet name="POPIS DEL" sheetId="1" r:id="rId1"/>
    <sheet name="REKAPITULACIJA" sheetId="2" r:id="rId2"/>
    <sheet name="MONTAŽNA KONSTR" sheetId="3" r:id="rId3"/>
    <sheet name="TALNA PLOŠČA" sheetId="4" r:id="rId4"/>
    <sheet name="TEMELJENJE" sheetId="5" r:id="rId5"/>
    <sheet name="ZG. KONSTRUKCIJA" sheetId="6" r:id="rId6"/>
    <sheet name="ODVOD. VOZ. KONSTR" sheetId="7" r:id="rId7"/>
    <sheet name="OBRTNIŠKA" sheetId="8" r:id="rId8"/>
    <sheet name="NOT. HIDR." sheetId="9" r:id="rId9"/>
    <sheet name="ZUN. HIDR." sheetId="10" r:id="rId10"/>
    <sheet name="ELEKTROINSTAL" sheetId="11" r:id="rId11"/>
    <sheet name="TALNA SIGNALIZACIJA" sheetId="12" r:id="rId12"/>
  </sheets>
  <definedNames>
    <definedName name="_xlnm.Print_Area" localSheetId="10">'ELEKTROINSTAL'!$A$1:$G$1082</definedName>
    <definedName name="_xlnm.Print_Area" localSheetId="2">'MONTAŽNA KONSTR'!$A$1:$G$7</definedName>
    <definedName name="_xlnm.Print_Area" localSheetId="8">'NOT. HIDR.'!$A$1:$F$35</definedName>
    <definedName name="_xlnm.Print_Area" localSheetId="7">'OBRTNIŠKA'!$A$1:$F$148</definedName>
    <definedName name="_xlnm.Print_Area" localSheetId="0">'POPIS DEL'!$A$1:$I$42</definedName>
    <definedName name="_xlnm.Print_Area" localSheetId="1">'REKAPITULACIJA'!$A$1:$D$44</definedName>
    <definedName name="_xlnm.Print_Area" localSheetId="3">'TALNA PLOŠČA'!$A$1:$H$108</definedName>
    <definedName name="_xlnm.Print_Area" localSheetId="4">'TEMELJENJE'!$A$1:$G$199</definedName>
    <definedName name="_xlnm.Print_Area" localSheetId="5">'ZG. KONSTRUKCIJA'!$A$1:$I$321</definedName>
    <definedName name="_xlnm.Print_Area" localSheetId="9">'ZUN. HIDR.'!$A$1:$F$119</definedName>
  </definedNames>
  <calcPr fullCalcOnLoad="1"/>
</workbook>
</file>

<file path=xl/sharedStrings.xml><?xml version="1.0" encoding="utf-8"?>
<sst xmlns="http://schemas.openxmlformats.org/spreadsheetml/2006/main" count="2958" uniqueCount="1015">
  <si>
    <t>1.00</t>
  </si>
  <si>
    <t>REKAPITULACIJA</t>
  </si>
  <si>
    <t>SKUPAJ</t>
  </si>
  <si>
    <t>PREDDELA</t>
  </si>
  <si>
    <t>SKUPAJ PREDDELA</t>
  </si>
  <si>
    <t xml:space="preserve"> 1.01</t>
  </si>
  <si>
    <t>Zakoličba okolja z zavarovanjem</t>
  </si>
  <si>
    <t>višin.</t>
  </si>
  <si>
    <t>m2</t>
  </si>
  <si>
    <t xml:space="preserve"> 1.02</t>
  </si>
  <si>
    <t>Zakoličba trase kanalskega rova z</t>
  </si>
  <si>
    <t>zavarovanjem višin.</t>
  </si>
  <si>
    <t>m</t>
  </si>
  <si>
    <t xml:space="preserve"> 1.03</t>
  </si>
  <si>
    <t xml:space="preserve">Postavitev in zavarovanje prečnih </t>
  </si>
  <si>
    <t>profilov</t>
  </si>
  <si>
    <t>kom</t>
  </si>
  <si>
    <t xml:space="preserve"> 1.04</t>
  </si>
  <si>
    <t>Postavitev profilov za izkop</t>
  </si>
  <si>
    <t>kanalskega jarka z zavarovanjem.</t>
  </si>
  <si>
    <t xml:space="preserve"> 1.05</t>
  </si>
  <si>
    <t>Naprava delne zapore cestišča s</t>
  </si>
  <si>
    <t>pripadajočo prometno signalizacijo,</t>
  </si>
  <si>
    <t>ki se po končanih delih odstrani.</t>
  </si>
  <si>
    <t>Obračun po dejanskih stroških</t>
  </si>
  <si>
    <t>ocena</t>
  </si>
  <si>
    <t xml:space="preserve"> 1.06</t>
  </si>
  <si>
    <t>Zakoličba obstoječih instalacij in</t>
  </si>
  <si>
    <t>potrebni ukrepi za zavarovanje</t>
  </si>
  <si>
    <t>instalacij med gradnjo, kot so:</t>
  </si>
  <si>
    <t>(poglobitve, prestavitve in razne</t>
  </si>
  <si>
    <t>zaščite. ) Obračun po dejanskih</t>
  </si>
  <si>
    <t>stroških.</t>
  </si>
  <si>
    <t xml:space="preserve"> 1.07</t>
  </si>
  <si>
    <t>Rušenje asfalta debeline do 10,00</t>
  </si>
  <si>
    <t>m3</t>
  </si>
  <si>
    <t>Rezanje asfalta debeline do 10 cm.</t>
  </si>
  <si>
    <t xml:space="preserve"> 2.00</t>
  </si>
  <si>
    <t xml:space="preserve"> 2.01</t>
  </si>
  <si>
    <t>Izkop kanalskega rova v lahki</t>
  </si>
  <si>
    <t>zemljini globine  do 2.0 m.</t>
  </si>
  <si>
    <t>Deponija ob robu izkopanega jarka.</t>
  </si>
  <si>
    <t xml:space="preserve"> 2.02</t>
  </si>
  <si>
    <t>Planiranje in valjanje planuma</t>
  </si>
  <si>
    <t>spodnjega ustroja do točnosti +/-</t>
  </si>
  <si>
    <t>3.0 cm v lahki zemljini. Zahtevana</t>
  </si>
  <si>
    <t>zgoščenost planuma spodnjega</t>
  </si>
  <si>
    <t>ustroja je 98 % po SPP.</t>
  </si>
  <si>
    <t xml:space="preserve"> 2.03</t>
  </si>
  <si>
    <t>Planiranje dna izkopanega jarka do</t>
  </si>
  <si>
    <t>točnosti +/- 3.0 cm.</t>
  </si>
  <si>
    <t xml:space="preserve"> 2.04</t>
  </si>
  <si>
    <t xml:space="preserve"> 2.05</t>
  </si>
  <si>
    <t>polipropilenske polsti 300 g.</t>
  </si>
  <si>
    <t xml:space="preserve"> 2.06</t>
  </si>
  <si>
    <t>Vgrajevanje nasipov iz naravno</t>
  </si>
  <si>
    <t>pridobljene mehke kamnine,</t>
  </si>
  <si>
    <t>zahtevana nosilnost Ev2=80 MN/m2.</t>
  </si>
  <si>
    <t xml:space="preserve"> 2.07</t>
  </si>
  <si>
    <t>Ročni zasip cevi v coni cevovoda, z</t>
  </si>
  <si>
    <t>drobljencem 0/16 mm s strojnim</t>
  </si>
  <si>
    <t>nabijanjem. Zbitost najmanj 95 % po</t>
  </si>
  <si>
    <t>Prostorju.</t>
  </si>
  <si>
    <t>Zasipavanje z naravno pridobljeno</t>
  </si>
  <si>
    <t>mehko kamnino.</t>
  </si>
  <si>
    <t>Humuziranje in zatravitev brežin</t>
  </si>
  <si>
    <t>brez valjanja, debelina humusa min.</t>
  </si>
  <si>
    <t>15.0 cm.</t>
  </si>
  <si>
    <t xml:space="preserve"> 3.00</t>
  </si>
  <si>
    <t>VOZIŠČNE KONSTRUKCIJE</t>
  </si>
  <si>
    <t>SKUPAJ VOZIŠČNE KONSTRUKCIJE</t>
  </si>
  <si>
    <t xml:space="preserve"> 3.01</t>
  </si>
  <si>
    <t>Izdelava nevezane nosilne plasti</t>
  </si>
  <si>
    <t>drobljenca v debelini 21.0 do 30.0</t>
  </si>
  <si>
    <t>cm, zahtavana nosilnost je Ev2=100</t>
  </si>
  <si>
    <t>MN/m2.</t>
  </si>
  <si>
    <t xml:space="preserve"> 3.02</t>
  </si>
  <si>
    <t>Fino planiranje planuma nevezane</t>
  </si>
  <si>
    <t>nosilne plasti pred vgrajevanjem</t>
  </si>
  <si>
    <t>vezane nosilne plasti do točnosti</t>
  </si>
  <si>
    <t>+/- 1.0 cm.</t>
  </si>
  <si>
    <t xml:space="preserve"> 3.03</t>
  </si>
  <si>
    <t>Izdelava zgornje nosilne plasti iz</t>
  </si>
  <si>
    <t>asfaltne zmesi bituminiziranega</t>
  </si>
  <si>
    <t>drobljenca zrnavosti 0/22 ali 0/32</t>
  </si>
  <si>
    <t>mm v debelini 6.0 cm.</t>
  </si>
  <si>
    <t xml:space="preserve"> 3.04</t>
  </si>
  <si>
    <t>Izdelava obrabnozaporne plasti</t>
  </si>
  <si>
    <t>bitumenskega betona iz zmesi zrn</t>
  </si>
  <si>
    <t>0/8 mm iz karbonatnih kamnin v</t>
  </si>
  <si>
    <t>debelini 3.0 cm.</t>
  </si>
  <si>
    <t>Vgraditev predfabriciranih</t>
  </si>
  <si>
    <t>dvignjenih betonskih robnikov</t>
  </si>
  <si>
    <t>15/25/100 cm na betonski temelj.</t>
  </si>
  <si>
    <t>Izdelava asfaltne koritnice širine</t>
  </si>
  <si>
    <t>50.0 cm v plasteh kot na vozišču.</t>
  </si>
  <si>
    <t>Izdelava kanalizacije iz cevi iz</t>
  </si>
  <si>
    <t>plastičnih mas, vgrajenih na</t>
  </si>
  <si>
    <t>podložno plast iz betona in polno</t>
  </si>
  <si>
    <t>Izdelava priključka na kanal fi cm</t>
  </si>
  <si>
    <t>z vpadom fi 20 cm višine do 1.0 m.</t>
  </si>
  <si>
    <t>Izdelava požiralnika iz cementnega</t>
  </si>
  <si>
    <t>betona, fi 40 cm z ltž rešetko</t>
  </si>
  <si>
    <t>400/400 mm. Globina je 1.0 do 1,5 m</t>
  </si>
  <si>
    <t xml:space="preserve"> 4.00</t>
  </si>
  <si>
    <t>ODVODNJAVANJE</t>
  </si>
  <si>
    <t>SKUPAJ ODVODNJAVANJE</t>
  </si>
  <si>
    <t xml:space="preserve"> 5.00</t>
  </si>
  <si>
    <t>GRADBENA IN OBRTNIŠKA DELA</t>
  </si>
  <si>
    <t>SKUPAJ GRADBENA IN OBRTNIŠKA DELA</t>
  </si>
  <si>
    <t xml:space="preserve"> 6.00</t>
  </si>
  <si>
    <t>KANALIZACIJA</t>
  </si>
  <si>
    <t>SKUPAJ KANALIZACIJA</t>
  </si>
  <si>
    <t xml:space="preserve"> 6.01</t>
  </si>
  <si>
    <t xml:space="preserve"> 6.02</t>
  </si>
  <si>
    <t xml:space="preserve"> 6.03</t>
  </si>
  <si>
    <t xml:space="preserve"> 6.04</t>
  </si>
  <si>
    <t xml:space="preserve"> 6.07</t>
  </si>
  <si>
    <t>betonski jašek.</t>
  </si>
  <si>
    <t xml:space="preserve"> 6.08</t>
  </si>
  <si>
    <t>mm, globine do 1.0 m.</t>
  </si>
  <si>
    <t xml:space="preserve"> 6.09</t>
  </si>
  <si>
    <t>mm, globine 1.0 do 1.5 m.</t>
  </si>
  <si>
    <t xml:space="preserve"> 6.12</t>
  </si>
  <si>
    <t>Dobava in vgraditev pokrova fi 600</t>
  </si>
  <si>
    <t>mm iz litega železa z zaklepanjem</t>
  </si>
  <si>
    <t xml:space="preserve"> 6.13</t>
  </si>
  <si>
    <t>TUJE STORITVE</t>
  </si>
  <si>
    <t>SKUPAJ TUJE STORITVE</t>
  </si>
  <si>
    <t>Izpiranje kanalizacije s specialnim</t>
  </si>
  <si>
    <t>vozilom in pregled s TV kamero.</t>
  </si>
  <si>
    <t>Izdelava geodetskega posnetka</t>
  </si>
  <si>
    <t>kanalizacije in vris v kataster.</t>
  </si>
  <si>
    <t>Izdelava preizkusa vodotesnosti</t>
  </si>
  <si>
    <t>ur</t>
  </si>
  <si>
    <t>ZAKLJUČNA DELA</t>
  </si>
  <si>
    <t>SKUPAJ ZAKLJUČNA DELA</t>
  </si>
  <si>
    <t>Čiščenje gradbišča po končanih</t>
  </si>
  <si>
    <t>delih.</t>
  </si>
  <si>
    <t>4.01</t>
  </si>
  <si>
    <t>4.02</t>
  </si>
  <si>
    <t>4.03</t>
  </si>
  <si>
    <t>4.04</t>
  </si>
  <si>
    <t>4.00</t>
  </si>
  <si>
    <t>5.01</t>
  </si>
  <si>
    <t>5.02</t>
  </si>
  <si>
    <t xml:space="preserve">ZEMELJSKA DELA </t>
  </si>
  <si>
    <t xml:space="preserve">SKUPAJ ZEMELJSKA DELA </t>
  </si>
  <si>
    <t>Izboljšava temeljnih tal kanalskega jarka</t>
  </si>
  <si>
    <t>Polaganje drenažnofiltrske plasti iz</t>
  </si>
  <si>
    <t>1.08</t>
  </si>
  <si>
    <t>3.05</t>
  </si>
  <si>
    <t>obbetoniranih, PE 80 SN 4, fi 200 mm</t>
  </si>
  <si>
    <t>mm, globine 1.5 do 2.0 m.</t>
  </si>
  <si>
    <t>7.00</t>
  </si>
  <si>
    <t>7.01</t>
  </si>
  <si>
    <t>7.02</t>
  </si>
  <si>
    <t>obbetoniranih, PE 80 SN 4, fi 250 mm</t>
  </si>
  <si>
    <t>obbetoniranih, PE 80 SN 4, fi 315 mm</t>
  </si>
  <si>
    <t>obbetoniranih, PE 80 SN 4, fi 400 mm</t>
  </si>
  <si>
    <t>in protihrupnim vložkom, razred C 250</t>
  </si>
  <si>
    <t>in protihrupnim vložkom, razred D 400</t>
  </si>
  <si>
    <t>Čiščenje obstoječe asfaltne podlage</t>
  </si>
  <si>
    <t xml:space="preserve">in pobrizg z nestabilno kationsko </t>
  </si>
  <si>
    <t>bitumensko emulzijo nad 0,50 kg/m2</t>
  </si>
  <si>
    <t>3.06</t>
  </si>
  <si>
    <t>Izdelava izravnalne plasti iz zmesi</t>
  </si>
  <si>
    <t>bituminiziranega drobljenca zrnavosti</t>
  </si>
  <si>
    <t>0/16 do 0/32 mm iz karbonatnih</t>
  </si>
  <si>
    <t>kamnin in cestnogradbenega bitumna</t>
  </si>
  <si>
    <t>t</t>
  </si>
  <si>
    <t>bitumenskega betona zrnavosti</t>
  </si>
  <si>
    <t>0/11 do 0/4 mm iz karbonatnih</t>
  </si>
  <si>
    <t>3.07</t>
  </si>
  <si>
    <t>3.08</t>
  </si>
  <si>
    <t>4.05</t>
  </si>
  <si>
    <r>
      <t xml:space="preserve">Izdelava priključka PE cevi </t>
    </r>
    <r>
      <rPr>
        <sz val="10"/>
        <rFont val="Arial CE"/>
        <family val="0"/>
      </rPr>
      <t>ø</t>
    </r>
    <r>
      <rPr>
        <sz val="10"/>
        <rFont val="Times New Roman CE"/>
        <family val="1"/>
      </rPr>
      <t xml:space="preserve"> 200 mm</t>
    </r>
  </si>
  <si>
    <t>na PE jašek</t>
  </si>
  <si>
    <t>Izdelava priključka fi 40 cm na</t>
  </si>
  <si>
    <t>6.09</t>
  </si>
  <si>
    <t>Dobava in vgradnja PE ali betonskega</t>
  </si>
  <si>
    <t>obstoječo kanalizacijo iz betonskih</t>
  </si>
  <si>
    <t>jaška fi 1500 mm s priključkom na</t>
  </si>
  <si>
    <t>Dobava in vgradnja PE jaška fi 800</t>
  </si>
  <si>
    <t>cevi fi 800 mm. Globina jaška je</t>
  </si>
  <si>
    <t>2.0 do 2.5 m.</t>
  </si>
  <si>
    <t>Dvig vstopnih jaškov dimenzije 60/60 cm</t>
  </si>
  <si>
    <t>na razbremenilniku in lovilcu olja na</t>
  </si>
  <si>
    <t xml:space="preserve">novo niveleto. Višina nadgradnje je </t>
  </si>
  <si>
    <t>0,60 do 1,20 m</t>
  </si>
  <si>
    <t>Dvig revizijskih jaškov na kolektorju</t>
  </si>
  <si>
    <t xml:space="preserve">ø 800 mm na novo niveleto asfalta </t>
  </si>
  <si>
    <t>Višina nadgradnje je 0,25 do 0,30 cm.</t>
  </si>
  <si>
    <t>kanalizacije, požiralnik fi 400 mm</t>
  </si>
  <si>
    <t>kanalizacije, jašek fi 800 mm</t>
  </si>
  <si>
    <t>kanalizacije, cevi fi do 300 mm</t>
  </si>
  <si>
    <t>7.03</t>
  </si>
  <si>
    <t>7.04</t>
  </si>
  <si>
    <t>7.05</t>
  </si>
  <si>
    <t>8.00</t>
  </si>
  <si>
    <t>8.01</t>
  </si>
  <si>
    <t>Ves nenosilni izkopani material</t>
  </si>
  <si>
    <t>2.08</t>
  </si>
  <si>
    <t>2.09</t>
  </si>
  <si>
    <t>TEMELJENJE</t>
  </si>
  <si>
    <t>2.</t>
  </si>
  <si>
    <t>ZGORNJA KONSTRUKCIJA</t>
  </si>
  <si>
    <t>ODVODNJAVANJE VOZIŠČNA KONSTRUKCIJA</t>
  </si>
  <si>
    <t>3.</t>
  </si>
  <si>
    <t>KLJUČAVNIČARSKA DELA</t>
  </si>
  <si>
    <t>ZUNANJE HIDRANTNO OMREŽJE</t>
  </si>
  <si>
    <t>NOTRANJE HIDRANTNO OMREŽJE</t>
  </si>
  <si>
    <t>4.</t>
  </si>
  <si>
    <t>5.</t>
  </si>
  <si>
    <t>6.</t>
  </si>
  <si>
    <t>1.</t>
  </si>
  <si>
    <t>OBRTNIŠKA DELA</t>
  </si>
  <si>
    <t>SKLADIŠČNI OBJEKT ZA AVTOMOBILE - OBJEKT 2A</t>
  </si>
  <si>
    <t>A</t>
  </si>
  <si>
    <t>B</t>
  </si>
  <si>
    <t>C</t>
  </si>
  <si>
    <t>D</t>
  </si>
  <si>
    <t>E</t>
  </si>
  <si>
    <t>F</t>
  </si>
  <si>
    <t>oznaka</t>
  </si>
  <si>
    <t>opis postavke</t>
  </si>
  <si>
    <t>količina</t>
  </si>
  <si>
    <t>enota</t>
  </si>
  <si>
    <t>projektantska</t>
  </si>
  <si>
    <t>količina x cena</t>
  </si>
  <si>
    <t>postavke</t>
  </si>
  <si>
    <t>cena za enoto</t>
  </si>
  <si>
    <t xml:space="preserve"> </t>
  </si>
  <si>
    <t>PRIPRAVLJALNA IN ZAKLJUČNA DELA</t>
  </si>
  <si>
    <t>01</t>
  </si>
  <si>
    <t>001</t>
  </si>
  <si>
    <t>Priprava in organizacija gradbišča z vsemi objekti, instalacijami in orodji, odstranitvijo humusa, zagotovitvijo varnostnih in higiensko tehničnih pogojev ter predpisanimi oznakami gradbišča.</t>
  </si>
  <si>
    <t>pavšal</t>
  </si>
  <si>
    <t>002</t>
  </si>
  <si>
    <t>Odstranitev gradbišča z demontažo in odvozom gradbiščnih naprav in objektov in zagotovitvijo prvotnega stanja na uporabljenih površinah.</t>
  </si>
  <si>
    <t>003</t>
  </si>
  <si>
    <t>Geodetska dela pri gradnji objekta (zakoličba, podajanje in kontrola višin in potrebnih smeri).</t>
  </si>
  <si>
    <t>004</t>
  </si>
  <si>
    <t>005</t>
  </si>
  <si>
    <t>PRIPRAVLJALNA DELA - SKUPAJ</t>
  </si>
  <si>
    <r>
      <t>S</t>
    </r>
    <r>
      <rPr>
        <b/>
        <sz val="9"/>
        <rFont val="Arial CE"/>
        <family val="0"/>
      </rPr>
      <t xml:space="preserve"> =</t>
    </r>
  </si>
  <si>
    <t>ZEMELJSKA DELA</t>
  </si>
  <si>
    <t>02</t>
  </si>
  <si>
    <t>Porušitev in odstranitev asfaltnih plasti na področju obstoječe deponije.</t>
  </si>
  <si>
    <t>Planiranje dna jame +/- 3cm z nabijanjem.</t>
  </si>
  <si>
    <t>Izvedba nasipa iz drobljenca 0-100 mm do nivoja vrha temeljev po celotnem platoju skladiščnega objekta z nabijanjem v plasteh po 20 cm  - do vrha temeljev. Na vrhu mora biti dosežen modul stisljivosti 60 Mpa.</t>
  </si>
  <si>
    <t>ZEMELJSKA DELA - SKUPAJ</t>
  </si>
  <si>
    <t>IZDELAVA TEMELJEV</t>
  </si>
  <si>
    <t>03</t>
  </si>
  <si>
    <t>Izvedba armiranobetonskih pilotov. Piloti so premera 150 cm in dolžine od 20 do 21 m.</t>
  </si>
  <si>
    <t>Postavka vključuje :</t>
  </si>
  <si>
    <t>- notranji in zunanji transporti potrebne</t>
  </si>
  <si>
    <t xml:space="preserve">  mehanizacije</t>
  </si>
  <si>
    <t>- izkop pilota v zaščitni koloni</t>
  </si>
  <si>
    <t>- dobava in vgradnja armature</t>
  </si>
  <si>
    <t>- dobava in vgradnja betona</t>
  </si>
  <si>
    <t>- odbitje glave pilota</t>
  </si>
  <si>
    <t>- izvedba standardne dinamične penetracije</t>
  </si>
  <si>
    <t xml:space="preserve">  pred betoniranjem vsakega pilota</t>
  </si>
  <si>
    <t>Skupaj 219 pilotov</t>
  </si>
  <si>
    <t xml:space="preserve">135 pilotov dolžine 20 m = 2.700 m </t>
  </si>
  <si>
    <t>84 pilotov dolžine 21 m = 1.764 m</t>
  </si>
  <si>
    <t>dolžina pilotov v flišnem laporju min. 4 m</t>
  </si>
  <si>
    <t>Betonsko jeklo S 500 - visoko duktilno</t>
  </si>
  <si>
    <t>- do fi 12 mm: 98.472 kg</t>
  </si>
  <si>
    <t>- fi 14 mm in več: 558.005 kg</t>
  </si>
  <si>
    <t>Beton C 30/37_XS2_PV-II_Dmax 32 mm:
7.889 m3</t>
  </si>
  <si>
    <t>Priprava in izvedba dinamičnega preizkusa nosilnosti pilotov.</t>
  </si>
  <si>
    <t>Priprava in izvedba meritev zveznosti pilotov.</t>
  </si>
  <si>
    <t>IZDELAVA TEMELJEV - SKUPAJ</t>
  </si>
  <si>
    <t>TESARSKA DELA</t>
  </si>
  <si>
    <t>04</t>
  </si>
  <si>
    <t>Dvostranski opaž pilotnih gred višine 1,0 m.
Postavka vključuje pripravo, montažo, demontažo in čiščenje. Vključno vsa sredstva opiranja in vezanja opaža.</t>
  </si>
  <si>
    <t>TESARSKA DELA - SKUPAJ</t>
  </si>
  <si>
    <t>BETONSKA DELA</t>
  </si>
  <si>
    <t>05</t>
  </si>
  <si>
    <t>Podložni beton pod temelji v debelini 10 cm.
Postavka vključuje dobavo, izdelavo in vgradnjo z zgostitvijo in poravnavanjem.
Zajeti so vsi potrebnimi ukrepi za negovanje mladega betona - preprečevanje razpok zaradi krčenja in hidratacijskih procesov.
C 12/15_X0_Dmax 16 mm</t>
  </si>
  <si>
    <t xml:space="preserve">Temeljne grede dimenzij 1,0 x 1,0 m.
Postavka vključuje dobavo, izdelavo in vgradnjo z zgostitvijo in poravnavanjem.
Zajeti so vsi potrebnimi ukrepi za negovanje mladega betona - preprečevanje razpok zaradi krčenja in hidratacijskih procesov.
C 30/37_XS3_PV-II_Dmax 32 mm 
</t>
  </si>
  <si>
    <t>BETONSKA DELA - SKUPAJ</t>
  </si>
  <si>
    <t>ŽELEZOKRIVSKA DELA</t>
  </si>
  <si>
    <t>06</t>
  </si>
  <si>
    <t>Izvedba, dobava, eventuelno čiščenje in polaganje betonskega jekla.
Zajeta armatura temeljnih gred in vertikalna ter stremenska armatura stebrov do nivoja I. etaže. Vertikalna armatura stebrov se ne preklaplja ampak stikuje z vijačnimi priključki nivoja kvalitete Betomax, Lenton.
Vračunati je potrebno betonske distančnike za zagotovitev zaščitnega sloja betona.
Pred betoniranjem je potrebno organizirati pravočasen prevzem armature po nadzorni službi.
Armatura pilotov je obračunana posebej - glej postavko 03.001</t>
  </si>
  <si>
    <t xml:space="preserve"> bet. jeklo S 500 - visoko duktilno do fi 12 mm</t>
  </si>
  <si>
    <t>kg</t>
  </si>
  <si>
    <t xml:space="preserve"> bet. jeklo S 500 - visoko duktilno fi 14 mm in več</t>
  </si>
  <si>
    <t>Stikovanje vertikalne armature stebrov se izvede z vijačnimi priključki (tip Betomax, Lenton).</t>
  </si>
  <si>
    <t>Premer palic fi 25 mm</t>
  </si>
  <si>
    <t>Premer palic fi 28 mm</t>
  </si>
  <si>
    <t>ŽELEZOKRIVSKA DELA - SKUPAJ</t>
  </si>
  <si>
    <t>7.</t>
  </si>
  <si>
    <t>07</t>
  </si>
  <si>
    <t>8.</t>
  </si>
  <si>
    <t>REKAPITULACIJA DEL - temeljenje</t>
  </si>
  <si>
    <t>Demontaža sider JVO na prehodu med objekti.
Postavka vključuje vsa popravila betonske plošče in voziščne površine.</t>
  </si>
  <si>
    <t>Porušitev in odstranitev začasnih parapetov strešne etaže na prehodu med objekti.
Postavka vključuje vsa popravila betonske plošče, hidroizolacije in estriha.</t>
  </si>
  <si>
    <t>006</t>
  </si>
  <si>
    <t xml:space="preserve">Opaž za vidni beton pravokotnih stebrov višine od 2,22 do 2,85 m.
Postavka vključuje pripravo, montažo, demontažo in čiščenje. Vključno vsa sredstva opiranja in vezanja opaža.
</t>
  </si>
  <si>
    <t>Opaž za vidni beton notranjih sten višine 2,22 do 2,85 m.
Postavka vključuje pripravo, montažo, demontažo in čiščenje. Vključno vsa sredstva opiranja in vezanja opaža.</t>
  </si>
  <si>
    <t>Opaž za vidni beton rampe med ploščami v nagibu cca 15.0 %.
Postavka vključuje pripravo, montažo, demontažo in čiščenje. Vključno vsa sredstva opiranja in vezanja opaža.</t>
  </si>
  <si>
    <r>
      <t xml:space="preserve">Opaž za vidni beton plošč etaž debeline 28 cm.
</t>
    </r>
    <r>
      <rPr>
        <sz val="9"/>
        <rFont val="Arial CE"/>
        <family val="2"/>
      </rPr>
      <t>V fazi betoniranja plošče morata biti spodnji dve plošči podprti s stojkami nosilnosti 40 kN na maksimalnem rastru 3,5 x 3,0 m.
Postavka vključuje pripravo, montažo, demontažo in čiščenje. Vključno vsa sredstva opiranja in vezanja opaža.</t>
    </r>
  </si>
  <si>
    <t>Opaž za vidni beton zunanjih sten in parapetov.
Postavka vključuje pripravo, montažo, demontažo in čiščenje. Vključno vsa sredstva opiranja in vezanja opaža.</t>
  </si>
  <si>
    <t>Prednapete plošče etaž debeline 28 cm. 
Postavka vključuje dobavo, izdelavo in vgradnjo z zgostitvijo in poravnavanjem s toleranco  0,01/4,00 m.
Zajeti so vsi potrebnimi ukrepi za negovanje mladega betona - preprečevanje razpok zaradi krčenja in hidratacijskih procesov.
Obdelava površin z mineralnim posipom zajeta v postavkah 8.001 in 8.002.
C 35/45_XC4,XS1,XF1_PV-II_D max 32 mm</t>
  </si>
  <si>
    <t>Rampe med etažami debeline 30 cm. 
Postavka vključuje dobavo, izdelavo in vgradnjo z zgostitvijo in poravnavanjem.
Zajeti so vsi potrebnimi ukrepi za negovanje mladega betona - preprečevanje razpok zaradi krčenja in hidratacijskih procesov.
C 35/45_XC4,XS1,XF1_PV-II_D max 32 mm</t>
  </si>
  <si>
    <t>Notranje stene debeline 30 cm.
Vključno dobava, izdelava in vgradnja z zgostitvijo in poravnavanjem.
Zajeti so vsi potrebnimi ukrepi za negovanje mladega betona - preprečevanje razpok zaradi krčenja in hidratacijskih procesov.
C 35/45_XC4,XS1,XF1_PV-I_Dmax 32 mm</t>
  </si>
  <si>
    <r>
      <t xml:space="preserve">Zunanje stene in parapeti.
</t>
    </r>
    <r>
      <rPr>
        <sz val="9"/>
        <rFont val="Arial CE"/>
        <family val="2"/>
      </rPr>
      <t>Postavka vključuje dobavo, izdelavo in vgradnjo z zgostitvijo in poravnavanjem.</t>
    </r>
    <r>
      <rPr>
        <sz val="9"/>
        <rFont val="Arial CE"/>
        <family val="2"/>
      </rPr>
      <t xml:space="preserve">
Zajeti so vsi potrebnimi ukrepi za negovanje mladega betona - preprečevanje razpok zaradi krčenja in hidratacijskih procesov.
C 35/45_XC4,XS1,XF1_PV-I_D max 32 mm</t>
    </r>
  </si>
  <si>
    <t>Izvedba, dobava, eventuelno čiščenje in polaganje betonskega jekla.
Vračunati je potrebno betonske distančnike za zagotovitev zaščitnega sloja betona.
Pred betoniranjem je potrebno organizirati pravočasen prevzem armature po nadzorni službi.</t>
  </si>
  <si>
    <t xml:space="preserve">Dobava, priprava, vgradnja in prednapenjanje kablov brez sovpreganja v zaščitni masti in HDPE ceveh premera 20 mm za vzdolžno in prečno prednapenjanje plošče.
Maksimalni raster stebrov 10.5 x 10.7 m.                        </t>
  </si>
  <si>
    <t xml:space="preserve">
V ceno je vračunana uporaba vseh potrebnih delovnih strojev. Pri polaganju kablov je treba upoštevati vse parametre, ki sledijo iz projekta in tehnologije izvedbe.
Za vgradnjo se lahko uporabijo kabli s pripadajočimi napenjalnimi glavami sistema : </t>
  </si>
  <si>
    <t xml:space="preserve">- VT-CMM 02-150 </t>
  </si>
  <si>
    <t xml:space="preserve">Za napenjalno jeklo se uporabijo vrvi 2 x 150 mm2 z min. kvaliteto jekla 1570/1770 MN/m2. </t>
  </si>
  <si>
    <t>- napenjalne glave = 6.728 kom.</t>
  </si>
  <si>
    <t>- skupna teža (2,36 kg/m')</t>
  </si>
  <si>
    <t>m1</t>
  </si>
  <si>
    <t xml:space="preserve">
Vgradnja v skladu z navodili dobavitelja dilatacije oziroma:
- izravnava betona in pritrditev profilov z lepilom na osnovi epoksija ter nato,
- obojestransko privijačenje profilov z nerjavnimi sidrnimi vijaki s pogrezljivo glavo (e= 20 cm)</t>
  </si>
  <si>
    <t xml:space="preserve">
Vgradnja v skladu z navodili dobavitelja dilatacije oziroma:
- položitev podprofila v PCC malto ali epoksi smolo
- privijačenje profilov z nerjavnimi sidrnimi vijaki (e= 30 cm)
- zatesnitev utora glav vijakov z malto ali bitumnom
- vgradnja AAS folije in spojitev z bitumenskimi traki strešne etaže
- pritrditev gumenega tesnila
- prekrivna pločevina privijačena z nerjavnimi vijaki s tesnilnimi podložkami.</t>
  </si>
  <si>
    <r>
      <t xml:space="preserve">Dobava in vgradnja sider (e= 1,5 m) za pritrditev JVO na prostih robovih etažnih plošč.
Sidrni element se vbetonira.
Naknadno vrtanje in uporaba sidrnih vijakov nista dovoljena, zaradi možnosti poškodovanja kablov za prednapenjanje.
Izvedba po detajlu TSC 07.103, 6.4 - varianta iz navojnih cevi za privijačenje 4 vijakov M16 na razdalji 200 mm ali varianta s sidrno ploščo 300x300x10 mm in 6x sidro </t>
    </r>
    <r>
      <rPr>
        <sz val="9"/>
        <rFont val="GreekS"/>
        <family val="0"/>
      </rPr>
      <t>F</t>
    </r>
    <r>
      <rPr>
        <sz val="9"/>
        <rFont val="Arial CE"/>
        <family val="2"/>
      </rPr>
      <t>16 mm z navojem, L= 20 cm.</t>
    </r>
  </si>
  <si>
    <r>
      <t xml:space="preserve">Dobava in vgradnja sider (e= 2,0 m) za pritrditev jeklenega ročaja na parapetih po detajlu TSC 07.103, 7.7 - sidrna plošča 200x200x10 mm, 2x sidro </t>
    </r>
    <r>
      <rPr>
        <sz val="9"/>
        <rFont val="GreekS"/>
        <family val="0"/>
      </rPr>
      <t>F</t>
    </r>
    <r>
      <rPr>
        <sz val="9"/>
        <rFont val="Arial CE"/>
        <family val="2"/>
      </rPr>
      <t xml:space="preserve">16 mm z navojem, L= 50 cm.
Jeklo kvalitete S235 J2, antikorozijsko zaščiteno z vročim cinkanjem 85 </t>
    </r>
    <r>
      <rPr>
        <sz val="9"/>
        <rFont val="GreekS"/>
        <family val="0"/>
      </rPr>
      <t>m</t>
    </r>
    <r>
      <rPr>
        <sz val="9"/>
        <rFont val="Arial CE"/>
        <family val="2"/>
      </rPr>
      <t>m.</t>
    </r>
  </si>
  <si>
    <t xml:space="preserve">Dobava in montaža prekrivne pločevine revizijskih utorov parapetov na mestih luči in reflektorjev iz nerjavnega jekla 300 x 300 x 4mm . V ceni je potrebno upoštevati ves pritrdilni material. </t>
  </si>
  <si>
    <r>
      <t xml:space="preserve">Dobava in vgradnja sider za pritrditev stebrov luči in reflektorjev na parapetih.
Sidrna plošča 300x300x4 mm, 2x sidro </t>
    </r>
    <r>
      <rPr>
        <sz val="9"/>
        <rFont val="GreekS"/>
        <family val="0"/>
      </rPr>
      <t>F</t>
    </r>
    <r>
      <rPr>
        <sz val="9"/>
        <rFont val="Arial CE"/>
        <family val="2"/>
      </rPr>
      <t xml:space="preserve">24 mm z navojem, L= 50 cm.
Jeklo kvalitete S235 J2, antikorozijsko zaščiteno z vročim cinkanjem 85 </t>
    </r>
    <r>
      <rPr>
        <sz val="9"/>
        <rFont val="GreekS"/>
        <family val="0"/>
      </rPr>
      <t>m</t>
    </r>
    <r>
      <rPr>
        <sz val="9"/>
        <rFont val="Arial CE"/>
        <family val="2"/>
      </rPr>
      <t>m.</t>
    </r>
  </si>
  <si>
    <t>KLJUČAVNIČARSKA DELA - SKUPAJ</t>
  </si>
  <si>
    <t>S =</t>
  </si>
  <si>
    <t>KLEPARSKA DELA</t>
  </si>
  <si>
    <t xml:space="preserve">Dobava in montaža bakrenih odkapnikov na notranji strani parapeta zadnje etaže. Razvita širina odkapnika je 15 cm. V ceni je potrebno upoštevati ves pritrdilni material. </t>
  </si>
  <si>
    <t>KLEPARSKA DELA - SKUPAJ</t>
  </si>
  <si>
    <t>Dobava in vgradnja cevi (L= 30 cm) iz umetnih mas v plošče etaž za omogočanje kasnejšega prehoda cevi odvodnje.</t>
  </si>
  <si>
    <t>DN 200</t>
  </si>
  <si>
    <t>REKAPITULACIJA DEL - zgornja konstrukcija</t>
  </si>
  <si>
    <t>ODVODNJAVANJE IN VOZIŠČNA KONSTRUKCIJA</t>
  </si>
  <si>
    <t>Izdelava, dobava in montaža jeklene</t>
  </si>
  <si>
    <t>vroče cinkane konstrukcije požarnega</t>
  </si>
  <si>
    <t>stopnišča, komplet po detajlu št. 5</t>
  </si>
  <si>
    <t>(jeklena konstrukcija, podkonstrukcija za</t>
  </si>
  <si>
    <t>fasadne panele, ograje, nastopne ploskve,</t>
  </si>
  <si>
    <t xml:space="preserve">sidra sidranje konstrukcije,…) z vsemi </t>
  </si>
  <si>
    <t>pomožnimi deli in prenosi. Jeklene</t>
  </si>
  <si>
    <t xml:space="preserve">požarne stopnice tlorisnih dimenzij </t>
  </si>
  <si>
    <t>4,40/2,20 m in višine cca 16,00 m.</t>
  </si>
  <si>
    <t>Izdelava, dobava in montaža kovinskih</t>
  </si>
  <si>
    <t>vrat dim. 90/200 cm</t>
  </si>
  <si>
    <t>▪ enokrilna polna požarna vrata EI 60</t>
  </si>
  <si>
    <t>▪ jekleni vratni profili EI 60</t>
  </si>
  <si>
    <t>▪ vratno krilo polno - RAL po izbiri</t>
  </si>
  <si>
    <t>▪ samozapiralo</t>
  </si>
  <si>
    <t>▪ sistemske rešitve vgradnje</t>
  </si>
  <si>
    <t>▪ vsaj 60 minut preprečuje prehod plamena</t>
  </si>
  <si>
    <t xml:space="preserve">   in temperature, omeji prehod dima</t>
  </si>
  <si>
    <t>Dobava in montaža strešnih trapeznih</t>
  </si>
  <si>
    <r>
      <t>m</t>
    </r>
    <r>
      <rPr>
        <vertAlign val="superscript"/>
        <sz val="12"/>
        <rFont val="Arial Narrow"/>
        <family val="2"/>
      </rPr>
      <t>2</t>
    </r>
  </si>
  <si>
    <t>sendvič plošč vključno z vsem potrebnim</t>
  </si>
  <si>
    <t>pritrdilnim materialom, stranskimi zaključki</t>
  </si>
  <si>
    <t>iz Al pločevine in tesnjenjem.</t>
  </si>
  <si>
    <t>Strešni Alu sendvič panel z negorljivim</t>
  </si>
  <si>
    <t>polnilom EI 60, debeline 10 cm komplet</t>
  </si>
  <si>
    <t>z vsemi pomožnimi deli in prenosi.</t>
  </si>
  <si>
    <t>Montaža se vrši na že pripravljeno</t>
  </si>
  <si>
    <t>jekleno konstrukcijo požarnega stopnišča.</t>
  </si>
  <si>
    <t>RAL po izbiri projektanta.</t>
  </si>
  <si>
    <t>Dobava in montaža fasadnih sendvič</t>
  </si>
  <si>
    <t>plošč vključno z vsem potrebnim</t>
  </si>
  <si>
    <t>pritrdilnim materialom in stranskimi zaključki</t>
  </si>
  <si>
    <t>iz Al pločevine.</t>
  </si>
  <si>
    <t>Fasadni Alu sendvič panel z negorljivim</t>
  </si>
  <si>
    <t>Viseči žleb iz aluminijske pločevine</t>
  </si>
  <si>
    <r>
      <t>m</t>
    </r>
    <r>
      <rPr>
        <vertAlign val="superscript"/>
        <sz val="12"/>
        <rFont val="Arial Narrow"/>
        <family val="2"/>
      </rPr>
      <t>1</t>
    </r>
  </si>
  <si>
    <t>debeline 1 mm, pločevina razvite</t>
  </si>
  <si>
    <t>širine 50 cm, oblikovana po detajlu</t>
  </si>
  <si>
    <t>projektanta, vključno z vsem potrebnim</t>
  </si>
  <si>
    <t>tesnenjem in izdelavo iztočnih odcepov.</t>
  </si>
  <si>
    <t>Žleb strehe požarnih stopnic.</t>
  </si>
  <si>
    <t>RAL pločevine po izbiri projektanta.</t>
  </si>
  <si>
    <t>Odtočne cevi okrogle oblike, fi 100 mm</t>
  </si>
  <si>
    <t>narejene iz alu pločevine deb. 1 mm,</t>
  </si>
  <si>
    <t>vključno z vsem potrebnim pritrdilnim</t>
  </si>
  <si>
    <t>materialom, fazonskimi komadi in</t>
  </si>
  <si>
    <t>potrebnim tesnenjem.</t>
  </si>
  <si>
    <t>Odtok strehe požarnih stopnic.</t>
  </si>
  <si>
    <t>Iztočni kotliček okrogle oblike, fi 100 mm</t>
  </si>
  <si>
    <t>RAL pločevine po izbiri projektanata.</t>
  </si>
  <si>
    <t xml:space="preserve">glej detajl št. 7, pritrjenih  na betonsko </t>
  </si>
  <si>
    <t xml:space="preserve">konstrukcijo objekta, v naklonu 50°, </t>
  </si>
  <si>
    <t>tako da bodo preprečile vdor dežja</t>
  </si>
  <si>
    <t>v notranjost objekta, razmak med njimi je</t>
  </si>
  <si>
    <t>takšen, da bo zagotovljeno naravno</t>
  </si>
  <si>
    <t>prezračevanje objekta.</t>
  </si>
  <si>
    <t>9.</t>
  </si>
  <si>
    <t>Dobava in montaža jeklene varnostne ograje</t>
  </si>
  <si>
    <t>(JVO) vključno z vsemi elementi pritrditve,</t>
  </si>
  <si>
    <t xml:space="preserve">skladno s tehničnimi smernicami Ministrstva </t>
  </si>
  <si>
    <t xml:space="preserve">za promet RS (TSC 07.103). Nivo zadrževanja </t>
  </si>
  <si>
    <t>H1, delovna širina W2 (h=75 cm).JVO mora</t>
  </si>
  <si>
    <t>biti atestirano skladno s SIST EN 1317.</t>
  </si>
  <si>
    <t xml:space="preserve">Stebričke JVO se montira na predhodno </t>
  </si>
  <si>
    <t>vgrajena sidra, ki so na razmako 1,50 m</t>
  </si>
  <si>
    <t>10.</t>
  </si>
  <si>
    <t>H1, delovna širina W4 (h=115 cm).JVO mora</t>
  </si>
  <si>
    <t>Izdelava po detajlu št. 2.</t>
  </si>
  <si>
    <t>11.</t>
  </si>
  <si>
    <t>Dobava in montaža jeklenega  ročaja s stebri</t>
  </si>
  <si>
    <t xml:space="preserve">čki na parapet  (atiko) strehe, skladno s </t>
  </si>
  <si>
    <t>projektom. Cev fi 133, t=5 mm. Jeklo kvalitete</t>
  </si>
  <si>
    <t xml:space="preserve">S235 J2, antikorozijsko zaštičeno  z vročim </t>
  </si>
  <si>
    <t>cinkanjem  85 mm. Izdelava po detajlu št. 3 in 8.</t>
  </si>
  <si>
    <t>12.</t>
  </si>
  <si>
    <t>13.</t>
  </si>
  <si>
    <t>povozne strehe komplet po detajlu.</t>
  </si>
  <si>
    <t>14.</t>
  </si>
  <si>
    <t>Dobava in montaža lito železnih odtočnih cevi</t>
  </si>
  <si>
    <t xml:space="preserve">premera fi 200 mm, vključno z priključitvijo </t>
  </si>
  <si>
    <t>na strešne vdtočnike in revizijske jaške na</t>
  </si>
  <si>
    <t>nivoju temeljnih gred, vključno z vsemi tipski</t>
  </si>
  <si>
    <t>mi priključitvenimi elementi, koleni, obešali,</t>
  </si>
  <si>
    <t>tesnili in pritrdilnim materijalom</t>
  </si>
  <si>
    <t>15.</t>
  </si>
  <si>
    <t>EUR</t>
  </si>
  <si>
    <t>OBRTNIŠKA  DELA - SKUPAJ</t>
  </si>
  <si>
    <t>Opomba:</t>
  </si>
  <si>
    <t>Tehnološke risbe za proizvodnjo mora izvajalec del izdelati v skladu</t>
  </si>
  <si>
    <t>s projektno dokumentacijo. V kolikor želi izvajalec prilagoditi izvedbo</t>
  </si>
  <si>
    <t>svoji tehnologiji, mora izdelati ustrezno projektno dokumentacijo</t>
  </si>
  <si>
    <t>z detajli, katero mora pregledati in s podpisom potrditi projektant.</t>
  </si>
  <si>
    <t>Enotna cena mora vsebovati:</t>
  </si>
  <si>
    <t>▪ merjenje na objektu</t>
  </si>
  <si>
    <t>▪ izdelava tehnoloških risb za proizvodnjo, z detajli</t>
  </si>
  <si>
    <t xml:space="preserve">▪ izdelava vseh izračunov vezanih na izdelavo elementov, potrebnih za </t>
  </si>
  <si>
    <t xml:space="preserve">  doseganje predpisanih zahtev</t>
  </si>
  <si>
    <t>▪ preizkušanje posameznih elementov in dokazovanje kvalitete z atesti</t>
  </si>
  <si>
    <t>▪ izdelava vzorca in vgradnja na objektu</t>
  </si>
  <si>
    <t>▪ ves potreben glavni, pomožni pritrdilni in vezni material</t>
  </si>
  <si>
    <t>▪ izdelavo vseh potrebnih zaključkov</t>
  </si>
  <si>
    <t>▪ izdelava elementov v delavnici in montaža na objektu</t>
  </si>
  <si>
    <t>▪ vse potrebne transporte do mesta vgrajevanja</t>
  </si>
  <si>
    <t>▪ skladiščenje materiala na gradbišču</t>
  </si>
  <si>
    <t>▪ vsa pomožna sredstva na objektu za montažo kot so lestve, odri…</t>
  </si>
  <si>
    <t>▪ usklajevanje z osnovnim načrtom in posvetovanjem s projektantom</t>
  </si>
  <si>
    <t>▪ finalna obdelava elementov po opisih</t>
  </si>
  <si>
    <t>▪ popravilo eventualno povzročene škode ostalim izvajalcem</t>
  </si>
  <si>
    <t>▪ čiščenje prostora po končanih delih</t>
  </si>
  <si>
    <t>▪ plačilo komunalnih prispevkov za stalno deponijo</t>
  </si>
  <si>
    <t>4.1.3.</t>
  </si>
  <si>
    <t>Notranje hidrantno omrežje - MORSKA VODA</t>
  </si>
  <si>
    <t>kpl</t>
  </si>
  <si>
    <t xml:space="preserve">Pločevinasta omara (dim.: 100/100 cm) obarvana rdeče, z dodatno vsebino za uporabo hidranta, opremljena z:  </t>
  </si>
  <si>
    <t>4 kos tlačna tervira cev fi50</t>
  </si>
  <si>
    <t>2 kos ročnik z zasunom fi50</t>
  </si>
  <si>
    <t>2 kos ključ "C"</t>
  </si>
  <si>
    <t>Jeklene pocinkane cevi po DIN 2440 vključno s fitingi, tesnilnim in pritrdilnim materialom (hladna voda vidno - suho hidrantno omrežje, morska voda)</t>
  </si>
  <si>
    <t>DN50</t>
  </si>
  <si>
    <t>DN65</t>
  </si>
  <si>
    <t>DN100</t>
  </si>
  <si>
    <t>Jeklene pocinkane cevi po DIN 2440 vključno s fitingi, tesnilnim in pritrdilnim materialom ter izolirane z 2x ovojem dekorodal traku (hladna voda v tleh oz. zemlji), od priključka na zunanje hidrantno omrežje, do polnilno-praznilnega ventila</t>
  </si>
  <si>
    <t>Polnilno-praznilni ventil za ročno aktiviranje notranje hidrantne mreže, krogelna pipa s prirobničnim priključkom, protiprirobnicami, tesnili in vijaki, komplet z izpustno krogelno pipo DN25</t>
  </si>
  <si>
    <t>Izvedba zaščite pred zamrznitvijo (vodovodne cevi pod tlakom vode, hidrantna vertikala do zapornega ventila), el. grelni kabli + vklopni termostat, toplotna izolacija 10cm steklene volne v Alu oklepu), v skupni dolžini cca 2m</t>
  </si>
  <si>
    <t>el. grelni kabel moči 15 W/m, dolžine 12 m</t>
  </si>
  <si>
    <t>vklopni termostat za področje od -10°C do +30°C, v ohišju za zunanjo montažo, skupaj s pritrdilnim materialom</t>
  </si>
  <si>
    <t>Zaščitna maska, za vertikalo iz prejšnje točke, pocinkana mreža (raster cca 25/25 mm), vpeta v okvir iz profilnega jekla (izgled pocinkano, oz. po detajlu arh.)</t>
  </si>
  <si>
    <t>dimenzij: 30x30x100 cm</t>
  </si>
  <si>
    <t>Izvedba tlačnega preizkusa (10bar), vključno s polnitvijo, odzračenjem in izpiranjem cevovoda</t>
  </si>
  <si>
    <t>Zidna hidrantna omarica opremljena z: zapornim ventilom za stenske hidrante DN50, 20 m dolgo tlačno trevira cevjo na navijalnem bobnu, ročnik z zasunom in brizgalno šobo fi32, komplet s pritrdilnim in montažnim materialom</t>
  </si>
  <si>
    <t>SKUPAJ:</t>
  </si>
  <si>
    <t>Zunanje hidrantno omrežje - MORSKA VODA</t>
  </si>
  <si>
    <t>Polietilenska tlačna cev za (pitno) vodo, tlak 16 bar, spajanje z obojkami, el. uporovnim varjenjem in žarilno nitko. V dolžinskih metrih so predvideni spojni elementi in pritrdilni material (cev v kolutu dolžine 120 do 400 m)</t>
  </si>
  <si>
    <t>Pe100 - 125 / 16</t>
  </si>
  <si>
    <t>Polietilenska tlačna cev za (pitno) vodo, tlak 16 bar, spajanje z obojkami, el. uporovnim varjenjem in žarilno nitko. V dolžinskih metrih so predvideni spojni elementi in pritrdilni material (cev v ravnih kosih dolžine 6 ali 12 m)</t>
  </si>
  <si>
    <t>Pe100 - 160 / 16;  dolžine 12 m (26 kos)</t>
  </si>
  <si>
    <t>Pe100 - 160 / 16;  dolžine 6 m    (4 kos)</t>
  </si>
  <si>
    <t>PVC opozorilni trak (VODOVOD)</t>
  </si>
  <si>
    <t>Pe lok s prirobnicami (skupaj s prostimi protiprirobnicami, nerjavnim vijačnim materialom, tesnili)</t>
  </si>
  <si>
    <t>koleno -160/90°</t>
  </si>
  <si>
    <t>kos</t>
  </si>
  <si>
    <t>Pe odcep s prirobnicami (skupaj s prostimi protiprirobnicami, nerjavnim vijačnim materialom, tesnili)</t>
  </si>
  <si>
    <t>T-125/125/110</t>
  </si>
  <si>
    <t>T-160/160/110</t>
  </si>
  <si>
    <t>T-160/160/125</t>
  </si>
  <si>
    <t>Pe slepa prirobnica (skupaj z nerjavnim vijačnim materialom, tesnili)</t>
  </si>
  <si>
    <t>slepa prirobnica Pe160</t>
  </si>
  <si>
    <t>DN80</t>
  </si>
  <si>
    <t xml:space="preserve">Pločevinasta omara za uporabo nadzemnega hidranta, obarvana rdeče, Pohorje Mirna tip HO-NH, opremljena s:  </t>
  </si>
  <si>
    <r>
      <t xml:space="preserve">4 kos tlačna tervira cev </t>
    </r>
    <r>
      <rPr>
        <sz val="10"/>
        <rFont val="Symbol"/>
        <family val="1"/>
      </rPr>
      <t>f</t>
    </r>
    <r>
      <rPr>
        <sz val="10"/>
        <rFont val="Arial"/>
        <family val="2"/>
      </rPr>
      <t>50</t>
    </r>
  </si>
  <si>
    <r>
      <t xml:space="preserve">2 kos ročnik z zasunom </t>
    </r>
    <r>
      <rPr>
        <sz val="10"/>
        <rFont val="Symbol"/>
        <family val="1"/>
      </rPr>
      <t>f</t>
    </r>
    <r>
      <rPr>
        <sz val="10"/>
        <rFont val="Arial"/>
        <family val="2"/>
      </rPr>
      <t>50</t>
    </r>
  </si>
  <si>
    <t xml:space="preserve">1 kos ključ za nadzemni hidrant </t>
  </si>
  <si>
    <t>LŽ lok s stopalom (skupaj z nerjavnim vijačnim materialom, tesnili) in betonskim podstavkom</t>
  </si>
  <si>
    <t>DN-80</t>
  </si>
  <si>
    <t>Ovalno klinasti zasun s prirobnicami (za vodo), za podzemno vgradnjo, tesneča armatura za zapiranje pretoka v obeh smereh, napr.: IMP TA Ivančna Gorica</t>
  </si>
  <si>
    <t>kratki F4 / 039 / 01 / P / 27, PN16, DN100</t>
  </si>
  <si>
    <t>Vgradbena garnitura za ovalno klinaste zasune, za globino vgradnje 1 m, napr.: IMP TA Ivančna Gorica</t>
  </si>
  <si>
    <t>za DN100, H=1000 mm</t>
  </si>
  <si>
    <t xml:space="preserve">Proste protiprirobnice (z nerjavnim vijačnim materialom, tesnili), za montažo armature iz prejšnje točke </t>
  </si>
  <si>
    <t>za PE cev 125</t>
  </si>
  <si>
    <t xml:space="preserve">Izpiranje cevovoda s polnitvijo in odzračenjem </t>
  </si>
  <si>
    <t>Sidrni blok MB15, za sidranje lokov in vozlišč, (za zgoraj navedene cevi, loke, odcepe, …)</t>
  </si>
  <si>
    <t>za dimenzije Pe125, 160</t>
  </si>
  <si>
    <t>16.</t>
  </si>
  <si>
    <t>Jeklena (zaščitna) cev po JUS C.B5.225 in 226, vključno varilni in pomožni material (prečkanje železnice), skupaj s potrebnimi gradbenimi deli (vrtanje pod železnico, izkop za potrebe vrtanja oz. vstavljanja cevi)</t>
  </si>
  <si>
    <r>
      <t>f</t>
    </r>
    <r>
      <rPr>
        <sz val="10"/>
        <rFont val="Times New Roman"/>
        <family val="1"/>
      </rPr>
      <t>267x6,3 (dolžine 12 m)</t>
    </r>
  </si>
  <si>
    <t>17.</t>
  </si>
  <si>
    <t>Gradbena dela, potrebna za izvedbo vodovoda iz prejšnjega poglavja</t>
  </si>
  <si>
    <t>Zakoličba trase cevovoda, z lesenimi količki 4x4 cm</t>
  </si>
  <si>
    <t>Zakoličba prisotnih komunalnih vodov</t>
  </si>
  <si>
    <t>Ureditev provizorijev, za prehod preko gradbene jame v času izvedbe del, skladno s predpisi varstva pri delu</t>
  </si>
  <si>
    <t>Kombinirani strojno-ročni izkop v terenu III-IV, kategorije v razmerju 80:20, širina dna cca 0,6m, globine do 2m, z</t>
  </si>
  <si>
    <t>odlaganjem 1m od roba gradbene jame, z izvedbo vseh zaščitnih in varnostnih ukrepov, po potrebi</t>
  </si>
  <si>
    <t xml:space="preserve">opaženje gradbene jame. Po detajlu </t>
  </si>
  <si>
    <t xml:space="preserve">520 m; x1,0x1,5 </t>
  </si>
  <si>
    <r>
      <t>m</t>
    </r>
    <r>
      <rPr>
        <vertAlign val="superscript"/>
        <sz val="11"/>
        <rFont val="Times New Roman"/>
        <family val="1"/>
      </rPr>
      <t>3</t>
    </r>
  </si>
  <si>
    <t xml:space="preserve">Ročni izkop in zasip pri navezavah na obstoječ cevovod ter v bližini ostalih komunalnih instalacij </t>
  </si>
  <si>
    <t xml:space="preserve">Fino planiranje dna jarka po globinski zakoličbi s točnostjo +- 3cm </t>
  </si>
  <si>
    <t>520 m; x0,6</t>
  </si>
  <si>
    <r>
      <t>m</t>
    </r>
    <r>
      <rPr>
        <vertAlign val="superscript"/>
        <sz val="11"/>
        <rFont val="Times New Roman"/>
        <family val="1"/>
      </rPr>
      <t>2</t>
    </r>
  </si>
  <si>
    <t xml:space="preserve">Izdelava posteljice za cevovod z nabijanjem, debelina nasutja za posteljico je 10cm. Material - pesek granulacije 0-4 mm </t>
  </si>
  <si>
    <t>520 m; x0,6x0,1</t>
  </si>
  <si>
    <t>Ročni zasip cevovodov v višini 15 cm nad teme cevi z izkopanim materialom, ki se mu odstrani grobo</t>
  </si>
  <si>
    <t xml:space="preserve">kamenje granulacije &gt; 30mm. Zasip se izvede z bočnim nabijanjem ob cevi ter polaganjem traku z napisom "POZOR VODOVOD" </t>
  </si>
  <si>
    <t>520 m; x0,8x0,3</t>
  </si>
  <si>
    <t>Strojno-ročni zasip cevovoda z izkopanim materialom v plasteh po 30cm, s komprimiranjem do predpisane</t>
  </si>
  <si>
    <t>zbitosti. V območju utrjenih površin se jarek zasipa do višine zgornjega ustroja in komprimira na vrednost</t>
  </si>
  <si>
    <t xml:space="preserve">30 MN/m2 </t>
  </si>
  <si>
    <t xml:space="preserve">520 m; x1,0x1,1 </t>
  </si>
  <si>
    <t xml:space="preserve">oddaljenosti do 5km </t>
  </si>
  <si>
    <t>začasna deponija</t>
  </si>
  <si>
    <t>trajna deponija</t>
  </si>
  <si>
    <t>Utrditev vseh tangiranih voznih površin z izvedbo tamponskega sloja v skladu z zahtevami upravljalca</t>
  </si>
  <si>
    <t>Čiščenje gradbišča po končanih delih z odvozom odpadnega materiala in vzpostavitvijo prvotnega stanja</t>
  </si>
  <si>
    <t>SKUPAJ ZUNANJE HIDRANTNO OMREŽJE:</t>
  </si>
  <si>
    <t>SKUPAJ GRADBENA DELA:</t>
  </si>
  <si>
    <t>REKAPITULACIJA:</t>
  </si>
  <si>
    <t>VSE SKUPAJ:</t>
  </si>
  <si>
    <t>INOX (ali LŽ) nadzemni hidrant s priključkom DN80, za globino vgradnje 1,25 m, izhodnimi stabilnimi spojkami 2x C in B s pokrovi, skupaj z vgradnim zasunom DN80, betonskim podstavkom za hidrant in zasun, IMP Armature ali ustrezen drug proizvod, izbor ponudnika ……..</t>
  </si>
  <si>
    <t>GARAŽNA HIŠA V LUKI KOPER, faza 2A</t>
  </si>
  <si>
    <t>POPIS DEL</t>
  </si>
  <si>
    <t>TALNA PLOŠČA GARAŽNE HIŠE IN ELEKTROKABELSKA KANALIZACIJA ZA FAZO 2A - GRADBENA DELA</t>
  </si>
  <si>
    <t xml:space="preserve">GRADBENA IN OBRTNIŠKA DELA </t>
  </si>
  <si>
    <t>Postavka</t>
  </si>
  <si>
    <t>HP</t>
  </si>
  <si>
    <t>Opis</t>
  </si>
  <si>
    <t>Enota</t>
  </si>
  <si>
    <t>Količina</t>
  </si>
  <si>
    <t>Cena za enoto</t>
  </si>
  <si>
    <t>Skupaj</t>
  </si>
  <si>
    <t>Zakoličba trase kanalizacije z niveliranjem</t>
  </si>
  <si>
    <t>Zakoličba kanalizacijskih jaškov, požiralnikov in peskolovov.</t>
  </si>
  <si>
    <t>SKUPAJ PREDDELA:</t>
  </si>
  <si>
    <t>Strojni izkop jarkov za objekte na elektro kabelski kanalizaciji (revizijski jaški) v lahki zemljini (II. in III. ktg.), širine do 1.0m, globine do 3.0m, naklon brežin 45°, z odmetom izkopanega materiala 1m od roba izkopa.</t>
  </si>
  <si>
    <r>
      <t>m</t>
    </r>
    <r>
      <rPr>
        <vertAlign val="superscript"/>
        <sz val="10"/>
        <rFont val="Arial CE"/>
        <family val="2"/>
      </rPr>
      <t>2</t>
    </r>
  </si>
  <si>
    <t>Strojni izkop jarkov za objekte na elektro kabelski kanalizaciji (revizijski jaški) v težki zemljini (IV. ktg.), širine do 1.0m, globine do 3.0m, naklon brežin 45°, z odmetom izkopanega materiala 1m od roba izkopa.</t>
  </si>
  <si>
    <r>
      <t>m</t>
    </r>
    <r>
      <rPr>
        <vertAlign val="superscript"/>
        <sz val="10"/>
        <rFont val="Arial CE"/>
        <family val="2"/>
      </rPr>
      <t>3</t>
    </r>
  </si>
  <si>
    <t>Ročni izkop v težki zemljini (IV. ktg.), globine do 2.0m za izdelavo priključkov in na prečkanju z drugimi komunalnimi napravami z odmetom izkopanega  materiala 1m od roba izkopa.</t>
  </si>
  <si>
    <t>Črpanje vode iz gradbene jame med izkopom in montažo (Obračun po dejansko porabljenem času).</t>
  </si>
  <si>
    <t xml:space="preserve">Planiranje dna rova gradbene jame s točnostjo +/-3cm </t>
  </si>
  <si>
    <t xml:space="preserve">Zasip kanalizacijskih revizijskih jaškov in peskolovov z drobljencem iz kamnine, ter komprimiranje v plasteh po 20cm. </t>
  </si>
  <si>
    <t>SKUPAJ ZEMELJSKA DELA:</t>
  </si>
  <si>
    <t>3.1</t>
  </si>
  <si>
    <t>Opaži samostojnih temeljnih plošč za revizijske jaške. Priprava, montaža, demontaža in čiščenje. Vključno vsa sredstva opiranja in vezanja. Izbira materiala po presoji izvajalca.</t>
  </si>
  <si>
    <r>
      <t>m</t>
    </r>
    <r>
      <rPr>
        <vertAlign val="superscript"/>
        <sz val="10"/>
        <rFont val="Arial"/>
        <family val="2"/>
      </rPr>
      <t>2</t>
    </r>
  </si>
  <si>
    <t>Opaži samostojnih temeljnih talnih plošč. Priprava, montaža, demontaža in čiščenje. Vključno vsa sredstva opiranja in vezanja. Izbira materiala po presoji izvajalca.</t>
  </si>
  <si>
    <t>Dvostranski vezani opaži sten jaška. Priprava, montaža, demontaža in čiščenje. Vključno vsa sredstva opiranja in vezanja. Izvedba iz materiala za vidni beton na vidnih ploskvah in iz materiala po presoji izvajalca na skritih ploskvah sten.</t>
  </si>
  <si>
    <t>Enostranski opaži stropnih plošč, ki se kontaktno betonirajo. Priprava, montaža, demontaža in čiščenje. Vključno vsa sredstva podpiranja in vezanja. Izvedba iz materiala za vidni beton na vidnih ploskvah in iz materiala po presoji izvajalca na skritih ploskvah sten.</t>
  </si>
  <si>
    <t>Vezani opaži odprtine za vstop v jašek elektro kabelske kanalizacije oziroma za vgradnjo pokrova jaška. Priprava, montaža, demontaža in čiščenje. Vključno vsa sredstva opiranja in vezanja. Izvedba iz materiala za vidni beton na vidnih ploskvah in iz materiala po presoji izvajalca na skritih ploskvah sten.
Odprtina 60x60cm, višina 30cm</t>
  </si>
  <si>
    <t>Vezani opaži odprtine za vstop v jašek meteorne kanalizacije oziroma za vgradnjo pokrova jaška. Priprava, montaža, demontaža in čiščenje. Vključno vsa sredstva opiranja in vezanja. Izvedba iz materiala za vidni beton na vidnih ploskvah in iz materiala po presoji izvajalca na skritih ploskvah sten.
Odprtina 60x60cm, višina 30cm</t>
  </si>
  <si>
    <t>SKUPAJ TESARSKA DELA:</t>
  </si>
  <si>
    <t>3.2</t>
  </si>
  <si>
    <r>
      <t xml:space="preserve">do </t>
    </r>
    <r>
      <rPr>
        <sz val="10"/>
        <rFont val="Symbol"/>
        <family val="1"/>
      </rPr>
      <t>f</t>
    </r>
    <r>
      <rPr>
        <sz val="10"/>
        <rFont val="Arial CE"/>
        <family val="0"/>
      </rPr>
      <t>12</t>
    </r>
  </si>
  <si>
    <r>
      <t xml:space="preserve">nad </t>
    </r>
    <r>
      <rPr>
        <sz val="10"/>
        <rFont val="Symbol"/>
        <family val="1"/>
      </rPr>
      <t>f</t>
    </r>
    <r>
      <rPr>
        <sz val="10"/>
        <rFont val="Arial CE"/>
        <family val="0"/>
      </rPr>
      <t>12</t>
    </r>
  </si>
  <si>
    <t>armaturne mreže</t>
  </si>
  <si>
    <t>SKUPAJ ŽELEZOKRIVSKA DELA</t>
  </si>
  <si>
    <t>3.3</t>
  </si>
  <si>
    <t>Pusti beton kot podložni beton pod temeljno ploščo revizijskih jaškov C12/15, debeline d=10cm. Vključno nabava, izdelava in vgradnja z zgostitvijo in poravnavanjem.</t>
  </si>
  <si>
    <t>Pusti beton kot podložni beton pod temeljno ploščo C12/15, debeline d=10cm. Vključno nabava, izdelava in vgradnja z zgostitvijo in poravnavanjem.</t>
  </si>
  <si>
    <t>Armirani beton za obbetoniranje cevi elektro in TK kabelske kanalizacije. Izvedba po detajlu. Postavka vključuje nabavo in vgradnjo z zgostitvijo in poravnavanjem. Pri vgrajevanju je treba upoštevati projektirani profil. Beton C20/25.</t>
  </si>
  <si>
    <r>
      <t>m</t>
    </r>
    <r>
      <rPr>
        <vertAlign val="superscript"/>
        <sz val="10"/>
        <rFont val="Arial"/>
        <family val="2"/>
      </rPr>
      <t>3</t>
    </r>
  </si>
  <si>
    <t>Vodotesni armirani beton za samostojne temeljne plošče revizijskih jaškov, namenjene kasnejši izvedbi masivne ali montažne nadgradnje. Izvedba po detajlu. Postavka vključuje nabavo in vgradnjo z zgostitvijo in poravnavanjem. Pri vgrajevanju je treba upoštevati projektirani profil in toleranco pri poravnavanju 0.01/4.00 m. Beton C25/30.</t>
  </si>
  <si>
    <t>Vodotesni armirani beton za samostojne temeljne talne plošče, namenjene kasnejši izvedbi masivne ali montažne nadgradnje. Izvedba po detajlu. Postavka vključuje nabavo in vgradnjo z zgostitvijo in poravnavanjem. Pri vgrajevanju je treba upoštevati projektirani profil in toleranco pri poravnavanju 0.01/4.00 m. Beton C30/37</t>
  </si>
  <si>
    <t>Vodotesni armirani beton za vertikalne stene jaška. Izvedba po detajlu. Postavka vključuje nabavo in vgradnjo z zgostitvijo in poravnavanjem. Pri vgrajevanju je treba upoštevati projektirani profil in toleranco pri poravnavanju 0.01/4.00 m. Beton C25/30.</t>
  </si>
  <si>
    <t>SKUPAJ BETONSKA DELA:</t>
  </si>
  <si>
    <t>3.4</t>
  </si>
  <si>
    <t>ZIDARSKA IN KAMNOSEŠKA DELA</t>
  </si>
  <si>
    <t>Zatesnitev delovnih stikov z ekspanzijskim tesnilnim trakom iz bentonita in kavčuka. Upoštevati ves drobni material ter lepilno maso. Upoštevati nabavo in vgradnjo. D=2.0cm.</t>
  </si>
  <si>
    <t>Dobava in izvedba delovnih stikov v sestavi:
-dobava, rezanje in vgradnja ekspandirane pločevine 8/4-0,5mm  v delovne stike kot ''izgubljen opaž'', višine 13cm', komplet s pritrjevanjem in podpiranjem. Spodnji in zgornji rob plošče se zapre z letvijo.
-dobava, rezanje in vgradnja stiropora v stik med fazami betonaže  -  stiropor deb 1cm, višine 4 cm.
- po betonaži druge faze se stiropor izdolbe do globine 15 mm in zapolni s trajno elastičnim kitom kot npr. Sikaflex PRO-3 ali enakovredno, komplet z vsemi potrebnimi deli, čiščenje, priprava podlage in materiali.</t>
  </si>
  <si>
    <t>Izvedba navidezne rege pokrovne plošče:
- med oba nivoja armature pred betonažo se vstavi lesonitna plošča višine ca 13cm, skupaj s pritrditvijo in vezanjem. Na tem mestu se naknadno izvede zareza z diamantno krožno žago v globini 30 mm in širini 10mm. Zareza se po čiščenju, izpihovanju zapolni s trajno elastičnim kitom kot npr. Sikaflex PRO-3 ali enakovredno, komplet z vsemi potrebnimi deli, čiščenje, priprava podlage in materiali.</t>
  </si>
  <si>
    <t>SKUPAJ ZIDARSKA IN KAMNOSEŠKA DELA:</t>
  </si>
  <si>
    <t>SKUPAJ GRADBENA IN OBRTNIŠKA DELA:</t>
  </si>
  <si>
    <t>Dobava in montaža pokrova iz nodularne litine dim. 600x600mm (brez odprtin za ventilacijo), s protihrupnim vložkom, nosilnosti 125 kN. Pokrov ima napis ''ELEKTRIKA''.</t>
  </si>
  <si>
    <t>Dobava in polaganje opozorilnega traku nad elektro in TK kabelsko kanalizacijo</t>
  </si>
  <si>
    <t>Nova Gorica, januar  2017</t>
  </si>
  <si>
    <t>TALNA PLOŠČA</t>
  </si>
  <si>
    <t>NOVI SKLADIŠČNI OBJEKT ZA AVTOMOBILE V LUKI KOPER - FAZA 2A</t>
  </si>
  <si>
    <t xml:space="preserve">SKUPNA REKAPITULACIJA </t>
  </si>
  <si>
    <t>Dobava in vgradnja strešnih vtočnikov v sistem ravne</t>
  </si>
  <si>
    <t>Stebri so dimenzij:
- 80 x 55 cm
- 55 x 55 cm
- 55 x 40 cm
- 40 x 80 cm
- 40 x 60 cm</t>
  </si>
  <si>
    <t>Pravokotni stebri (dimenzije v cm: 80/55, 55/55, 55/40, 40/80, 40/60).
Postavka vključuje dobavo, izdelavo in vgradnjo z zgostitvijo in poravnavanjem.
Zajeti so vsi potrebnimi ukrepi za negovanje mladega betona - preprečevanje razpok zaradi krčenja in hidratacijskih procesov.
C 35/45_XC4,XS1,XF1_PV-I_Dmax 32 mm</t>
  </si>
  <si>
    <t xml:space="preserve">Objekt:            </t>
  </si>
  <si>
    <t xml:space="preserve">SKLADIŠČNI OBJEKT GARAŽNE HIŠE – FAZA 2A  </t>
  </si>
  <si>
    <t>Investitor:</t>
  </si>
  <si>
    <t>LUKA KOPER d.d., Vojkovo nabrežje 38, 6501 Koper</t>
  </si>
  <si>
    <t>Vrsta del:</t>
  </si>
  <si>
    <t xml:space="preserve">ELEKTRO  INŠTALACIJE </t>
  </si>
  <si>
    <t>PZI</t>
  </si>
  <si>
    <t>št. WIN-16-022-11</t>
  </si>
  <si>
    <t>Vsebina:</t>
  </si>
  <si>
    <t>POPISI DEL IN MATERIALA</t>
  </si>
  <si>
    <t>Vrsta el. inštalacij:</t>
  </si>
  <si>
    <t>Električne inštalacije in oprema</t>
  </si>
  <si>
    <t xml:space="preserve">REKAPITULACIJA </t>
  </si>
  <si>
    <t>Močnostne instalacije in oprema</t>
  </si>
  <si>
    <t>Signalnokomunikacijske inštalacije</t>
  </si>
  <si>
    <t>Strelovod</t>
  </si>
  <si>
    <t>E1. Močnostne inštalacije in oprema</t>
  </si>
  <si>
    <t>M1.  SVETILKE</t>
  </si>
  <si>
    <t>Dobava, montaža in priprava gradbenih odprtin za montažo svetilk po izboru investitorja in arhitekta, ter potrebnh izspustov in obešal za montžo svetilk.</t>
  </si>
  <si>
    <t>5700 3150 lm 27W 840 FO 1277mm IP66 inox</t>
  </si>
  <si>
    <t>Stropna svetilka, polikarbonatno ohišje, svetlobni vir: PCB, LED moduli visoke svetilnosti, mid-power SMD, LED, CRI &gt; 80, barvno odstopanje MacAdam ≤3, 50.000h L80 B10., optika cca 100°, dolžina,1,277 m x 104 x 84 mm., 3150  lm, 27W 840 , 119 Lm/W.,  pritrdila inox..</t>
  </si>
  <si>
    <t xml:space="preserve">Montaža in priklop svetilk </t>
  </si>
  <si>
    <t>Oznaka v projektu S1</t>
  </si>
  <si>
    <t>5700 4290 lm 36W 840 FO 1277mm IP66 inox</t>
  </si>
  <si>
    <t>Stropna svetilka, polikarbonatno ohišje, svetlobni vir: PCB, LED moduli visoke svetilnosti, mid-power SMD, LED, CRI &gt; 80, barvno odstopanje MacAdam ≤3, 50.000h L80 B10., optika cca 100°, dolžina,1,277 m x 104 x 84 mm., 4290  lm, 36W 840 , 125 Lm/W.,  pritrdila inox.</t>
  </si>
  <si>
    <t>Oznaka v projektu S2</t>
  </si>
  <si>
    <t>Reflektor FAEL 38022 MACH4 12LED ASY2 70W, 8000 Lm, 4000°K, asimetričnost 50°, senčnik 14°</t>
  </si>
  <si>
    <t>Oznaka v projektu S3</t>
  </si>
  <si>
    <t>Kandelaber, konusna izvedba, z betonskim temeljem, višina od sidrnih vijakov 7m, fi 60mm na vrhu, pocinkana izvedba, kot npr. ANTARES P60</t>
  </si>
  <si>
    <t>VARNOSTNA RAZSVETLJAVA</t>
  </si>
  <si>
    <t>F65 LED 11W IP65 LG SE1/3</t>
  </si>
  <si>
    <t>Kot npr. BEGHELLI 19236</t>
  </si>
  <si>
    <t>Oznaka v projektu Z1</t>
  </si>
  <si>
    <t>LOGICA LED LG 11W SE 1/3H</t>
  </si>
  <si>
    <t>Kot npr. BEGHELLI 12183</t>
  </si>
  <si>
    <t>Oznaka v projektu Z2</t>
  </si>
  <si>
    <t>F65 LED 11W IP65 LG SA 1/3</t>
  </si>
  <si>
    <t>Kot npr. BEGHELLI 19237</t>
  </si>
  <si>
    <t>Oznaka v projektu Z3</t>
  </si>
  <si>
    <t>Oznaka v projektu Z4</t>
  </si>
  <si>
    <t>Spuščen piktogram za F65 L/D</t>
  </si>
  <si>
    <t>Kot npr. BEGHELLI 19042</t>
  </si>
  <si>
    <t xml:space="preserve">Montaža piktograma </t>
  </si>
  <si>
    <t>Spuščen piktogram R za F65</t>
  </si>
  <si>
    <t>Kot npr. BEGHELLI 19043</t>
  </si>
  <si>
    <t>Piktogram fotolumin. 4975GR DO 15X30cm, JALITE</t>
  </si>
  <si>
    <t>Piktogram fotolumin. 4975WR D 25X50cm, JALITE</t>
  </si>
  <si>
    <t>M2.  INŠTALACIJSKI MATERIAL</t>
  </si>
  <si>
    <t>Pred naročilom je potrebno natančno preveriti rešitev postavitve in montaže vezano na dokončni načrt arhitekture.</t>
  </si>
  <si>
    <t>Dobava in vgradnja komplet :</t>
  </si>
  <si>
    <t>Kabli</t>
  </si>
  <si>
    <t xml:space="preserve">Dobava in polaganje napajalnega kabla . Kabel je delno položen podometno v inšt.cevi, kanale po hodnikih nad spuščenim stropom, delno uvlečen v inštalacijske cevi, delno pa pritrjen z ločlnimi objemkami .                                                  </t>
  </si>
  <si>
    <t>NYY-J 3x1,5mm2</t>
  </si>
  <si>
    <t>NYY-J 5x1,5mm2</t>
  </si>
  <si>
    <t>NYY-J 3x2,5mm2</t>
  </si>
  <si>
    <t>NYY-J 5x2,5mm2</t>
  </si>
  <si>
    <t>NYY-J 5x16mm2</t>
  </si>
  <si>
    <t>NYY-J 1x50mm2</t>
  </si>
  <si>
    <t>NYY-O 5x95mm2</t>
  </si>
  <si>
    <t>NYY-J 4x185mm2</t>
  </si>
  <si>
    <t>UNITRONIC EB JE-Y(ST)Y...BD 2X2X0,8</t>
  </si>
  <si>
    <t>Fleksibilne rebraste cevi, Tip RFSS  (komplet s polaganjem, podometno ).</t>
  </si>
  <si>
    <t>Fleksibilne rebraste cevi, Tip STIGMAFLEX (komplet s polaganjem).</t>
  </si>
  <si>
    <t xml:space="preserve">PVC,  žica  za povezavo kovinskih mas  H07V-K, rumena/zelena .                </t>
  </si>
  <si>
    <t xml:space="preserve">    6  mm2                              </t>
  </si>
  <si>
    <t xml:space="preserve">    16  mm2                              </t>
  </si>
  <si>
    <t xml:space="preserve">Dobava in montaža kabelske police 50x52mm  montiranega na stropne in stenske nosilce z ustreznimi konzolami, pritrdilnim in spojnim materialom.                                                                          </t>
  </si>
  <si>
    <t>delo</t>
  </si>
  <si>
    <t>material</t>
  </si>
  <si>
    <t>skupaj</t>
  </si>
  <si>
    <t>,</t>
  </si>
  <si>
    <t xml:space="preserve">Dobava in montaža kabelski polic 100x60mm montirane na stropne in stenske nosilce z ustreznimi konzolami, pritrdilnim in spojnim materialom.                                                                          </t>
  </si>
  <si>
    <t>Dobava in montaža požarnega premaza in kamene volne ali požarne pene kot zapore prehoda inštalacij skozi meje požarnega sektorja, ki so lahko masivni zidovi, kakor tudi lahke predelne stene, minimalne debeline 10 cm. Inštalacije je potrebno obojestransko premazati v debelini najmanj 1 mm. Prav tako je potrebno obojestransko  premazati kameno volno in zid v debelini najmanj 1 mm suhega sloja. Ob montaži je potrebno upoštevati navodila proizvajalca. Po montaži je potrebno zaporo označiti s podatki o sistemu in izdelovalcu. Za celotno konstrukcijo je potrebno predložiti ustrezna dokazila o požarnih odpornostih.                           Pož.odpornost: EI 90 S (Promat).</t>
  </si>
  <si>
    <t xml:space="preserve">Dobava in montaža nadometne vodotesne Mini omarice dim:460x340x160 kot npr. Sistem Kaedra št.art.13181 z vgrajenio opremo:  </t>
  </si>
  <si>
    <t xml:space="preserve"> - vtičnica s pokrovom16A</t>
  </si>
  <si>
    <t xml:space="preserve"> - vtičnica 5P 32A</t>
  </si>
  <si>
    <t xml:space="preserve"> - varovala 32A,C, 3p</t>
  </si>
  <si>
    <t xml:space="preserve"> - varovala 16A,C,1p</t>
  </si>
  <si>
    <t xml:space="preserve"> - FID stikalo 4p,63A/30mA,</t>
  </si>
  <si>
    <t>Nadometni Senzorji kombinirani tip IR/MW, kot npr. LC-104 PIMW DSC</t>
  </si>
  <si>
    <t>Dobava, montaža in polaganje samoregulirnega grelnega kabla, 20W/m, položenega na plastičnih nosilcih, komplet</t>
  </si>
  <si>
    <t>Nadometni IR senzor za prižiganje razsvetljave, 230 V, 180 stopinjsko polje pokrivanja. Komplet z montažo kot.npr IS 180-2, IP54, IR STEINEL.</t>
  </si>
  <si>
    <t>PVC ohišje (1 izrez Ø22mm) IP66, kot npr. XALD01 Schneider Electric</t>
  </si>
  <si>
    <t>Tipkalo 1NO zeleno, kot npr. XB4BA31 Schneider Electric</t>
  </si>
  <si>
    <t>Položitev kablovoda v zemljo z namestitvijo kabelskih ščitnikov in opozorilnega traku ter tesnenjem proti udoru vode v objekte.</t>
  </si>
  <si>
    <t>Ploščati vodnik, FeZn, dimenzij 25x4mm , položen po celotni trasi NN in interne kabelske kanalizacije z vmesno povezavo jaškov in ostalih kovinskih objektov.</t>
  </si>
  <si>
    <t>OPOMBA: Jaški s pokrovi niso zajeti v popisu elektro del so v sklopu gradbenih del plošče.</t>
  </si>
  <si>
    <t>Razvodnica DPN 180</t>
  </si>
  <si>
    <t>Kabelsko korito NIK 1  15x17 mm</t>
  </si>
  <si>
    <t>Kabelsko korito NIK 1  30x20 mm</t>
  </si>
  <si>
    <t xml:space="preserve">Priključki na sponkah porabnika 230V in 400V, 16A, </t>
  </si>
  <si>
    <t>Razvodnica DPN 100</t>
  </si>
  <si>
    <t>Izvedba ustreznih meritev, kontrolnih pregledov in preizkus izdelanih inštalacij komplet s pisnimi merilnimi protokoli.</t>
  </si>
  <si>
    <t>Izdelava projektne dokumentacije izvedenih del - PID v 5 izvodih</t>
  </si>
  <si>
    <t>Drobni material in transportni stroški</t>
  </si>
  <si>
    <t>M3. STIKALNI BLOKI</t>
  </si>
  <si>
    <t>Opomba: Za vsako spremembo opreme je potrebno pridobiti pisno soglasje investitorja</t>
  </si>
  <si>
    <t>Dobava in vgradnja materiala:</t>
  </si>
  <si>
    <t xml:space="preserve">Stikalni blok mora biti opremljen z eno ali več napisno ploščico, nameščeno na takem mestu, da je vidna tudi po montaži stikalnega bloka. Prva navedena podatka morata biti navedena na napisni ploščici, ostali podatki pa morajo biti navedeni na napisnih ploščicah oz. v tehnični dokumentciji ali v el. shemi. Ti podatki so : naziv ali zaščitni znak proizvajalca, tipska oznaka ali identifikacijska številka, oznaka standarda, vrsta toka (in frekvence pri izmeničnem toku), nazivna obratovalna napetost, nazivna napetost izolacije, nazivna napetost pomožnih tokovnih krogov, meje delovanja, nazivni tok vsakega tokovnega kroga, kratkostična trdnost, stopnja mehanske zaščite, zaščitni ukrepi pred el.udarom, obratovalni pogoji za notranjo in zunanjo montažo ali posebno uporabo, vrsta predvidenega sistema ozemljitve, mere stikalnega bloka, masa </t>
  </si>
  <si>
    <t>Stikalni blok =P+SB1</t>
  </si>
  <si>
    <t>Prostostoječa omara z montažno ploščo in dvojnimi vrati 1200x400x2000mm, , kot npr. TS.8204500, Rittal</t>
  </si>
  <si>
    <t>svetilka 14W s končnim stikalom na vratih + 1-faz. šuko vtičnica,</t>
  </si>
  <si>
    <t>PE zbiralka</t>
  </si>
  <si>
    <t>N zbiralka</t>
  </si>
  <si>
    <t>Vtičnica 16A, 380V, (3P+N+PE), tip GW 66 309, na omari</t>
  </si>
  <si>
    <t>Vtičnica 16A, 250V, (2P+PE), tip GW 20 265, na omari</t>
  </si>
  <si>
    <t xml:space="preserve">V el.omari je vgrajena naslednja elektro oprema: </t>
  </si>
  <si>
    <t>Tripolno bremensko stikalo z rdeče-rumeno ročico, 160A, 3P, kot npr. Interpact INS, Schneider Electric.</t>
  </si>
  <si>
    <t>Prenapetostni odvodnik TN-C. Kot. Npr. DEHN.951300 DV M TNC 255</t>
  </si>
  <si>
    <t>Varovalčni ločilnik ISFT 160/00/3</t>
  </si>
  <si>
    <t>Odklopnik NSX160H, 3p, + Micrologic 2.2 trip enota 160A 3p za NSX160-250</t>
  </si>
  <si>
    <t>Talilni vložek NV/NH 00 C KOMBI gL/gG, 160A, 500V</t>
  </si>
  <si>
    <t xml:space="preserve">Kombinirano zaščitno stikalno DPN-B16/3N/003 kot npr.  DPN N Vigi SI, Schneider Electric.   </t>
  </si>
  <si>
    <t xml:space="preserve">Inštalacijski odklopnik, z indikacijo stanja in delovanja zaščite, 40A, C, 3P, Ik=15kA, kot npr. iC60H, Schneider Electric. </t>
  </si>
  <si>
    <t xml:space="preserve">Kombinirano zaščitno stikalno DPN-C16/1N/003 kot npr.  DPN N Vigi SI, Schneider Electric.   </t>
  </si>
  <si>
    <t xml:space="preserve">Kombinirano zaščitno stikalno DPN-C10/1N/003 kot npr.  DPN N Vigi SI, Schneider Electric.   </t>
  </si>
  <si>
    <t xml:space="preserve">Inštalacijski odklopnik, z indikacijo stanja in delovanja zaščite, 10A, C, 1P, Ik=16kA, kot npr. iC60H, Schneider Electric. </t>
  </si>
  <si>
    <t xml:space="preserve">Inštalacijski odklopnik, z indikacijo stanja in delovanja zaščite, 4A, C, 1P, Ik=16kA, kot npr. iC60H, Schneider Electric. </t>
  </si>
  <si>
    <t xml:space="preserve">Inštalacijski odklopnik, z indikacijo stanja in delovanja zaščite, 10A, B, 1+N, Ik=16kA, kot npr. iC60H, Schneider Electric. </t>
  </si>
  <si>
    <t xml:space="preserve">Inštalacijski odklopnik, z indikacijo stanja in delovanja zaščite, 6A, C, 1P, Ik=16kA, kot npr. iC60H, Schneider Electric. </t>
  </si>
  <si>
    <t xml:space="preserve">Inštalacijski odklopnik, z indikacijo stanja in delovanja zaščite, 6A, C, 2P, Ik=16kA, kot npr. C60H-DC, Schneider Electric. </t>
  </si>
  <si>
    <t xml:space="preserve">Zunanji zidni digitalni senzor IP55, kot npr. CCT15260, Schneider Electric. </t>
  </si>
  <si>
    <t xml:space="preserve">Svetlobno krmiljeno stikalo 230VAC, 50/60Hz, 16A, kot npr. IC100kp+2C, Schneider Electric. </t>
  </si>
  <si>
    <t xml:space="preserve">Modularni kontaktor iCT, 24VAC, 16A, 1NO, kot npr. ICT, Schneider Electric. </t>
  </si>
  <si>
    <t xml:space="preserve">Rele 12VDC, 6A, 1NO, kot npr. TRS 12VDC 1CO, Weidmuller. </t>
  </si>
  <si>
    <t xml:space="preserve">Modularni kontaktor iCT, 25A, 24VAC, 2NO, kot npr. ICT, Schneider Electric. </t>
  </si>
  <si>
    <t xml:space="preserve">Časovno zakasnjeni rele 24-240VAC/24VDC 1C/O, kot npr. iRTB, Schneider Electric. </t>
  </si>
  <si>
    <t xml:space="preserve">Vgradno stikalo 20A/1, kot npr. ISW, Schneider Electric. </t>
  </si>
  <si>
    <t>Izbirno stikalo 1 - 0 - 2 komplet z vmestnikom, 2 x NO in napisno tablico, kot npr. M22-WRK3, EATON.</t>
  </si>
  <si>
    <t>Transformator 400/24V AC, 250VA, kot npr. LP603025I, Schrack.</t>
  </si>
  <si>
    <t>Napajalnik SITOP smat SITOP PSU100S 12 V/7 A, kot npr. 6EP1322-2BA00, Siemens.</t>
  </si>
  <si>
    <t>Napajalnik SITOP smat 240W, kot npr. 6EP1334-2BA01, Siemens.</t>
  </si>
  <si>
    <t>SIMATIC S7 PS307</t>
  </si>
  <si>
    <t>Modul vhodni SM 321, 32DE, DC 24V</t>
  </si>
  <si>
    <t>Modul izhodni SM 322, 16DA, RELAIS</t>
  </si>
  <si>
    <t>Centrala LOGICA, Kot npr. BEGHELLI 12100</t>
  </si>
  <si>
    <t>Centrala LOGICA SUPERVISIONE, Kot npr. BEGHELLI 12131</t>
  </si>
  <si>
    <t>Konverter RS485 ETHERNET, Kot npr. BEGHELLI 12135</t>
  </si>
  <si>
    <t>Software LOGICA VISUAL, BEGHELLI</t>
  </si>
  <si>
    <t>Vijačna sponka z varovalko 2,5mm2, kot npr. WSI 2,5/LD 10-36V AC/DC, Weidmuller</t>
  </si>
  <si>
    <t>Vijačna sponka, 70/95mm2, Bež, Weidmuller</t>
  </si>
  <si>
    <t>Vijačna sponka, 16mm2, Bež, Weidmuller</t>
  </si>
  <si>
    <t>Vijačna sponka, 2,5mm2, Bež, Weidmuller</t>
  </si>
  <si>
    <t>Drobni material 5%</t>
  </si>
  <si>
    <t>Stikalni blok =P+SB2</t>
  </si>
  <si>
    <t>Stikalni blok =1N+SB1</t>
  </si>
  <si>
    <t>Prenapetostni odvodnik 4p. Kot. npr. DEHNrail M 255V</t>
  </si>
  <si>
    <t>Stikalni blok =1N+SB2</t>
  </si>
  <si>
    <t>Stikalni blok =2N+SB1</t>
  </si>
  <si>
    <t>Stikalni blok =2N+SB2</t>
  </si>
  <si>
    <t>Stikalni blok =3N+SB1</t>
  </si>
  <si>
    <t>Stikalni blok =3N+SB2</t>
  </si>
  <si>
    <t>Stikalni blok =4N+SB1</t>
  </si>
  <si>
    <t>Stikalni blok =4N+SB2</t>
  </si>
  <si>
    <t xml:space="preserve">OMARICA  ZA IZENAČITEV POTENCIALA "GIP" </t>
  </si>
  <si>
    <t>Kovinska omarica n/o s ključavnico. Zaščita IP40. Kompletno opremljena. Vgrajena oprema:</t>
  </si>
  <si>
    <t xml:space="preserve">  zbiralka Cu 30x5 mm</t>
  </si>
  <si>
    <t>I1. Signalnokomunikacijske inštalacije</t>
  </si>
  <si>
    <t xml:space="preserve">S1. POŽARNO JAVLJANJE </t>
  </si>
  <si>
    <t>Sodelovanje naših serviserjev pri izvedbi funkcionalnega pregleda vgrajenega sistema za JAVLJANJE POŽARA</t>
  </si>
  <si>
    <t>Odstranitev grafičnih elementov iz osnovnih ACAD-ovih predlog, prilagoditev velikosti ACAD-ovih tlorisov na resolucijo GNC-ja, monitorja in vnos v grafični del SCADE</t>
  </si>
  <si>
    <t>finalno parametriranje, testiranje sistema, prevozni stroški</t>
  </si>
  <si>
    <t>S1. Strelovodne inštalacija</t>
  </si>
  <si>
    <t xml:space="preserve">(kot. npr  HERMI)  </t>
  </si>
  <si>
    <t xml:space="preserve">V kompletu z vodniki je potrebno   upoštevati montažni pribor, vezni material, materialom za fiksiranje in zaščito:       </t>
  </si>
  <si>
    <t>Okrogli vodnik iz pocinkane žice fi=10 mm položene pod asfaltno prevleko in povezava na lovilne gobe, za izdelavo lovilnih in odvodnih vodov, kompletno z ostalim priborom, veznim materialom in materialom za fiksiranje in zaščito.</t>
  </si>
  <si>
    <t>Ploščati vodnik, inox RH, dimenzij 30x3,5mm položen na distančnike - povezava na kandelabre</t>
  </si>
  <si>
    <t>*</t>
  </si>
  <si>
    <t>lovilne gobe</t>
  </si>
  <si>
    <t>križne spone FeZn-Al</t>
  </si>
  <si>
    <t>cevne objemke</t>
  </si>
  <si>
    <t>odtočne objemke</t>
  </si>
  <si>
    <t>tablice za oštevilčenje</t>
  </si>
  <si>
    <t>Bitumenski premaz</t>
  </si>
  <si>
    <t>Povezava ozemljitvene letve v razdelilcu s strelovodno napravo</t>
  </si>
  <si>
    <t>Izdelava stika vertikalnih palic z jekleno žico in označitvijo palic</t>
  </si>
  <si>
    <t>Izdelava stika vertikalni palic stebra in palic armature v plošči</t>
  </si>
  <si>
    <t>Drobni material in transport</t>
  </si>
  <si>
    <t>Meritve in pregledi</t>
  </si>
  <si>
    <t>S2. TEMELJNO OZEMLJILO</t>
  </si>
  <si>
    <t>Opomba: Vsa oprema  je lahko ekvivalent navedene opreme ali boljše kvalitete z enakimi karakteristikami.</t>
  </si>
  <si>
    <t>V ponudbi je potrebno upoštevati tehnične zahteve navedene v tehničnem poročilu.</t>
  </si>
  <si>
    <t>Dobava in montaža:</t>
  </si>
  <si>
    <t xml:space="preserve">Ploščati vodnik iz pocinkanega valjanca FeZn 25x4mm   komplet s polaganjem     </t>
  </si>
  <si>
    <t>Ploščati vodnik, inox RH, dimenzij 30x3,5mm , za izdelavo prehodov iz temeljev v zemljo in povezava na GIP (stikalne bloke)</t>
  </si>
  <si>
    <t xml:space="preserve"> Križna sponka, sestavljena iz treh ploščic (KON 01 dimenzije 58mmx58mm), namenjena izvedbi merilnih in ostalih spojev med različnimi ploščatimi vodniki do 30mm  v zemlji (v betonu)  in nad njo. </t>
  </si>
  <si>
    <t xml:space="preserve"> Križna sponka, sestavljena iz treh ploščic (KON 01A dimenzije 58mmx68mm), namenjena izvedbi merilnih in ostalih spojev med različnimi ploščatimi vodniki do 42mm  v zemlji (v betonu)  in nad njo. </t>
  </si>
  <si>
    <t xml:space="preserve"> Križna sponka , sestavljena iz treh ploščic (KON 02  dimenzije 58mmx58mm), namenjena izvedbi merilnih in ostalih spojev med okroglimi in različnimi ploščatimi vodniki do 30mm  v zemlji (v betonu)  in nad njo.</t>
  </si>
  <si>
    <t xml:space="preserve">  </t>
  </si>
  <si>
    <t>Krmilnik SIMATIC, S7-300, CPU315-2 PN/DP</t>
  </si>
  <si>
    <t>Povezava s komunikacijo PROFIBUS, ET 200 M , IM 153-1</t>
  </si>
  <si>
    <t>SIMATIC HMI TP 1200 COMFORT, TOUCH OPERATION</t>
  </si>
  <si>
    <t>Programiranje krmilne naprave, operacijskih panelov, testiranje in zagon v skladu z zahtevami naročnika.</t>
  </si>
  <si>
    <t>OPOMBA: Oznake, ki so navedene v popisih, najdete v Pravilniku o prometni signalizaciji in prometni opremi na javnih cestah (UI. Št. 46/2000) in spremembe (UI. Št. 110/2006)</t>
  </si>
  <si>
    <t>PRITLIČJE</t>
  </si>
  <si>
    <t>NADSTROPJE 1</t>
  </si>
  <si>
    <t>NADSTROPJE 2</t>
  </si>
  <si>
    <t>NADSTROPJE 3</t>
  </si>
  <si>
    <t>NADSTROPJE 4</t>
  </si>
  <si>
    <t>STREHA</t>
  </si>
  <si>
    <t>TALNA SIGNALIZACIJA</t>
  </si>
  <si>
    <t>A.</t>
  </si>
  <si>
    <t>Izdelava tankoslojne ločilne prekinjene črte z dvokomponentno belo barvo, širine 12cm in dolžine 1,5m (V-2)</t>
  </si>
  <si>
    <t>Izdelava znaka za možno smer z dvokomponentno belo barvo, dolžine 3m (V-28)</t>
  </si>
  <si>
    <t>Izdelava napisa ''STOP'' z dvokomponentno belo barvo na vozišču, dolžine 3m</t>
  </si>
  <si>
    <t>Izdelava znaka za smer vožnje z dvokomponentno belo barvo , dolžine 3m (V-25)</t>
  </si>
  <si>
    <t>Izdelava neprekinjene široke prečne črte, ki označuje mesto, na katerem mora voznik v naslednjih primerih ustaviti vozilo, z dvokomponentno belo barvo, širine 12cm (V-9)</t>
  </si>
  <si>
    <t>Izdelava oznak za parkirišča s številkami z dvokomponentno belo barvo (npr. 1,2,3,...), dimenzij 33x40cm</t>
  </si>
  <si>
    <t>Izdelava oznak za vrste parkirišč s številkami z dvokomponentno belo barvo (npr. A,B,C,...), dimenzij 50x80cm</t>
  </si>
  <si>
    <t>Izdelava oznak za vrste parkirišč s številkami in črkami z dvokomponentno belo barvo na rdeči podlagi (npr. G2A), dimenzij 50x80cm</t>
  </si>
  <si>
    <t>Talna oznaka s številkami in črkami na prehodu v drugi objekt z dvokomponentno belo barvo na rdeči podlagi (npr. 2A), dimenzij 50x80cm</t>
  </si>
  <si>
    <t>SKUPAJ TALNA SIGNALIZACIJA:</t>
  </si>
  <si>
    <t>VERTIKALNA SIGNALIZACIJA</t>
  </si>
  <si>
    <t>Izdelava oznak stebrov z enokomponentno belo in rdečo barvo, do višine 1.50m</t>
  </si>
  <si>
    <t>Oznaka črk na stebru, velikosti 60x60cm</t>
  </si>
  <si>
    <t>Konveksno ogledalo, velikosti 60x60cm</t>
  </si>
  <si>
    <t>Belo-rdeča stropna oznaka nad rampo, debeline 40cm in ''STOP'' napis</t>
  </si>
  <si>
    <t>SKUPAJ VERTIKALNA SIGNALIZACIJA:</t>
  </si>
  <si>
    <r>
      <t>Izdelava tankosl</t>
    </r>
    <r>
      <rPr>
        <sz val="10"/>
        <rFont val="Arial"/>
        <family val="2"/>
      </rPr>
      <t>ojne ločilne neprekinjene črte za parkirna mesta z dvokomponentno belo barvo, širine 12 cm (V-1)</t>
    </r>
  </si>
  <si>
    <t>po enoti</t>
  </si>
  <si>
    <t>SKUPAJ PRITLIČJE:</t>
  </si>
  <si>
    <t>B.</t>
  </si>
  <si>
    <t>SKUPAJ NADSTROPJE 1:</t>
  </si>
  <si>
    <t>C.</t>
  </si>
  <si>
    <t>SKUPAJ NADSTROPJE 2:</t>
  </si>
  <si>
    <t>D.</t>
  </si>
  <si>
    <t>SKUPAJ NADSTROPJE 3:</t>
  </si>
  <si>
    <t>E.</t>
  </si>
  <si>
    <t>SKUPAJ NADSTROPJE 4:</t>
  </si>
  <si>
    <t>F.</t>
  </si>
  <si>
    <t>Izdelava tankoslojne ločilne neprekinjene črte za parkirna mesta (osebna vozila) z enokomponentno belo barvo, širine 12 cm (V-1)</t>
  </si>
  <si>
    <t>Izdelava tankoslojne ločilne neprekinjene črte za parkirna mesta (kombinirana vozila) z enokomponentno rumeno barvo, širine 12 cm (V-1)</t>
  </si>
  <si>
    <t>Izdelava tankoslojne ločilne prekinjene črte z enokomponentno belo barvo, širine 12 cm in dolžine 1,5m (V-2)</t>
  </si>
  <si>
    <t>Izdelava znaka za možno smer z enokomponentno belo barvo, dolžine 3m (V-28)</t>
  </si>
  <si>
    <t>Izdelava znaka za smer vožnje z enokomponentno belo barvo, dolžine 3m (V-25)</t>
  </si>
  <si>
    <t>Izdelava napisa ''STOP'' z enokomponentno belo barvo na vozišču, dolžine 3m</t>
  </si>
  <si>
    <t>Izdelava neprekinjene široke prečne črte, ki označuje mesto, na katerem mora voznik v naslednjih primerih ustaviti vozilo, z enokomponentno belo barvo, širine 12cm (V-9)</t>
  </si>
  <si>
    <t>Izdelava oznak za parkirišča za osebna vozila s številkami  z enokomponentno belo barvo (npr. 1,2,3,...), dimenzij 33x40cm</t>
  </si>
  <si>
    <t>Izdelava oznak za parkirišča za kombinirana vozila s številkami z enokomponentno belo barvo (npr. 1,2,3,...), dimenzij 33x40cm</t>
  </si>
  <si>
    <t>Izdelava oznak za vrste parkirišč s številkami z enokomponentno belo barvo (npr. A,B,C,...), dimenzij 50x80cm</t>
  </si>
  <si>
    <t>Izdelava oznak za vrste parkirišč s številkami in črkami z enokomponentno belo barvo na rdeči podlagi (npr. G2A), dimenzij 50x80cm</t>
  </si>
  <si>
    <t>Talna oznaka s številkami in črkami na prehodu v drugi objekt z enokomponentno belo barvo na rdeči podlagi (npr. 2A), dimenzij 50x80cm</t>
  </si>
  <si>
    <t>SKUPAJ STREHA:</t>
  </si>
  <si>
    <r>
      <t>Izdelava tankosl</t>
    </r>
    <r>
      <rPr>
        <sz val="10"/>
        <rFont val="Arial"/>
        <family val="2"/>
      </rPr>
      <t>ojne ločilne neprekinjene črte za parkirna mesta z dvokomponentno bel o barvo, širine 12 cm (V-1)</t>
    </r>
  </si>
  <si>
    <t xml:space="preserve">
Dilatacija nivoja kvalitete kot npr.:
- Migua FP 130/80 NI Is
- prekrivna pločevina iz nerjaečvega jekla APG 110/3</t>
  </si>
  <si>
    <t xml:space="preserve">
Dilatacija nivoja kvalitete kot npr.:
- Migua Migutec  FN 110</t>
  </si>
  <si>
    <r>
      <rPr>
        <b/>
        <sz val="9"/>
        <rFont val="Arial CE"/>
        <family val="0"/>
      </rPr>
      <t>Dobava in montaža dilatacije na voziščih</t>
    </r>
    <r>
      <rPr>
        <sz val="9"/>
        <rFont val="Arial CE"/>
        <family val="2"/>
      </rPr>
      <t>.
Dilatacija se pritrjuje naknadno nad rege vmesnih etaž.</t>
    </r>
  </si>
  <si>
    <r>
      <rPr>
        <b/>
        <sz val="9"/>
        <rFont val="Arial CE"/>
        <family val="0"/>
      </rPr>
      <t>Dobava in montaža dilatacije na parkirnih površinah</t>
    </r>
    <r>
      <rPr>
        <sz val="9"/>
        <rFont val="Arial CE"/>
        <family val="2"/>
      </rPr>
      <t>.
Dilatacija se pritrjuje naknadno nad rege vmesnih etaž. Dilatacija, pocinkana rebrasta pločevina priterjena z nerjavečimi vikija z pogreznjenimi glavami (e=20cm) za beton; širina 35cm in debelina 6mm</t>
    </r>
  </si>
  <si>
    <r>
      <rPr>
        <b/>
        <sz val="9"/>
        <rFont val="Arial CE"/>
        <family val="0"/>
      </rPr>
      <t>Dobava in montaža dilatacije na strehi.</t>
    </r>
    <r>
      <rPr>
        <sz val="9"/>
        <rFont val="Arial CE"/>
        <family val="2"/>
      </rPr>
      <t xml:space="preserve">
Dilatacija se pritrjuje naknadno nad rege vrhnje etaže (pred vgradnjo estriha).</t>
    </r>
  </si>
  <si>
    <t xml:space="preserve">Izdelava in montaža eloksiranih Alu žaluzij /lamel </t>
  </si>
  <si>
    <t>Sanacija žaluzij iz prejšnjih faz, ojačitev z dodatnimi</t>
  </si>
  <si>
    <t>vertikalami ''T profila'' 90x50x4 na 2m razmaka</t>
  </si>
  <si>
    <t xml:space="preserve"> - višina 10.40m</t>
  </si>
  <si>
    <t xml:space="preserve">(cestišča na mestih prečkanj vozišča). </t>
  </si>
  <si>
    <t>se odpelje na uradno deponijo za prevzem gradbenih odpadkov. V ceni je upoštevati tudi nakladanje na kamion in plačilo takse.</t>
  </si>
  <si>
    <t>s kamnitim materialom debeline 40 cm.V ceni je upoštevati dobavo in vgradnjo.</t>
  </si>
  <si>
    <t xml:space="preserve">Opomba: V postavkah kjer to ni izrecno specificirano, je potrebno upoštevati dobavo in vgradnjo materiala ali  opreme, vsa spremljajoča dela, transporte in prenose.  </t>
  </si>
  <si>
    <t>cm z odvozom ruševin na uradno deponijo za prevzem gradbenih odpadkov. V ceni je upoštevati tudi nakladanje na kamion in plačilo takse.</t>
  </si>
  <si>
    <t>NOV SKLADIŠČNI OBJEKT ZA AVTOMOBILE, GRADNJA FAZE 2A</t>
  </si>
  <si>
    <t>SKUPAJ brez DDV:</t>
  </si>
  <si>
    <t>22% DDV:</t>
  </si>
  <si>
    <t>SKUPAJ z DDV:</t>
  </si>
  <si>
    <t xml:space="preserve">9. </t>
  </si>
  <si>
    <t xml:space="preserve">Izvedba meritve hidrantov s strani pooblaščenega podjetja </t>
  </si>
  <si>
    <t xml:space="preserve">IZDELAVA CELOTNE PID DOKUMENTACIJE + GEOD. POSNETEK KONČNEGA STANJA </t>
  </si>
  <si>
    <r>
      <t>S</t>
    </r>
    <r>
      <rPr>
        <b/>
        <sz val="9"/>
        <rFont val="Arial CE"/>
        <family val="2"/>
      </rPr>
      <t xml:space="preserve"> =</t>
    </r>
  </si>
  <si>
    <t>SKUPAJ MONTAŽNA  IN GRADB. DELA ZA ELEKTROINST :</t>
  </si>
  <si>
    <t>MONTAŽNA  IN GRADB. DELA ZA ELEKTROINST.</t>
  </si>
  <si>
    <t>KLASIČNA GRADNJA</t>
  </si>
  <si>
    <t>1)</t>
  </si>
  <si>
    <t>2)</t>
  </si>
  <si>
    <t xml:space="preserve">MONTAŽNA GRADNJA </t>
  </si>
  <si>
    <t>MONTAŽNA KONSTRUKCIJA</t>
  </si>
  <si>
    <t>OPOMBA:</t>
  </si>
  <si>
    <t>Brezprašno peskanje/frezanje vseh površin , da se odstranijo labilni delci, umazanija ter naknadno sesanje vseh površin, da se zagotovi min oprijem po Pull OFF metodi 1,5 N/mm2</t>
  </si>
  <si>
    <t>Skupna debelina sistema 4,4-5,0 mm</t>
  </si>
  <si>
    <t>a)</t>
  </si>
  <si>
    <t>b)</t>
  </si>
  <si>
    <t>c)</t>
  </si>
  <si>
    <t>d)</t>
  </si>
  <si>
    <t>Ureditev spolzkih predelov - zavojev</t>
  </si>
  <si>
    <t>Nanos poliuretanskega, visoko elastičnega sloja za zagotavljenje premoščanja razpok (poraba cca 1,7-2,0 kg/m2), prekomerno posutega s suhim kremenčevim peskom 0,3-0,8 mm (5-7 kg/m2) za dosego visoke mehanske odpornosti in protidrsnosti - po smernicah za garažne hiše R11, npr.sistem (OS 11 B - BASF MasterSeal M869), ali podobno</t>
  </si>
  <si>
    <t>Nanos sistemskega pokrivnega barvnega sloja kompatibilnega s predhodnim poliuretanskim nanosom  (poraba cca.0,5-0,7 kg/m2) v rdeči barvi, odporen na pogonska goriva, masti, maziva, soli (Nacl in KCl), urin, npr. (BASF MasterSeal TC 373), ali podobno</t>
  </si>
  <si>
    <t>Epoksidni temeljni premaz , posut s suhim kvarčnim peskom zrnavosti 0,4-0,7 mm za doseganje oprijema - poraba 0,3-0,5 kg/m2),npr. (1x BASF MasterTop P604/P617), ali podobno</t>
  </si>
  <si>
    <t>VARIANTA PONUDBE oz. NAČIN IZVEDBE GRADNJE:</t>
  </si>
  <si>
    <t>*ponudnik ustrezno označi</t>
  </si>
  <si>
    <r>
      <t xml:space="preserve">Ponudnik, ki ponuja klasično gradnjo, naj v popisu del pusti neizpolnjeno poglavje MONTAŽNA KONSTRUKCIJA
</t>
    </r>
    <r>
      <rPr>
        <sz val="10"/>
        <rFont val="Arial CE"/>
        <family val="0"/>
      </rPr>
      <t>(v kolikor bo ponudnik izpolnil tudi poglavje MONTAŽNA KONSTRUKCIJA, bo naročnik predmetno postavko, na podlagi ponudnikovega soglasja, odštel od skupne ponudbene vrednosti)</t>
    </r>
  </si>
  <si>
    <t>0.</t>
  </si>
  <si>
    <t>SKUPAJ MONTAŽNA KONSTRUKCIJA:</t>
  </si>
  <si>
    <t xml:space="preserve">- nasutje in vzdrževanje izvedbenih platojev </t>
  </si>
  <si>
    <t>jalovo vrtanje cca.2m</t>
  </si>
  <si>
    <t>ELEKTROINSTALACIJE</t>
  </si>
  <si>
    <r>
      <t xml:space="preserve">  </t>
    </r>
    <r>
      <rPr>
        <sz val="10"/>
        <rFont val="Symbol"/>
        <family val="1"/>
      </rPr>
      <t>f</t>
    </r>
    <r>
      <rPr>
        <sz val="10"/>
        <rFont val="Arial"/>
        <family val="2"/>
      </rPr>
      <t xml:space="preserve"> 23 mm                                   </t>
    </r>
  </si>
  <si>
    <r>
      <t xml:space="preserve">  </t>
    </r>
    <r>
      <rPr>
        <sz val="10"/>
        <rFont val="Symbol"/>
        <family val="1"/>
      </rPr>
      <t>f</t>
    </r>
    <r>
      <rPr>
        <sz val="10"/>
        <rFont val="Arial"/>
        <family val="2"/>
      </rPr>
      <t xml:space="preserve"> 110 mm                                   </t>
    </r>
  </si>
  <si>
    <r>
      <t xml:space="preserve">  </t>
    </r>
    <r>
      <rPr>
        <sz val="10"/>
        <rFont val="Symbol"/>
        <family val="1"/>
      </rPr>
      <t>f</t>
    </r>
    <r>
      <rPr>
        <sz val="10"/>
        <rFont val="Arial"/>
        <family val="2"/>
      </rPr>
      <t xml:space="preserve"> 125 mm                                   </t>
    </r>
  </si>
  <si>
    <r>
      <t xml:space="preserve">  </t>
    </r>
    <r>
      <rPr>
        <sz val="10"/>
        <rFont val="Symbol"/>
        <family val="1"/>
      </rPr>
      <t>f</t>
    </r>
    <r>
      <rPr>
        <sz val="10"/>
        <rFont val="Arial"/>
        <family val="2"/>
      </rPr>
      <t xml:space="preserve"> 160 mm                                   </t>
    </r>
  </si>
  <si>
    <t xml:space="preserve">Dobava in montaža prefabriciranih armirano betonskih elementov nosilne konstrukcije objekta.V ceni je potrebno upoštevati vse spremljajoče prenose, transporte in ostale aktivnosti. Kvaliteta betona in gradbenega železa posameznih konstrukcijskih elementov je enaka kot tista navedena v postavkah popisa del, ki opisujejo klasično gradnjo.    </t>
  </si>
  <si>
    <t xml:space="preserve">Ponudnik, ki ponuja montažno gradnjo, naj v popisu del izpolni poglavje MONTAŽNA KONSTRUKCIJA, pri vseh postavkah iz popisa del, ki odpadejo, ali pa se kakorkoli spremenijo zaradi montažne gradnje, pa naj ponudnik na primeren način označi, da je zajeto v poglavju MONTAŽNA KONSTRUKCIJA.  </t>
  </si>
  <si>
    <t>TALNA PODLAGA</t>
  </si>
  <si>
    <t>07 001</t>
  </si>
  <si>
    <t>TALNA PODLAGA - SKUPAJ</t>
  </si>
  <si>
    <t>Nanos sistemskega pokrivnega barvnega sloja kompatibilnega s predhodnim poliuretanskim nanosom  (poraba cca.0,5-0,7 kg/m2) v rdeči, ali sivi barvi, odporen na pogonska goriva, masti, maziva, soli (Nacl in KCl), urin, npr. (BASF MasterSeal TC 373), ali podobno</t>
  </si>
  <si>
    <t xml:space="preserve">Značilnosti sistema: </t>
  </si>
  <si>
    <t>- EN 1504-2</t>
  </si>
  <si>
    <t>- DIN EN 13501-1: Cfl-s1</t>
  </si>
  <si>
    <t>- premostitev statičnih razpok: A5 = 2,5 mm (23°C)</t>
  </si>
  <si>
    <t>- premostitev dinamičnih razpok: razred B 3.2 (-20°C)</t>
  </si>
  <si>
    <t>- odpornost na trganje 140 mg po Taber Din 53516 (brez TC)</t>
  </si>
  <si>
    <t>- ETAG 005 - 06 (European Technical Approval Guidelines)</t>
  </si>
  <si>
    <t>- Evropsko tehnično soglasje: ETA-17/0508</t>
  </si>
  <si>
    <t>- Razred gorljivosti po SIST EN 13501-1: Cfl-s1</t>
  </si>
  <si>
    <t>- Razred gorljivosti po SIST EN 13501-5: Broof (t2)</t>
  </si>
  <si>
    <t>- Podnebno območje, kategorija M in S (srednja in ekstremna klima)</t>
  </si>
  <si>
    <t>- Protidrsnost R11 s kremenovim peskom 0,7 - 1,2 mm</t>
  </si>
  <si>
    <t xml:space="preserve">Debelina sistema: cca 3 - 4 mm </t>
  </si>
  <si>
    <t xml:space="preserve">Uporaba: zunanji hidroizolativni garažni sistem z dinamičnimi obremenitvami </t>
  </si>
  <si>
    <t>Priprava podlage:</t>
  </si>
  <si>
    <r>
      <t xml:space="preserve">Prevoz na gradbišče, ureditev gradbišča z zaščito za </t>
    </r>
    <r>
      <rPr>
        <b/>
        <sz val="10"/>
        <color indexed="8"/>
        <rFont val="Arial"/>
        <family val="2"/>
      </rPr>
      <t>peskanje betona</t>
    </r>
    <r>
      <rPr>
        <sz val="10"/>
        <rFont val="Arial CE"/>
        <family val="0"/>
      </rPr>
      <t xml:space="preserve"> z metalnimi kuglicami ali brušenju s sprotnim odsesavanjem prahu, da zagotovimo min oprijem podlage, preveritev votlih mest na morebitna segragacijska gnezda oz. lunkerje z odvozom gradbenega materiala na odpad</t>
    </r>
  </si>
  <si>
    <t xml:space="preserve">Srednja vrednost: min 1,5 N/mm2 </t>
  </si>
  <si>
    <t xml:space="preserve">Minimalna vrednost: 1,0 N/mm2 </t>
  </si>
  <si>
    <t>Barva: brez, transparenten</t>
  </si>
  <si>
    <t xml:space="preserve">Poraba: 0,3 - 0,5 kg/m2 </t>
  </si>
  <si>
    <t>Posutje s kremenovim peskom npr. 0,3-0,8 mm cca 1,0 - 1,5 kg/m2</t>
  </si>
  <si>
    <t xml:space="preserve">Strojna vgradnja z vročim brizganjem na predhodno obdelano podlago. </t>
  </si>
  <si>
    <t>Standardi / Izjave / Certifikati:</t>
  </si>
  <si>
    <t>DIN EN 1081</t>
  </si>
  <si>
    <t xml:space="preserve">Razteznost: 425 % (pred lomom) </t>
  </si>
  <si>
    <t>Razred gorljivosti: Cfl-s1</t>
  </si>
  <si>
    <t>Odpornost po Shode A: 92</t>
  </si>
  <si>
    <t>Odpornost po Shode D: 42</t>
  </si>
  <si>
    <t>Premostitev statičnih razpok: A5 = 2,5 mm (23°C)</t>
  </si>
  <si>
    <t>Premostitev dinamičnih razpok: B 4.2 (-20°C)</t>
  </si>
  <si>
    <t>Poraba cca 2,0 kg</t>
  </si>
  <si>
    <t>Poraba cca 0,5 - 1,0 kg</t>
  </si>
  <si>
    <t>Posutje s kremenovim peskom npr. 0,7 - 1,2 mm cca 1,0 - 1,5 kg/m2</t>
  </si>
  <si>
    <t>Razred gorljivosti = Cfl-s1</t>
  </si>
  <si>
    <t>EN 13813: SR-B1,5-AR1-IR4</t>
  </si>
  <si>
    <t>Zaščita površin po EN 1504-2 ter DIN V 18026</t>
  </si>
  <si>
    <t>Poraba: 0,7 - 0,9 kg/m2</t>
  </si>
  <si>
    <t>Barva: PG1 po BASF barvni lestici</t>
  </si>
  <si>
    <t>001a</t>
  </si>
  <si>
    <t>001b</t>
  </si>
  <si>
    <t>001c</t>
  </si>
  <si>
    <t>001d</t>
  </si>
  <si>
    <r>
      <t xml:space="preserve">Prevoz na gradbišče, ureditev gradbišča z zaščito za </t>
    </r>
    <r>
      <rPr>
        <b/>
        <sz val="9"/>
        <color indexed="8"/>
        <rFont val="Arial"/>
        <family val="2"/>
      </rPr>
      <t>peskanje betona</t>
    </r>
    <r>
      <rPr>
        <sz val="9"/>
        <rFont val="Arial CE"/>
        <family val="0"/>
      </rPr>
      <t xml:space="preserve"> z metalnimi kuglicami ali brušenju s sprotnim odsesavanjem prahu, da zagotovimo min oprijem podlage, preveritev votlih mest na morebitna segragacijska gnezda oz. lunkerje z odvozom gradbenega materiala na odpad</t>
    </r>
  </si>
  <si>
    <r>
      <t xml:space="preserve">Izvedba </t>
    </r>
    <r>
      <rPr>
        <b/>
        <sz val="9"/>
        <color indexed="8"/>
        <rFont val="Arial"/>
        <family val="2"/>
      </rPr>
      <t>obrabnega sloja</t>
    </r>
    <r>
      <rPr>
        <sz val="9"/>
        <rFont val="Arial CE"/>
        <family val="0"/>
      </rPr>
      <t xml:space="preserve"> npr. (BASF MasterSeal M689), ali podobno, brez topil, zelo elastična, kemijsko odporne, hitro reaktivna, po EN 1081, 2K poliureje. Sveži sloj posujemo s suhim kremenovim peskom (one shot system)</t>
    </r>
  </si>
  <si>
    <t>Lastnosti :</t>
  </si>
  <si>
    <r>
      <t>Dobava in vgradnja npr.</t>
    </r>
    <r>
      <rPr>
        <i/>
        <sz val="9"/>
        <rFont val="Arial CE"/>
        <family val="0"/>
      </rPr>
      <t>(2K - EP BAST MasterTop P604/P17)</t>
    </r>
    <r>
      <rPr>
        <sz val="9"/>
        <rFont val="Arial CE"/>
        <family val="2"/>
      </rPr>
      <t xml:space="preserve"> </t>
    </r>
    <r>
      <rPr>
        <b/>
        <sz val="9"/>
        <color indexed="8"/>
        <rFont val="Arial"/>
        <family val="2"/>
      </rPr>
      <t>temelnjega premaza</t>
    </r>
    <r>
      <rPr>
        <sz val="9"/>
        <rFont val="Arial CE"/>
        <family val="0"/>
      </rPr>
      <t xml:space="preserve">, brez topil. Sveži premaz posujemo s suhim kremenovim peskom. </t>
    </r>
  </si>
  <si>
    <r>
      <t xml:space="preserve">Izvedba </t>
    </r>
    <r>
      <rPr>
        <b/>
        <sz val="9"/>
        <color indexed="8"/>
        <rFont val="Arial"/>
        <family val="2"/>
      </rPr>
      <t xml:space="preserve">tesnilne izolacije </t>
    </r>
    <r>
      <rPr>
        <i/>
        <sz val="9"/>
        <color indexed="8"/>
        <rFont val="Arial"/>
        <family val="2"/>
      </rPr>
      <t>(npr.</t>
    </r>
    <r>
      <rPr>
        <i/>
        <sz val="9"/>
        <rFont val="Arial CE"/>
        <family val="0"/>
      </rPr>
      <t xml:space="preserve"> BASF MasterSeal M689)</t>
    </r>
    <r>
      <rPr>
        <sz val="9"/>
        <rFont val="Arial CE"/>
        <family val="0"/>
      </rPr>
      <t xml:space="preserve">, brez topil, zelo elastična, kemijsko odporne, hitro reaktivna, po EN 1081, 2K poliureje. </t>
    </r>
  </si>
  <si>
    <t>Barva: siva npr.(RAL 7035)</t>
  </si>
  <si>
    <r>
      <t xml:space="preserve">Dobava in vgradnja npr. </t>
    </r>
    <r>
      <rPr>
        <i/>
        <sz val="9"/>
        <rFont val="Arial CE"/>
        <family val="0"/>
      </rPr>
      <t xml:space="preserve">(2K BASF MasterTop TC 373) </t>
    </r>
    <r>
      <rPr>
        <sz val="9"/>
        <rFont val="Arial CE"/>
        <family val="2"/>
      </rPr>
      <t>epoksidnega pigmentiranega, UV obstojnega</t>
    </r>
    <r>
      <rPr>
        <b/>
        <sz val="9"/>
        <color indexed="8"/>
        <rFont val="Arial"/>
        <family val="2"/>
      </rPr>
      <t xml:space="preserve"> končnega premaza</t>
    </r>
    <r>
      <rPr>
        <sz val="9"/>
        <rFont val="Arial CE"/>
        <family val="0"/>
      </rPr>
      <t xml:space="preserve"> na  posuto podlago, odporen na pogonska goriva, masti, maziva, soli (Nacl in KCl), urin</t>
    </r>
  </si>
  <si>
    <t>ZAKLJUČNI SLOJ</t>
  </si>
  <si>
    <t>RAMPE</t>
  </si>
  <si>
    <t>Izvedba zaključnega sloja betonskih plošč v etažah z metličenjem, za povečanje protizdrsnosti.</t>
  </si>
  <si>
    <t xml:space="preserve"> STREHA</t>
  </si>
  <si>
    <t>004a</t>
  </si>
  <si>
    <t>004b</t>
  </si>
  <si>
    <t>004c</t>
  </si>
  <si>
    <t>004d</t>
  </si>
  <si>
    <t>Barva: siva (npr.RAL 7035)</t>
  </si>
  <si>
    <r>
      <t>Dobava in vgradnja npr.</t>
    </r>
    <r>
      <rPr>
        <i/>
        <sz val="10"/>
        <rFont val="Arial CE"/>
        <family val="0"/>
      </rPr>
      <t xml:space="preserve">(2K - EP BAST MasterTop P604/P17, </t>
    </r>
    <r>
      <rPr>
        <sz val="10"/>
        <rFont val="Arial CE"/>
        <family val="0"/>
      </rPr>
      <t xml:space="preserve">ali podobnega </t>
    </r>
    <r>
      <rPr>
        <b/>
        <sz val="10"/>
        <color indexed="8"/>
        <rFont val="Arial"/>
        <family val="2"/>
      </rPr>
      <t>temelnjega premaza</t>
    </r>
    <r>
      <rPr>
        <sz val="10"/>
        <rFont val="Arial CE"/>
        <family val="0"/>
      </rPr>
      <t xml:space="preserve">, brez topil. Sveži premaz posujemo s suhim kremenovim peskom. </t>
    </r>
  </si>
  <si>
    <r>
      <t xml:space="preserve">Izvedba </t>
    </r>
    <r>
      <rPr>
        <b/>
        <sz val="10"/>
        <color indexed="8"/>
        <rFont val="Arial"/>
        <family val="2"/>
      </rPr>
      <t xml:space="preserve">tesnilne izolacije </t>
    </r>
    <r>
      <rPr>
        <sz val="10"/>
        <color indexed="8"/>
        <rFont val="Arial"/>
        <family val="2"/>
      </rPr>
      <t>npr.</t>
    </r>
    <r>
      <rPr>
        <sz val="10"/>
        <rFont val="Arial CE"/>
        <family val="0"/>
      </rPr>
      <t xml:space="preserve"> </t>
    </r>
    <r>
      <rPr>
        <i/>
        <sz val="10"/>
        <rFont val="Arial CE"/>
        <family val="0"/>
      </rPr>
      <t xml:space="preserve">(BASF MasterSeal M689) </t>
    </r>
    <r>
      <rPr>
        <sz val="10"/>
        <rFont val="Arial CE"/>
        <family val="0"/>
      </rPr>
      <t xml:space="preserve">ali podobno, brez topil, zelo elastična, kemijsko odporne, hitro reaktivna, po EN 1081, 2K poliureje. </t>
    </r>
  </si>
  <si>
    <r>
      <t xml:space="preserve">Izvedba </t>
    </r>
    <r>
      <rPr>
        <b/>
        <sz val="10"/>
        <color indexed="8"/>
        <rFont val="Arial"/>
        <family val="2"/>
      </rPr>
      <t>obrabnega sloja</t>
    </r>
    <r>
      <rPr>
        <sz val="10"/>
        <rFont val="Arial CE"/>
        <family val="0"/>
      </rPr>
      <t xml:space="preserve"> </t>
    </r>
    <r>
      <rPr>
        <i/>
        <sz val="10"/>
        <rFont val="Arial CE"/>
        <family val="0"/>
      </rPr>
      <t>npr. (BASF MasterSeal M689 )</t>
    </r>
    <r>
      <rPr>
        <sz val="10"/>
        <rFont val="Arial CE"/>
        <family val="0"/>
      </rPr>
      <t>ali podobno, brez topil, zelo elastična, kemijsko odporne, hitro reaktivna, po EN 1081, 2K poliureje. Sveži sloj posujemo s suhim kremenovim peskom (one shot system)</t>
    </r>
  </si>
  <si>
    <r>
      <t xml:space="preserve">Dobava in vgradnja npr. </t>
    </r>
    <r>
      <rPr>
        <i/>
        <sz val="10"/>
        <rFont val="Arial CE"/>
        <family val="0"/>
      </rPr>
      <t xml:space="preserve">(2K BASF MasterTop TC 373), ali podobno </t>
    </r>
    <r>
      <rPr>
        <sz val="10"/>
        <rFont val="Arial CE"/>
        <family val="0"/>
      </rPr>
      <t>epoksidnega pigmentiranega, UV obstojnega</t>
    </r>
    <r>
      <rPr>
        <b/>
        <sz val="10"/>
        <color indexed="8"/>
        <rFont val="Arial"/>
        <family val="2"/>
      </rPr>
      <t xml:space="preserve"> končnega premaza</t>
    </r>
    <r>
      <rPr>
        <sz val="10"/>
        <rFont val="Arial CE"/>
        <family val="0"/>
      </rPr>
      <t xml:space="preserve"> na  posuto podlago, odporen na pogonska goriva, masti, maziva, soli (Nacl in KCl), urin</t>
    </r>
  </si>
  <si>
    <t>Vrsta del: JAVLJANJE POŽARA</t>
  </si>
  <si>
    <t>LIMO-Ap-2000, Linijski modul apollo</t>
  </si>
  <si>
    <t>TER detek. kabel EPC-M 68°Cvinyl izolacija z nosilno vrvjo</t>
  </si>
  <si>
    <t>Največja priporočena temperatura prostora 46°C.</t>
  </si>
  <si>
    <t>Vijak natezni M6 inox krog-kavelj</t>
  </si>
  <si>
    <t>Obešala za termični kabel</t>
  </si>
  <si>
    <t>PVD-01 priključna vodotesna doza</t>
  </si>
  <si>
    <t>AV-613 adresni vmesnik, eno kanalni VHODNI</t>
  </si>
  <si>
    <t>Za priklop termičnega kabla v analogno adresno zanko, kpl z ohišjem</t>
  </si>
  <si>
    <t>OPT Soteria z izolatorjem</t>
  </si>
  <si>
    <t>Adresni optični javljalnik Apollo</t>
  </si>
  <si>
    <t>P Soteria</t>
  </si>
  <si>
    <t>Podnožje za adresne javljalnike Soteria Apollo</t>
  </si>
  <si>
    <t>TP-60 tesnilo za podnožja javljalnikov</t>
  </si>
  <si>
    <t>Tesnilo za podnožja javljalnikov</t>
  </si>
  <si>
    <t>RJ DISCOVERY - VODOTESNI ročni javljalnik</t>
  </si>
  <si>
    <t>Adresni ročni javljalnik s pleksi zaščito Apollo</t>
  </si>
  <si>
    <t>WBSQMA adres. sirena z bliskavko RDEČA 100dB; 9 mA</t>
  </si>
  <si>
    <t>Adresna zunanja alarmna elektronska sirena z bliskavko in izolatorjem; rdeča</t>
  </si>
  <si>
    <t>Označevalna plošča 55x30 mm</t>
  </si>
  <si>
    <t>Lokacijsko označevalne tablice, dimenzij 55 × 30 mm, rdeče barve z belo vgraviranimi oznakami</t>
  </si>
  <si>
    <t>Označevalna plošča ROČNI JAVLJALNIK 125 x 125</t>
  </si>
  <si>
    <t>Označevalna plošča SIRENA 125 x 125</t>
  </si>
  <si>
    <t xml:space="preserve">SKUPAJ JAVLJANJE POŽARA: </t>
  </si>
  <si>
    <t>Vrsta del: ELEKTRO INŠTALACIJE</t>
  </si>
  <si>
    <t>Montaža kabla JY/ST/Y 1x2x1,0 rdeč, dobava in polaganje kabla</t>
  </si>
  <si>
    <t>Montaža korita NIK 5, dobava in polaganje korita</t>
  </si>
  <si>
    <t>Montaža korita NIK 1, dobava in polaganje korita</t>
  </si>
  <si>
    <t>Drobni pritrdilni in vezni material</t>
  </si>
  <si>
    <t xml:space="preserve">SKUPAJ ELEKTRO INŠTALACIJE: </t>
  </si>
  <si>
    <t>Vrsta del: JAVLJANJE POŽARA - Delo in priklopni stroški</t>
  </si>
  <si>
    <t>Priklop in montaža na obstoječi sistem</t>
  </si>
  <si>
    <t>Povečava obstoječe centralne naprave montirane v garažni hiši faza 1 , priklop in preizkus sistema, izdaja internega zapisnika o spuščanju sistema v pogon, prevozni stroški</t>
  </si>
  <si>
    <t>Montaža in povezovanje elementov</t>
  </si>
  <si>
    <t>Demontaža obstoječih javljalnikov, montaža, povezovanje, označevanje  in adresiranje novih podnožij javljalnikov in ostalih elementov sistema za javljanje požara</t>
  </si>
  <si>
    <t>Montaža termičnega kabla na jekleno vrv</t>
  </si>
  <si>
    <t>Izdelava programa za požarni sistem</t>
  </si>
  <si>
    <t>Projekt PID - elektro</t>
  </si>
  <si>
    <t>Izdelava projektne dokumentacije PID v štirih izvodih na podlagi digitaliziranih tlorisnih podlog, ki jih priskrbi naročnik</t>
  </si>
  <si>
    <t>Sodelovanje pri pregledu požarnega sistema</t>
  </si>
  <si>
    <t>GNC vnos tlorisov ACAD</t>
  </si>
  <si>
    <t>GNC vnos elementov</t>
  </si>
  <si>
    <t>Vnos točk v GNC (javljalniki, vmesniki, itd). Prenos podatkov iz konfiguracijske datoteke požarne centrale na grafične podlage za GNC, ki vključuje: razdelitev javljalnikov in adresnih vmesnikov po posameznih etažah, določitev atributov vsakega javljalnika posebej, ki omogočajo ustrezno barvanje za ponazoritev stanja točke (rdeča, rumena, oranžna, zelena, modra) v odvisnosti od dogodka, ki ga vsaka točka lahko generira (alarm, izklop, napaka, normalno stanje, nealarmni dogodek),  določitev in vnos tekstovnih in številčnih oznak za vsak prikazan javljalnik ali adresni vmesnik, natančno razporeditev javljalnikov in vmesnikov po posameznih prostorih na grafičnem tlorisu, vnos vseh nadzornih elementov (PPL lopute, PP vrata, klima naprave,...), postavitev ukaznih gumbov za pošiljanje ukazov v požarni sistem za omogočanje upravljanja, definiranje klientov in njihov dostop</t>
  </si>
  <si>
    <t xml:space="preserve">do baze dogodkov
 </t>
  </si>
  <si>
    <t>GNC dograditev na objektu</t>
  </si>
  <si>
    <t xml:space="preserve">SKUPAJ JAVLJANJE POŽARA - Delo in priklopni stroški: </t>
  </si>
  <si>
    <t>Vrsta del: PREGLED POOBLAŠČENE INŠTITUCIJE</t>
  </si>
  <si>
    <t>Pregled požarnega javljanja</t>
  </si>
  <si>
    <t>Stroški in organizacija preizkusa JAVLJANJA POŽARA s strani pooblaščene organizacije ter izdaja potrdila o brezhibnosti</t>
  </si>
  <si>
    <t xml:space="preserve">SKUPAJ PREGLED POOBLAŠČENE INŠTITUCIJE: </t>
  </si>
  <si>
    <t>ZAKLJUČNI SLOJ - SKUPAJ</t>
  </si>
  <si>
    <t>POPRAVEK 1</t>
  </si>
  <si>
    <t>Barva: siva npr. (RAL 7035)</t>
  </si>
  <si>
    <t>Široki izkop zemljine / zrnate kamnine - III. ktg. z nakladanjem in odvozom materiala na deponijo za prevzem gradbenih odpadkov skupaj s plačilom taks. Upoštevan plato do nivoja podbetona.</t>
  </si>
  <si>
    <t>- nakladanje in odvoz izkopanega materiala na površino-kaseto predvideno za deponiranje morskega sedimenta "mulja" v oddaljenosti cca. 10km</t>
  </si>
  <si>
    <t xml:space="preserve">Nakladanje, odvoz odvečnega materiala na deponijo za prevzem gradbenih odpadkov  skupaj s plačilom vseh taks. </t>
  </si>
  <si>
    <t>Odvoz izkopanega materiala na začasno deponijo ter viška izkopanega materiala na uradno deponijo za prevzem gradbenih odpadkov</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</si>
</sst>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SIT&quot;#,##0_);\(&quot;SIT&quot;#,##0\)"/>
    <numFmt numFmtId="173" formatCode="&quot;SIT&quot;#,##0_);[Red]\(&quot;SIT&quot;#,##0\)"/>
    <numFmt numFmtId="174" formatCode="&quot;SIT&quot;#,##0.00_);\(&quot;SIT&quot;#,##0.00\)"/>
    <numFmt numFmtId="175" formatCode="&quot;SIT&quot;#,##0.00_);[Red]\(&quot;SIT&quot;#,##0.00\)"/>
    <numFmt numFmtId="176" formatCode="_(&quot;SIT&quot;* #,##0_);_(&quot;SIT&quot;* \(#,##0\);_(&quot;SIT&quot;* &quot;-&quot;_);_(@_)"/>
    <numFmt numFmtId="177" formatCode="_(* #,##0_);_(* \(#,##0\);_(* &quot;-&quot;_);_(@_)"/>
    <numFmt numFmtId="178" formatCode="_(&quot;SIT&quot;* #,##0.00_);_(&quot;SIT&quot;* \(#,##0.00\);_(&quot;SIT&quot;* &quot;-&quot;??_);_(@_)"/>
    <numFmt numFmtId="179" formatCode="_(* #,##0.00_);_(* \(#,##0.00\);_(* &quot;-&quot;??_);_(@_)"/>
    <numFmt numFmtId="180" formatCode="_ * #,##0.00_-\ &quot;€&quot;_ ;_ * #,##0.00\-\ &quot;€&quot;_ ;_ * &quot;-&quot;??_-\ &quot;€&quot;_ ;_ @_ "/>
    <numFmt numFmtId="181" formatCode="0.0"/>
    <numFmt numFmtId="182" formatCode="#,##0.00\ &quot;€&quot;"/>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 _S_I_T"/>
    <numFmt numFmtId="190" formatCode="#,##0.0\ _S_I_T"/>
    <numFmt numFmtId="191" formatCode="_-* #,##0.00\ [$€-1]_-;\-* #,##0.00\ [$€-1]_-;_-* &quot;-&quot;??\ [$€-1]_-;_-@_-"/>
    <numFmt numFmtId="192" formatCode="#,##0.0\ _€"/>
    <numFmt numFmtId="193" formatCode="0.0%"/>
    <numFmt numFmtId="194" formatCode="mmm/yyyy"/>
  </numFmts>
  <fonts count="165">
    <font>
      <sz val="10"/>
      <name val="Arial CE"/>
      <family val="0"/>
    </font>
    <font>
      <sz val="10"/>
      <name val="Times New Roman CE"/>
      <family val="1"/>
    </font>
    <font>
      <b/>
      <sz val="10"/>
      <name val="Times New Roman CE"/>
      <family val="1"/>
    </font>
    <font>
      <sz val="10"/>
      <name val="Times New Roman"/>
      <family val="1"/>
    </font>
    <font>
      <sz val="10"/>
      <name val="Arial"/>
      <family val="2"/>
    </font>
    <font>
      <sz val="10"/>
      <name val="SL Dutch"/>
      <family val="0"/>
    </font>
    <font>
      <b/>
      <sz val="14"/>
      <name val="Arial"/>
      <family val="2"/>
    </font>
    <font>
      <sz val="9"/>
      <name val="Arial CE"/>
      <family val="2"/>
    </font>
    <font>
      <b/>
      <sz val="9"/>
      <name val="Arial CE"/>
      <family val="0"/>
    </font>
    <font>
      <b/>
      <sz val="8"/>
      <name val="Arial CE"/>
      <family val="0"/>
    </font>
    <font>
      <sz val="9"/>
      <color indexed="9"/>
      <name val="Arial CE"/>
      <family val="2"/>
    </font>
    <font>
      <b/>
      <sz val="9"/>
      <color indexed="9"/>
      <name val="Arial CE"/>
      <family val="2"/>
    </font>
    <font>
      <b/>
      <sz val="9"/>
      <name val="Symbol"/>
      <family val="1"/>
    </font>
    <font>
      <sz val="8"/>
      <name val="Arial CE"/>
      <family val="2"/>
    </font>
    <font>
      <sz val="8"/>
      <color indexed="9"/>
      <name val="Arial CE"/>
      <family val="2"/>
    </font>
    <font>
      <sz val="8"/>
      <name val="SL Dutch"/>
      <family val="0"/>
    </font>
    <font>
      <sz val="9"/>
      <name val="Arial"/>
      <family val="2"/>
    </font>
    <font>
      <b/>
      <sz val="9"/>
      <name val="Arial"/>
      <family val="2"/>
    </font>
    <font>
      <b/>
      <sz val="8"/>
      <name val="Symbol"/>
      <family val="1"/>
    </font>
    <font>
      <b/>
      <sz val="12"/>
      <name val="Arial CE"/>
      <family val="2"/>
    </font>
    <font>
      <b/>
      <sz val="10"/>
      <name val="Arial CE"/>
      <family val="2"/>
    </font>
    <font>
      <b/>
      <sz val="10"/>
      <name val="Symbol"/>
      <family val="1"/>
    </font>
    <font>
      <b/>
      <sz val="10"/>
      <color indexed="9"/>
      <name val="Arial CE"/>
      <family val="2"/>
    </font>
    <font>
      <sz val="10"/>
      <color indexed="9"/>
      <name val="SL Dutch"/>
      <family val="0"/>
    </font>
    <font>
      <sz val="9"/>
      <name val="GreekS"/>
      <family val="0"/>
    </font>
    <font>
      <b/>
      <sz val="14"/>
      <name val="Times New Roman CE"/>
      <family val="0"/>
    </font>
    <font>
      <sz val="14"/>
      <name val="Arial Narrow"/>
      <family val="2"/>
    </font>
    <font>
      <u val="single"/>
      <sz val="14"/>
      <name val="Arial Narrow"/>
      <family val="2"/>
    </font>
    <font>
      <sz val="12"/>
      <name val="Arial Narrow"/>
      <family val="2"/>
    </font>
    <font>
      <vertAlign val="superscript"/>
      <sz val="12"/>
      <name val="Arial Narrow"/>
      <family val="2"/>
    </font>
    <font>
      <sz val="10"/>
      <name val="Calibri"/>
      <family val="2"/>
    </font>
    <font>
      <b/>
      <sz val="10"/>
      <name val="Arial"/>
      <family val="2"/>
    </font>
    <font>
      <b/>
      <sz val="11"/>
      <name val="Times New Roman"/>
      <family val="1"/>
    </font>
    <font>
      <b/>
      <sz val="12"/>
      <name val="Arial"/>
      <family val="2"/>
    </font>
    <font>
      <sz val="10"/>
      <name val="Symbol"/>
      <family val="1"/>
    </font>
    <font>
      <sz val="11"/>
      <name val="Times New Roman"/>
      <family val="1"/>
    </font>
    <font>
      <sz val="11"/>
      <name val="Arial"/>
      <family val="2"/>
    </font>
    <font>
      <vertAlign val="superscript"/>
      <sz val="11"/>
      <name val="Times New Roman"/>
      <family val="1"/>
    </font>
    <font>
      <b/>
      <sz val="10"/>
      <name val="Calibri"/>
      <family val="2"/>
    </font>
    <font>
      <sz val="10"/>
      <color indexed="9"/>
      <name val="Arial"/>
      <family val="2"/>
    </font>
    <font>
      <sz val="11"/>
      <color indexed="17"/>
      <name val="Arial"/>
      <family val="2"/>
    </font>
    <font>
      <b/>
      <sz val="10"/>
      <color indexed="12"/>
      <name val="Arial"/>
      <family val="2"/>
    </font>
    <font>
      <b/>
      <sz val="11"/>
      <name val="Arial"/>
      <family val="2"/>
    </font>
    <font>
      <b/>
      <sz val="11"/>
      <color indexed="17"/>
      <name val="Arial"/>
      <family val="2"/>
    </font>
    <font>
      <b/>
      <sz val="11"/>
      <color indexed="10"/>
      <name val="Arial"/>
      <family val="2"/>
    </font>
    <font>
      <b/>
      <sz val="11"/>
      <color indexed="12"/>
      <name val="Arial"/>
      <family val="2"/>
    </font>
    <font>
      <sz val="11"/>
      <color indexed="12"/>
      <name val="Arial"/>
      <family val="2"/>
    </font>
    <font>
      <b/>
      <sz val="12"/>
      <color indexed="17"/>
      <name val="Arial"/>
      <family val="2"/>
    </font>
    <font>
      <b/>
      <sz val="12"/>
      <color indexed="12"/>
      <name val="Arial"/>
      <family val="2"/>
    </font>
    <font>
      <sz val="11"/>
      <color indexed="9"/>
      <name val="Arial"/>
      <family val="2"/>
    </font>
    <font>
      <sz val="10"/>
      <color indexed="12"/>
      <name val="Arial"/>
      <family val="2"/>
    </font>
    <font>
      <sz val="10"/>
      <color indexed="10"/>
      <name val="Arial"/>
      <family val="2"/>
    </font>
    <font>
      <sz val="10"/>
      <color indexed="17"/>
      <name val="Arial"/>
      <family val="2"/>
    </font>
    <font>
      <vertAlign val="superscript"/>
      <sz val="10"/>
      <name val="Arial CE"/>
      <family val="2"/>
    </font>
    <font>
      <sz val="10"/>
      <color indexed="9"/>
      <name val="Arial CE"/>
      <family val="2"/>
    </font>
    <font>
      <vertAlign val="superscript"/>
      <sz val="10"/>
      <name val="Arial"/>
      <family val="2"/>
    </font>
    <font>
      <b/>
      <sz val="13"/>
      <name val="Arial"/>
      <family val="2"/>
    </font>
    <font>
      <sz val="7"/>
      <name val="Arial"/>
      <family val="2"/>
    </font>
    <font>
      <sz val="8"/>
      <name val="Arial"/>
      <family val="2"/>
    </font>
    <font>
      <b/>
      <sz val="6"/>
      <name val="Arial"/>
      <family val="2"/>
    </font>
    <font>
      <sz val="6"/>
      <name val="Arial"/>
      <family val="2"/>
    </font>
    <font>
      <b/>
      <sz val="8"/>
      <name val="Arial"/>
      <family val="2"/>
    </font>
    <font>
      <b/>
      <sz val="20"/>
      <name val="Arial"/>
      <family val="2"/>
    </font>
    <font>
      <sz val="14"/>
      <name val="Arial"/>
      <family val="2"/>
    </font>
    <font>
      <i/>
      <sz val="10"/>
      <name val="Arial"/>
      <family val="2"/>
    </font>
    <font>
      <sz val="10"/>
      <name val="Arial,Bold"/>
      <family val="0"/>
    </font>
    <font>
      <u val="single"/>
      <sz val="9"/>
      <name val="Arial"/>
      <family val="2"/>
    </font>
    <font>
      <u val="single"/>
      <sz val="10"/>
      <name val="Arial"/>
      <family val="2"/>
    </font>
    <font>
      <sz val="11"/>
      <name val="Arial CE"/>
      <family val="0"/>
    </font>
    <font>
      <b/>
      <sz val="9.5"/>
      <name val="Arial"/>
      <family val="2"/>
    </font>
    <font>
      <u val="single"/>
      <sz val="8"/>
      <name val="Arial"/>
      <family val="2"/>
    </font>
    <font>
      <sz val="10"/>
      <name val="Calibri Light (Headings)"/>
      <family val="0"/>
    </font>
    <font>
      <b/>
      <sz val="20"/>
      <name val="Arial CE"/>
      <family val="0"/>
    </font>
    <font>
      <b/>
      <i/>
      <sz val="10"/>
      <name val="Arial CE"/>
      <family val="0"/>
    </font>
    <font>
      <b/>
      <sz val="12"/>
      <name val="Arial Narrow"/>
      <family val="2"/>
    </font>
    <font>
      <b/>
      <sz val="10"/>
      <color indexed="8"/>
      <name val="Arial"/>
      <family val="2"/>
    </font>
    <font>
      <sz val="10"/>
      <color indexed="8"/>
      <name val="Arial"/>
      <family val="2"/>
    </font>
    <font>
      <b/>
      <sz val="9"/>
      <color indexed="8"/>
      <name val="Arial"/>
      <family val="2"/>
    </font>
    <font>
      <i/>
      <sz val="9"/>
      <name val="Arial CE"/>
      <family val="0"/>
    </font>
    <font>
      <i/>
      <sz val="9"/>
      <color indexed="8"/>
      <name val="Arial"/>
      <family val="2"/>
    </font>
    <font>
      <sz val="24"/>
      <name val="Arial CE"/>
      <family val="2"/>
    </font>
    <font>
      <i/>
      <sz val="10"/>
      <name val="Arial CE"/>
      <family val="0"/>
    </font>
    <font>
      <sz val="22"/>
      <name val="Arial CE"/>
      <family val="0"/>
    </font>
    <font>
      <i/>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E"/>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CE"/>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8"/>
      <color indexed="8"/>
      <name val="Tahoma"/>
      <family val="2"/>
    </font>
    <font>
      <sz val="7"/>
      <color indexed="8"/>
      <name val="Tahoma"/>
      <family val="2"/>
    </font>
    <font>
      <b/>
      <sz val="9"/>
      <color indexed="8"/>
      <name val="Tahoma"/>
      <family val="2"/>
    </font>
    <font>
      <b/>
      <sz val="18"/>
      <color indexed="62"/>
      <name val="Calibri Light"/>
      <family val="2"/>
    </font>
    <font>
      <b/>
      <sz val="11"/>
      <color indexed="8"/>
      <name val="Calibri"/>
      <family val="2"/>
    </font>
    <font>
      <sz val="11"/>
      <color indexed="10"/>
      <name val="Calibri"/>
      <family val="2"/>
    </font>
    <font>
      <b/>
      <sz val="11"/>
      <color indexed="9"/>
      <name val="Arial"/>
      <family val="2"/>
    </font>
    <font>
      <b/>
      <sz val="10"/>
      <color indexed="9"/>
      <name val="Arial"/>
      <family val="2"/>
    </font>
    <font>
      <sz val="11"/>
      <color indexed="8"/>
      <name val="Arial"/>
      <family val="2"/>
    </font>
    <font>
      <b/>
      <sz val="12"/>
      <color indexed="8"/>
      <name val="Arial"/>
      <family val="2"/>
    </font>
    <font>
      <b/>
      <sz val="11"/>
      <color indexed="8"/>
      <name val="Arial"/>
      <family val="2"/>
    </font>
    <font>
      <sz val="10"/>
      <color indexed="9"/>
      <name val="Times New Roman CE"/>
      <family val="1"/>
    </font>
    <font>
      <b/>
      <sz val="10"/>
      <color indexed="9"/>
      <name val="Times New Roman CE"/>
      <family val="1"/>
    </font>
    <font>
      <sz val="12"/>
      <color indexed="9"/>
      <name val="Arial Narrow"/>
      <family val="2"/>
    </font>
    <font>
      <b/>
      <sz val="12"/>
      <color indexed="9"/>
      <name val="Arial Narrow"/>
      <family val="2"/>
    </font>
    <font>
      <sz val="10"/>
      <color indexed="9"/>
      <name val="Calibri"/>
      <family val="2"/>
    </font>
    <font>
      <sz val="10"/>
      <color indexed="47"/>
      <name val="Arial CE"/>
      <family val="0"/>
    </font>
    <font>
      <sz val="10"/>
      <color indexed="8"/>
      <name val="Tahoma"/>
      <family val="2"/>
    </font>
    <font>
      <b/>
      <sz val="10"/>
      <color indexed="8"/>
      <name val="Tahoma"/>
      <family val="2"/>
    </font>
    <font>
      <b/>
      <sz val="22"/>
      <color indexed="10"/>
      <name val="Arial 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8"/>
      <color rgb="FF000000"/>
      <name val="Tahoma"/>
      <family val="2"/>
    </font>
    <font>
      <sz val="7"/>
      <color rgb="FF000000"/>
      <name val="Tahoma"/>
      <family val="2"/>
    </font>
    <font>
      <b/>
      <sz val="9"/>
      <color rgb="FF000000"/>
      <name val="Tahoma"/>
      <family val="2"/>
    </font>
    <font>
      <b/>
      <sz val="18"/>
      <color theme="3"/>
      <name val="Calibri Light"/>
      <family val="2"/>
    </font>
    <font>
      <b/>
      <sz val="11"/>
      <color theme="1"/>
      <name val="Calibri"/>
      <family val="2"/>
    </font>
    <font>
      <sz val="11"/>
      <color rgb="FFFF0000"/>
      <name val="Calibri"/>
      <family val="2"/>
    </font>
    <font>
      <sz val="9"/>
      <color theme="0"/>
      <name val="Arial CE"/>
      <family val="2"/>
    </font>
    <font>
      <sz val="10"/>
      <color theme="0"/>
      <name val="Arial"/>
      <family val="2"/>
    </font>
    <font>
      <sz val="11"/>
      <color theme="0"/>
      <name val="Arial"/>
      <family val="2"/>
    </font>
    <font>
      <b/>
      <sz val="11"/>
      <color theme="0"/>
      <name val="Arial"/>
      <family val="2"/>
    </font>
    <font>
      <b/>
      <sz val="10"/>
      <color theme="0"/>
      <name val="Arial"/>
      <family val="2"/>
    </font>
    <font>
      <sz val="11"/>
      <color theme="1"/>
      <name val="Arial"/>
      <family val="2"/>
    </font>
    <font>
      <b/>
      <sz val="12"/>
      <color theme="1"/>
      <name val="Arial"/>
      <family val="2"/>
    </font>
    <font>
      <b/>
      <sz val="11"/>
      <color theme="1"/>
      <name val="Arial"/>
      <family val="2"/>
    </font>
    <font>
      <b/>
      <sz val="10"/>
      <color theme="1"/>
      <name val="Arial"/>
      <family val="2"/>
    </font>
    <font>
      <sz val="10"/>
      <color theme="1"/>
      <name val="Arial"/>
      <family val="2"/>
    </font>
    <font>
      <sz val="10"/>
      <color theme="0"/>
      <name val="Arial CE"/>
      <family val="0"/>
    </font>
    <font>
      <sz val="10"/>
      <color theme="0"/>
      <name val="Times New Roman CE"/>
      <family val="1"/>
    </font>
    <font>
      <b/>
      <sz val="10"/>
      <color theme="0"/>
      <name val="Times New Roman CE"/>
      <family val="1"/>
    </font>
    <font>
      <sz val="12"/>
      <color theme="0"/>
      <name val="Arial Narrow"/>
      <family val="2"/>
    </font>
    <font>
      <b/>
      <sz val="12"/>
      <color theme="0"/>
      <name val="Arial Narrow"/>
      <family val="2"/>
    </font>
    <font>
      <sz val="10"/>
      <color theme="0"/>
      <name val="Calibri"/>
      <family val="2"/>
    </font>
    <font>
      <b/>
      <sz val="10"/>
      <color theme="0"/>
      <name val="Arial CE"/>
      <family val="0"/>
    </font>
    <font>
      <sz val="10"/>
      <color theme="9" tint="0.5999900102615356"/>
      <name val="Arial CE"/>
      <family val="0"/>
    </font>
    <font>
      <sz val="10"/>
      <color rgb="FF000000"/>
      <name val="Arial"/>
      <family val="2"/>
    </font>
    <font>
      <b/>
      <sz val="10"/>
      <color rgb="FF000000"/>
      <name val="Arial"/>
      <family val="2"/>
    </font>
    <font>
      <sz val="10"/>
      <color rgb="FF000000"/>
      <name val="Tahoma"/>
      <family val="2"/>
    </font>
    <font>
      <b/>
      <sz val="10"/>
      <color rgb="FF000000"/>
      <name val="Tahoma"/>
      <family val="2"/>
    </font>
    <font>
      <b/>
      <sz val="22"/>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4"/>
        <bgColor indexed="64"/>
      </patternFill>
    </fill>
    <fill>
      <patternFill patternType="solid">
        <fgColor theme="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style="thin"/>
      <right style="thin"/>
      <top style="thin"/>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double"/>
      <bottom>
        <color indexed="63"/>
      </bottom>
    </border>
    <border>
      <left style="medium"/>
      <right>
        <color indexed="63"/>
      </right>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thin"/>
      <top style="thin"/>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style="double"/>
    </border>
    <border>
      <left style="medium"/>
      <right style="thin"/>
      <top>
        <color indexed="63"/>
      </top>
      <bottom style="double"/>
    </border>
    <border>
      <left style="medium"/>
      <right style="medium"/>
      <top style="thin"/>
      <bottom>
        <color indexed="63"/>
      </bottom>
    </border>
    <border>
      <left style="medium"/>
      <right>
        <color indexed="63"/>
      </right>
      <top>
        <color indexed="63"/>
      </top>
      <bottom style="double"/>
    </border>
    <border>
      <left>
        <color indexed="63"/>
      </left>
      <right style="medium"/>
      <top>
        <color indexed="63"/>
      </top>
      <bottom>
        <color indexed="63"/>
      </bottom>
    </border>
    <border>
      <left style="medium"/>
      <right style="medium"/>
      <top>
        <color indexed="63"/>
      </top>
      <bottom style="thin"/>
    </border>
    <border>
      <left>
        <color indexed="63"/>
      </left>
      <right style="thin"/>
      <top>
        <color indexed="63"/>
      </top>
      <bottom style="thin"/>
    </border>
    <border>
      <left style="medium"/>
      <right style="thin"/>
      <top style="double"/>
      <bottom>
        <color indexed="63"/>
      </bottom>
    </border>
    <border>
      <left>
        <color indexed="63"/>
      </left>
      <right>
        <color indexed="63"/>
      </right>
      <top>
        <color indexed="63"/>
      </top>
      <bottom style="hair"/>
    </border>
    <border>
      <left>
        <color indexed="63"/>
      </left>
      <right style="thin"/>
      <top>
        <color indexed="63"/>
      </top>
      <bottom style="double"/>
    </border>
    <border>
      <left>
        <color indexed="63"/>
      </left>
      <right style="medium"/>
      <top style="medium"/>
      <bottom style="thin"/>
    </border>
    <border>
      <left style="medium"/>
      <right style="thin"/>
      <top>
        <color indexed="63"/>
      </top>
      <bottom style="thin"/>
    </border>
    <border>
      <left style="medium"/>
      <right style="medium"/>
      <top>
        <color indexed="63"/>
      </top>
      <bottom style="mediu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style="medium"/>
      <right style="medium"/>
      <top style="thin"/>
      <bottom style="thin"/>
    </border>
    <border>
      <left style="medium"/>
      <right style="medium"/>
      <top style="thin"/>
      <bottom style="double"/>
    </border>
    <border>
      <left style="thin"/>
      <right style="thin"/>
      <top style="thin"/>
      <bottom style="medium"/>
    </border>
    <border>
      <left style="medium"/>
      <right style="thin"/>
      <top>
        <color indexed="63"/>
      </top>
      <bottom style="medium"/>
    </border>
    <border>
      <left style="thin"/>
      <right>
        <color indexed="63"/>
      </right>
      <top style="medium"/>
      <bottom style="thin"/>
    </border>
    <border>
      <left style="thin"/>
      <right>
        <color indexed="63"/>
      </right>
      <top style="thin"/>
      <bottom style="double"/>
    </border>
    <border>
      <left style="medium"/>
      <right style="thin"/>
      <top style="medium"/>
      <bottom style="thin"/>
    </border>
    <border>
      <left style="medium"/>
      <right style="thin"/>
      <top style="thin"/>
      <bottom style="thin"/>
    </border>
    <border>
      <left style="medium"/>
      <right style="thin"/>
      <top style="thin"/>
      <bottom style="double"/>
    </border>
    <border>
      <left>
        <color indexed="63"/>
      </left>
      <right style="thin"/>
      <top style="medium"/>
      <bottom>
        <color indexed="63"/>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thin">
        <color indexed="8"/>
      </left>
      <right style="thin">
        <color indexed="8"/>
      </right>
      <top style="thin">
        <color indexed="8"/>
      </top>
      <bottom>
        <color indexed="63"/>
      </bottom>
    </border>
    <border>
      <left style="thin"/>
      <right>
        <color indexed="63"/>
      </right>
      <top style="thin"/>
      <bottom style="medium"/>
    </border>
    <border>
      <left style="medium"/>
      <right style="thin"/>
      <top style="medium"/>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0" fontId="1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29" borderId="0" applyNumberFormat="0" applyBorder="0" applyAlignment="0" applyProtection="0"/>
    <xf numFmtId="0" fontId="128" fillId="0" borderId="3" applyNumberFormat="0" applyFill="0" applyAlignment="0" applyProtection="0"/>
    <xf numFmtId="0" fontId="129" fillId="0" borderId="4" applyNumberFormat="0" applyFill="0" applyAlignment="0" applyProtection="0"/>
    <xf numFmtId="0" fontId="130" fillId="0" borderId="5"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0" borderId="1" applyNumberFormat="0" applyAlignment="0" applyProtection="0"/>
    <xf numFmtId="0" fontId="133" fillId="0" borderId="6" applyNumberFormat="0" applyFill="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134"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135" fillId="27" borderId="8" applyNumberFormat="0" applyAlignment="0" applyProtection="0"/>
    <xf numFmtId="9" fontId="0" fillId="0" borderId="0" applyFont="0" applyFill="0" applyBorder="0" applyAlignment="0" applyProtection="0"/>
    <xf numFmtId="0" fontId="136" fillId="0" borderId="0">
      <alignment horizontal="left" vertical="center"/>
      <protection/>
    </xf>
    <xf numFmtId="0" fontId="137" fillId="0" borderId="0">
      <alignment horizontal="left" vertical="top"/>
      <protection/>
    </xf>
    <xf numFmtId="0" fontId="138" fillId="0" borderId="0">
      <alignment horizontal="right" vertical="center"/>
      <protection/>
    </xf>
    <xf numFmtId="0" fontId="138" fillId="0" borderId="0">
      <alignment horizontal="left" vertical="center"/>
      <protection/>
    </xf>
    <xf numFmtId="0" fontId="137" fillId="0" borderId="0">
      <alignment horizontal="left" vertical="center"/>
      <protection/>
    </xf>
    <xf numFmtId="0" fontId="136" fillId="0" borderId="0">
      <alignment horizontal="left" vertical="top"/>
      <protection/>
    </xf>
    <xf numFmtId="0" fontId="136" fillId="0" borderId="0">
      <alignment horizontal="right" vertical="top"/>
      <protection/>
    </xf>
    <xf numFmtId="0" fontId="136" fillId="0" borderId="0">
      <alignment horizontal="right" vertical="top"/>
      <protection/>
    </xf>
    <xf numFmtId="0" fontId="139" fillId="0" borderId="0" applyNumberFormat="0" applyFill="0" applyBorder="0" applyAlignment="0" applyProtection="0"/>
    <xf numFmtId="0" fontId="140" fillId="0" borderId="9" applyNumberFormat="0" applyFill="0" applyAlignment="0" applyProtection="0"/>
    <xf numFmtId="0" fontId="141" fillId="0" borderId="0" applyNumberFormat="0" applyFill="0" applyBorder="0" applyAlignment="0" applyProtection="0"/>
  </cellStyleXfs>
  <cellXfs count="1113">
    <xf numFmtId="0" fontId="0" fillId="0" borderId="0" xfId="0" applyAlignment="1">
      <alignment/>
    </xf>
    <xf numFmtId="0" fontId="1" fillId="0" borderId="0" xfId="0" applyFont="1" applyBorder="1" applyAlignment="1">
      <alignment/>
    </xf>
    <xf numFmtId="49" fontId="1" fillId="0" borderId="10" xfId="0" applyNumberFormat="1" applyFont="1" applyBorder="1" applyAlignment="1">
      <alignment horizontal="left"/>
    </xf>
    <xf numFmtId="4" fontId="1" fillId="0" borderId="10" xfId="0" applyNumberFormat="1" applyFont="1" applyBorder="1" applyAlignment="1">
      <alignment/>
    </xf>
    <xf numFmtId="49" fontId="1" fillId="0" borderId="11" xfId="0" applyNumberFormat="1" applyFont="1" applyBorder="1" applyAlignment="1">
      <alignment horizontal="left"/>
    </xf>
    <xf numFmtId="4" fontId="1" fillId="0" borderId="12" xfId="0" applyNumberFormat="1" applyFont="1" applyBorder="1" applyAlignment="1">
      <alignment/>
    </xf>
    <xf numFmtId="0" fontId="5" fillId="0" borderId="0" xfId="0" applyFont="1" applyAlignment="1">
      <alignment/>
    </xf>
    <xf numFmtId="0" fontId="5" fillId="33" borderId="0" xfId="0" applyFont="1" applyFill="1" applyAlignment="1">
      <alignment/>
    </xf>
    <xf numFmtId="0" fontId="6" fillId="0" borderId="0" xfId="0" applyFont="1" applyAlignment="1">
      <alignment/>
    </xf>
    <xf numFmtId="0" fontId="5" fillId="0" borderId="0" xfId="0" applyFont="1" applyAlignment="1">
      <alignment horizontal="centerContinuous"/>
    </xf>
    <xf numFmtId="0" fontId="5" fillId="33" borderId="0" xfId="0" applyFont="1" applyFill="1" applyAlignment="1" applyProtection="1">
      <alignment/>
      <protection hidden="1"/>
    </xf>
    <xf numFmtId="0" fontId="5" fillId="33" borderId="0" xfId="0" applyFont="1" applyFill="1" applyBorder="1" applyAlignment="1" applyProtection="1">
      <alignment/>
      <protection hidden="1"/>
    </xf>
    <xf numFmtId="0" fontId="7" fillId="33" borderId="0" xfId="0" applyFont="1" applyFill="1" applyAlignment="1" applyProtection="1">
      <alignment/>
      <protection hidden="1"/>
    </xf>
    <xf numFmtId="0" fontId="8" fillId="33" borderId="13" xfId="0" applyFont="1" applyFill="1" applyBorder="1" applyAlignment="1" applyProtection="1">
      <alignment horizontal="center"/>
      <protection hidden="1"/>
    </xf>
    <xf numFmtId="0" fontId="8" fillId="33" borderId="14" xfId="0" applyFont="1" applyFill="1" applyBorder="1" applyAlignment="1" applyProtection="1">
      <alignment horizontal="center"/>
      <protection hidden="1"/>
    </xf>
    <xf numFmtId="0" fontId="8" fillId="33" borderId="15" xfId="0" applyFont="1" applyFill="1" applyBorder="1" applyAlignment="1" applyProtection="1">
      <alignment horizontal="center"/>
      <protection hidden="1"/>
    </xf>
    <xf numFmtId="0" fontId="8" fillId="33" borderId="16" xfId="0" applyFont="1" applyFill="1" applyBorder="1" applyAlignment="1" applyProtection="1">
      <alignment horizontal="center"/>
      <protection hidden="1"/>
    </xf>
    <xf numFmtId="0" fontId="8" fillId="33" borderId="17" xfId="0" applyFont="1" applyFill="1" applyBorder="1" applyAlignment="1" applyProtection="1">
      <alignment horizontal="center"/>
      <protection hidden="1"/>
    </xf>
    <xf numFmtId="0" fontId="8" fillId="33" borderId="18" xfId="0" applyFont="1" applyFill="1" applyBorder="1" applyAlignment="1" applyProtection="1">
      <alignment horizontal="center"/>
      <protection hidden="1"/>
    </xf>
    <xf numFmtId="0" fontId="8" fillId="33" borderId="0" xfId="0" applyFont="1" applyFill="1" applyBorder="1" applyAlignment="1" applyProtection="1">
      <alignment horizontal="center"/>
      <protection hidden="1"/>
    </xf>
    <xf numFmtId="0" fontId="9" fillId="33" borderId="0" xfId="0" applyFont="1" applyFill="1" applyBorder="1" applyAlignment="1" applyProtection="1">
      <alignment horizontal="center"/>
      <protection hidden="1"/>
    </xf>
    <xf numFmtId="0" fontId="8" fillId="33" borderId="19" xfId="0" applyFont="1" applyFill="1" applyBorder="1" applyAlignment="1" applyProtection="1">
      <alignment horizontal="center"/>
      <protection hidden="1"/>
    </xf>
    <xf numFmtId="0" fontId="8" fillId="33" borderId="20" xfId="0" applyFont="1" applyFill="1" applyBorder="1" applyAlignment="1" applyProtection="1">
      <alignment horizontal="center"/>
      <protection hidden="1"/>
    </xf>
    <xf numFmtId="0" fontId="8" fillId="33" borderId="21" xfId="0" applyFont="1" applyFill="1" applyBorder="1" applyAlignment="1" applyProtection="1">
      <alignment horizontal="center"/>
      <protection hidden="1"/>
    </xf>
    <xf numFmtId="0" fontId="8" fillId="33" borderId="22" xfId="0" applyFont="1" applyFill="1" applyBorder="1" applyAlignment="1" applyProtection="1">
      <alignment horizontal="center"/>
      <protection hidden="1"/>
    </xf>
    <xf numFmtId="0" fontId="9" fillId="33" borderId="22" xfId="0" applyFont="1" applyFill="1" applyBorder="1" applyAlignment="1" applyProtection="1">
      <alignment horizontal="center"/>
      <protection hidden="1"/>
    </xf>
    <xf numFmtId="0" fontId="8" fillId="33" borderId="23" xfId="0" applyFont="1" applyFill="1" applyBorder="1" applyAlignment="1" applyProtection="1">
      <alignment horizontal="center"/>
      <protection hidden="1"/>
    </xf>
    <xf numFmtId="0" fontId="7" fillId="33" borderId="13" xfId="0" applyFont="1" applyFill="1" applyBorder="1" applyAlignment="1" applyProtection="1">
      <alignment horizontal="center"/>
      <protection hidden="1"/>
    </xf>
    <xf numFmtId="2" fontId="7" fillId="33" borderId="24" xfId="0" applyNumberFormat="1" applyFont="1" applyFill="1" applyBorder="1" applyAlignment="1" applyProtection="1">
      <alignment/>
      <protection hidden="1"/>
    </xf>
    <xf numFmtId="2" fontId="7" fillId="33" borderId="25" xfId="0" applyNumberFormat="1" applyFont="1" applyFill="1" applyBorder="1" applyAlignment="1" applyProtection="1">
      <alignment/>
      <protection hidden="1"/>
    </xf>
    <xf numFmtId="0" fontId="7" fillId="33" borderId="25" xfId="0" applyFont="1" applyFill="1" applyBorder="1" applyAlignment="1" applyProtection="1">
      <alignment/>
      <protection hidden="1"/>
    </xf>
    <xf numFmtId="0" fontId="7" fillId="33" borderId="26" xfId="0" applyFont="1" applyFill="1" applyBorder="1" applyAlignment="1" applyProtection="1">
      <alignment/>
      <protection hidden="1"/>
    </xf>
    <xf numFmtId="0" fontId="7" fillId="33" borderId="17" xfId="0" applyFont="1" applyFill="1" applyBorder="1" applyAlignment="1" applyProtection="1">
      <alignment horizontal="center"/>
      <protection hidden="1"/>
    </xf>
    <xf numFmtId="2" fontId="7" fillId="33" borderId="17" xfId="0" applyNumberFormat="1" applyFont="1" applyFill="1" applyBorder="1" applyAlignment="1" applyProtection="1">
      <alignment/>
      <protection hidden="1"/>
    </xf>
    <xf numFmtId="2" fontId="7" fillId="33" borderId="27" xfId="0" applyNumberFormat="1" applyFont="1" applyFill="1" applyBorder="1" applyAlignment="1" applyProtection="1">
      <alignment/>
      <protection hidden="1"/>
    </xf>
    <xf numFmtId="0" fontId="7" fillId="33" borderId="27" xfId="0" applyFont="1" applyFill="1" applyBorder="1" applyAlignment="1" applyProtection="1">
      <alignment/>
      <protection hidden="1"/>
    </xf>
    <xf numFmtId="0" fontId="7" fillId="33" borderId="28" xfId="0" applyFont="1" applyFill="1" applyBorder="1" applyAlignment="1" applyProtection="1">
      <alignment/>
      <protection hidden="1"/>
    </xf>
    <xf numFmtId="0" fontId="7" fillId="33" borderId="17" xfId="0" applyFont="1" applyFill="1" applyBorder="1" applyAlignment="1" applyProtection="1" quotePrefix="1">
      <alignment horizontal="center" vertical="top"/>
      <protection hidden="1"/>
    </xf>
    <xf numFmtId="1" fontId="7" fillId="33" borderId="17" xfId="0" applyNumberFormat="1" applyFont="1" applyFill="1" applyBorder="1" applyAlignment="1" applyProtection="1" quotePrefix="1">
      <alignment horizontal="center" vertical="top"/>
      <protection hidden="1"/>
    </xf>
    <xf numFmtId="2" fontId="7" fillId="33" borderId="18" xfId="0" applyNumberFormat="1" applyFont="1" applyFill="1" applyBorder="1" applyAlignment="1" applyProtection="1">
      <alignment horizontal="left" vertical="top" wrapText="1"/>
      <protection locked="0"/>
    </xf>
    <xf numFmtId="181" fontId="7" fillId="33" borderId="0" xfId="0" applyNumberFormat="1" applyFont="1" applyFill="1" applyBorder="1" applyAlignment="1" applyProtection="1">
      <alignment horizontal="right" indent="1"/>
      <protection hidden="1"/>
    </xf>
    <xf numFmtId="0" fontId="7" fillId="33" borderId="18" xfId="0" applyFont="1" applyFill="1" applyBorder="1" applyAlignment="1" applyProtection="1">
      <alignment horizontal="center"/>
      <protection hidden="1"/>
    </xf>
    <xf numFmtId="4" fontId="7" fillId="33" borderId="0" xfId="0" applyNumberFormat="1" applyFont="1" applyFill="1" applyBorder="1" applyAlignment="1" applyProtection="1">
      <alignment horizontal="center"/>
      <protection hidden="1"/>
    </xf>
    <xf numFmtId="4" fontId="10" fillId="33" borderId="19" xfId="0" applyNumberFormat="1" applyFont="1" applyFill="1" applyBorder="1" applyAlignment="1" applyProtection="1">
      <alignment horizontal="right" indent="1"/>
      <protection hidden="1"/>
    </xf>
    <xf numFmtId="4" fontId="10" fillId="33" borderId="29" xfId="0" applyNumberFormat="1" applyFont="1" applyFill="1" applyBorder="1" applyAlignment="1" applyProtection="1">
      <alignment horizontal="right" indent="1"/>
      <protection hidden="1"/>
    </xf>
    <xf numFmtId="0" fontId="7" fillId="33" borderId="30" xfId="0" applyFont="1" applyFill="1" applyBorder="1" applyAlignment="1" applyProtection="1" quotePrefix="1">
      <alignment horizontal="center" vertical="top"/>
      <protection hidden="1"/>
    </xf>
    <xf numFmtId="1" fontId="7" fillId="33" borderId="30" xfId="0" applyNumberFormat="1" applyFont="1" applyFill="1" applyBorder="1" applyAlignment="1" applyProtection="1" quotePrefix="1">
      <alignment horizontal="center" vertical="top"/>
      <protection hidden="1"/>
    </xf>
    <xf numFmtId="2" fontId="7" fillId="33" borderId="27" xfId="0" applyNumberFormat="1" applyFont="1" applyFill="1" applyBorder="1" applyAlignment="1" applyProtection="1">
      <alignment horizontal="left" vertical="top" wrapText="1"/>
      <protection locked="0"/>
    </xf>
    <xf numFmtId="181" fontId="7" fillId="33" borderId="31" xfId="0" applyNumberFormat="1" applyFont="1" applyFill="1" applyBorder="1" applyAlignment="1" applyProtection="1">
      <alignment horizontal="right" indent="1"/>
      <protection hidden="1"/>
    </xf>
    <xf numFmtId="0" fontId="7" fillId="33" borderId="27" xfId="0" applyFont="1" applyFill="1" applyBorder="1" applyAlignment="1" applyProtection="1">
      <alignment horizontal="center"/>
      <protection hidden="1"/>
    </xf>
    <xf numFmtId="4" fontId="7" fillId="33" borderId="31" xfId="0" applyNumberFormat="1" applyFont="1" applyFill="1" applyBorder="1" applyAlignment="1" applyProtection="1">
      <alignment horizontal="center"/>
      <protection hidden="1"/>
    </xf>
    <xf numFmtId="4" fontId="11" fillId="33" borderId="28" xfId="0" applyNumberFormat="1" applyFont="1" applyFill="1" applyBorder="1" applyAlignment="1" applyProtection="1">
      <alignment horizontal="right" indent="1"/>
      <protection hidden="1"/>
    </xf>
    <xf numFmtId="4" fontId="10" fillId="33" borderId="28" xfId="0" applyNumberFormat="1" applyFont="1" applyFill="1" applyBorder="1" applyAlignment="1" applyProtection="1">
      <alignment horizontal="right" indent="1"/>
      <protection hidden="1"/>
    </xf>
    <xf numFmtId="0" fontId="7" fillId="33" borderId="24" xfId="0" applyFont="1" applyFill="1" applyBorder="1" applyAlignment="1" applyProtection="1" quotePrefix="1">
      <alignment horizontal="center" vertical="top"/>
      <protection hidden="1"/>
    </xf>
    <xf numFmtId="1" fontId="7" fillId="33" borderId="24" xfId="0" applyNumberFormat="1" applyFont="1" applyFill="1" applyBorder="1" applyAlignment="1" applyProtection="1" quotePrefix="1">
      <alignment horizontal="center" vertical="top"/>
      <protection hidden="1"/>
    </xf>
    <xf numFmtId="2" fontId="7" fillId="33" borderId="32" xfId="0" applyNumberFormat="1" applyFont="1" applyFill="1" applyBorder="1" applyAlignment="1" applyProtection="1">
      <alignment horizontal="left" vertical="top" wrapText="1"/>
      <protection locked="0"/>
    </xf>
    <xf numFmtId="181" fontId="7" fillId="33" borderId="25" xfId="0" applyNumberFormat="1" applyFont="1" applyFill="1" applyBorder="1" applyAlignment="1" applyProtection="1">
      <alignment horizontal="right" indent="1"/>
      <protection hidden="1"/>
    </xf>
    <xf numFmtId="0" fontId="7" fillId="33" borderId="32" xfId="0" applyFont="1" applyFill="1" applyBorder="1" applyAlignment="1" applyProtection="1">
      <alignment horizontal="center"/>
      <protection hidden="1"/>
    </xf>
    <xf numFmtId="4" fontId="7" fillId="33" borderId="25" xfId="0" applyNumberFormat="1" applyFont="1" applyFill="1" applyBorder="1" applyAlignment="1" applyProtection="1">
      <alignment horizontal="center"/>
      <protection hidden="1"/>
    </xf>
    <xf numFmtId="0" fontId="7" fillId="33" borderId="33" xfId="0" applyFont="1" applyFill="1" applyBorder="1" applyAlignment="1" applyProtection="1">
      <alignment horizontal="center"/>
      <protection hidden="1"/>
    </xf>
    <xf numFmtId="2" fontId="7" fillId="33" borderId="34" xfId="0" applyNumberFormat="1" applyFont="1" applyFill="1" applyBorder="1" applyAlignment="1" applyProtection="1">
      <alignment/>
      <protection hidden="1"/>
    </xf>
    <xf numFmtId="2" fontId="7" fillId="33" borderId="35" xfId="0" applyNumberFormat="1" applyFont="1" applyFill="1" applyBorder="1" applyAlignment="1" applyProtection="1">
      <alignment/>
      <protection hidden="1"/>
    </xf>
    <xf numFmtId="2" fontId="7" fillId="33" borderId="36" xfId="0" applyNumberFormat="1" applyFont="1" applyFill="1" applyBorder="1" applyAlignment="1" applyProtection="1">
      <alignment horizontal="center"/>
      <protection hidden="1"/>
    </xf>
    <xf numFmtId="0" fontId="7" fillId="33" borderId="36" xfId="0" applyFont="1" applyFill="1" applyBorder="1" applyAlignment="1" applyProtection="1">
      <alignment horizontal="center"/>
      <protection hidden="1"/>
    </xf>
    <xf numFmtId="4" fontId="7" fillId="33" borderId="36" xfId="0" applyNumberFormat="1" applyFont="1" applyFill="1" applyBorder="1" applyAlignment="1" applyProtection="1">
      <alignment horizontal="center"/>
      <protection hidden="1"/>
    </xf>
    <xf numFmtId="4" fontId="10" fillId="33" borderId="37" xfId="0" applyNumberFormat="1" applyFont="1" applyFill="1" applyBorder="1" applyAlignment="1" applyProtection="1">
      <alignment horizontal="center"/>
      <protection hidden="1"/>
    </xf>
    <xf numFmtId="0" fontId="7" fillId="33" borderId="20" xfId="0" applyFont="1" applyFill="1" applyBorder="1" applyAlignment="1" applyProtection="1">
      <alignment horizontal="center"/>
      <protection hidden="1"/>
    </xf>
    <xf numFmtId="2" fontId="7" fillId="33" borderId="20" xfId="0" applyNumberFormat="1" applyFont="1" applyFill="1" applyBorder="1" applyAlignment="1" applyProtection="1">
      <alignment/>
      <protection hidden="1"/>
    </xf>
    <xf numFmtId="2" fontId="8" fillId="33" borderId="38" xfId="0" applyNumberFormat="1" applyFont="1" applyFill="1" applyBorder="1" applyAlignment="1" applyProtection="1">
      <alignment/>
      <protection hidden="1"/>
    </xf>
    <xf numFmtId="0" fontId="8" fillId="33" borderId="22" xfId="0" applyFont="1" applyFill="1" applyBorder="1" applyAlignment="1" applyProtection="1">
      <alignment/>
      <protection hidden="1"/>
    </xf>
    <xf numFmtId="0" fontId="12" fillId="33" borderId="22" xfId="0" applyFont="1" applyFill="1" applyBorder="1" applyAlignment="1" applyProtection="1">
      <alignment horizontal="center"/>
      <protection hidden="1"/>
    </xf>
    <xf numFmtId="182" fontId="11" fillId="33" borderId="39" xfId="0" applyNumberFormat="1" applyFont="1" applyFill="1" applyBorder="1" applyAlignment="1" applyProtection="1">
      <alignment horizontal="right" indent="1"/>
      <protection hidden="1"/>
    </xf>
    <xf numFmtId="0" fontId="13" fillId="33" borderId="0" xfId="0" applyFont="1" applyFill="1" applyAlignment="1" applyProtection="1">
      <alignment/>
      <protection hidden="1"/>
    </xf>
    <xf numFmtId="0" fontId="7" fillId="33" borderId="40" xfId="0" applyFont="1" applyFill="1" applyBorder="1" applyAlignment="1" applyProtection="1">
      <alignment horizontal="center"/>
      <protection hidden="1"/>
    </xf>
    <xf numFmtId="0" fontId="7" fillId="33" borderId="30" xfId="0" applyFont="1" applyFill="1" applyBorder="1" applyAlignment="1" applyProtection="1">
      <alignment horizontal="center"/>
      <protection hidden="1"/>
    </xf>
    <xf numFmtId="2" fontId="7" fillId="33" borderId="41" xfId="0" applyNumberFormat="1" applyFont="1" applyFill="1" applyBorder="1" applyAlignment="1" applyProtection="1">
      <alignment/>
      <protection hidden="1"/>
    </xf>
    <xf numFmtId="2" fontId="7" fillId="33" borderId="18" xfId="0" applyNumberFormat="1" applyFont="1" applyFill="1" applyBorder="1" applyAlignment="1" applyProtection="1">
      <alignment horizontal="left" vertical="top" wrapText="1"/>
      <protection hidden="1"/>
    </xf>
    <xf numFmtId="183" fontId="7" fillId="33" borderId="0" xfId="0" applyNumberFormat="1" applyFont="1" applyFill="1" applyBorder="1" applyAlignment="1" applyProtection="1">
      <alignment horizontal="right" indent="1"/>
      <protection hidden="1"/>
    </xf>
    <xf numFmtId="0" fontId="7" fillId="33" borderId="24" xfId="0" applyFont="1" applyFill="1" applyBorder="1" applyAlignment="1" applyProtection="1">
      <alignment horizontal="center"/>
      <protection hidden="1"/>
    </xf>
    <xf numFmtId="2" fontId="7" fillId="33" borderId="32" xfId="0" applyNumberFormat="1" applyFont="1" applyFill="1" applyBorder="1" applyAlignment="1" applyProtection="1">
      <alignment/>
      <protection hidden="1"/>
    </xf>
    <xf numFmtId="183" fontId="7" fillId="33" borderId="25" xfId="0" applyNumberFormat="1" applyFont="1" applyFill="1" applyBorder="1" applyAlignment="1" applyProtection="1">
      <alignment/>
      <protection hidden="1"/>
    </xf>
    <xf numFmtId="0" fontId="7" fillId="33" borderId="32" xfId="0" applyFont="1" applyFill="1" applyBorder="1" applyAlignment="1" applyProtection="1">
      <alignment/>
      <protection hidden="1"/>
    </xf>
    <xf numFmtId="0" fontId="10" fillId="33" borderId="29" xfId="0" applyFont="1" applyFill="1" applyBorder="1" applyAlignment="1" applyProtection="1">
      <alignment/>
      <protection hidden="1"/>
    </xf>
    <xf numFmtId="2" fontId="7" fillId="33" borderId="18" xfId="0" applyNumberFormat="1" applyFont="1" applyFill="1" applyBorder="1" applyAlignment="1" applyProtection="1">
      <alignment/>
      <protection hidden="1"/>
    </xf>
    <xf numFmtId="183" fontId="7" fillId="33" borderId="0" xfId="0" applyNumberFormat="1" applyFont="1" applyFill="1" applyBorder="1" applyAlignment="1" applyProtection="1">
      <alignment/>
      <protection hidden="1"/>
    </xf>
    <xf numFmtId="0" fontId="7" fillId="33" borderId="18" xfId="0" applyFont="1" applyFill="1" applyBorder="1" applyAlignment="1" applyProtection="1">
      <alignment/>
      <protection hidden="1"/>
    </xf>
    <xf numFmtId="0" fontId="7" fillId="33" borderId="0" xfId="0" applyFont="1" applyFill="1" applyBorder="1" applyAlignment="1" applyProtection="1">
      <alignment/>
      <protection hidden="1"/>
    </xf>
    <xf numFmtId="0" fontId="10" fillId="33" borderId="19" xfId="0" applyFont="1" applyFill="1" applyBorder="1" applyAlignment="1" applyProtection="1">
      <alignment/>
      <protection hidden="1"/>
    </xf>
    <xf numFmtId="183" fontId="7" fillId="33" borderId="25" xfId="0" applyNumberFormat="1" applyFont="1" applyFill="1" applyBorder="1" applyAlignment="1" applyProtection="1">
      <alignment horizontal="right" indent="1"/>
      <protection hidden="1"/>
    </xf>
    <xf numFmtId="183" fontId="7" fillId="33" borderId="31" xfId="0" applyNumberFormat="1" applyFont="1" applyFill="1" applyBorder="1" applyAlignment="1" applyProtection="1">
      <alignment horizontal="right" indent="1"/>
      <protection hidden="1"/>
    </xf>
    <xf numFmtId="2" fontId="7" fillId="33" borderId="42" xfId="0" applyNumberFormat="1" applyFont="1" applyFill="1" applyBorder="1" applyAlignment="1" applyProtection="1">
      <alignment horizontal="justify" vertical="top"/>
      <protection locked="0"/>
    </xf>
    <xf numFmtId="2" fontId="7" fillId="33" borderId="42" xfId="0" applyNumberFormat="1" applyFont="1" applyFill="1" applyBorder="1" applyAlignment="1" applyProtection="1">
      <alignment horizontal="center"/>
      <protection hidden="1"/>
    </xf>
    <xf numFmtId="0" fontId="7" fillId="33" borderId="42" xfId="0" applyFont="1" applyFill="1" applyBorder="1" applyAlignment="1" applyProtection="1">
      <alignment horizontal="center"/>
      <protection hidden="1"/>
    </xf>
    <xf numFmtId="4" fontId="7" fillId="33" borderId="42" xfId="0" applyNumberFormat="1" applyFont="1" applyFill="1" applyBorder="1" applyAlignment="1" applyProtection="1">
      <alignment horizontal="center"/>
      <protection hidden="1"/>
    </xf>
    <xf numFmtId="4" fontId="10" fillId="33" borderId="43" xfId="0" applyNumberFormat="1" applyFont="1" applyFill="1" applyBorder="1" applyAlignment="1" applyProtection="1">
      <alignment horizontal="center"/>
      <protection hidden="1"/>
    </xf>
    <xf numFmtId="0" fontId="5" fillId="0" borderId="33" xfId="0" applyFont="1" applyBorder="1" applyAlignment="1">
      <alignment/>
    </xf>
    <xf numFmtId="1" fontId="13" fillId="33" borderId="34" xfId="0" applyNumberFormat="1" applyFont="1" applyFill="1" applyBorder="1" applyAlignment="1" applyProtection="1">
      <alignment horizontal="center" vertical="top"/>
      <protection hidden="1"/>
    </xf>
    <xf numFmtId="2" fontId="13" fillId="33" borderId="35" xfId="0" applyNumberFormat="1" applyFont="1" applyFill="1" applyBorder="1" applyAlignment="1" applyProtection="1">
      <alignment horizontal="justify" vertical="top"/>
      <protection locked="0"/>
    </xf>
    <xf numFmtId="2" fontId="13" fillId="33" borderId="36" xfId="0" applyNumberFormat="1" applyFont="1" applyFill="1" applyBorder="1" applyAlignment="1" applyProtection="1">
      <alignment horizontal="center"/>
      <protection hidden="1"/>
    </xf>
    <xf numFmtId="0" fontId="13" fillId="33" borderId="36" xfId="0" applyFont="1" applyFill="1" applyBorder="1" applyAlignment="1" applyProtection="1">
      <alignment horizontal="center"/>
      <protection hidden="1"/>
    </xf>
    <xf numFmtId="4" fontId="13" fillId="33" borderId="36" xfId="0" applyNumberFormat="1" applyFont="1" applyFill="1" applyBorder="1" applyAlignment="1" applyProtection="1">
      <alignment horizontal="center"/>
      <protection hidden="1"/>
    </xf>
    <xf numFmtId="4" fontId="14" fillId="33" borderId="37" xfId="0" applyNumberFormat="1" applyFont="1" applyFill="1" applyBorder="1" applyAlignment="1" applyProtection="1">
      <alignment horizontal="center"/>
      <protection hidden="1"/>
    </xf>
    <xf numFmtId="2" fontId="13" fillId="33" borderId="20" xfId="0" applyNumberFormat="1" applyFont="1" applyFill="1" applyBorder="1" applyAlignment="1" applyProtection="1">
      <alignment/>
      <protection hidden="1"/>
    </xf>
    <xf numFmtId="0" fontId="15" fillId="33" borderId="0" xfId="0" applyFont="1" applyFill="1" applyAlignment="1">
      <alignment/>
    </xf>
    <xf numFmtId="0" fontId="7" fillId="33" borderId="0" xfId="0" applyFont="1" applyFill="1" applyAlignment="1">
      <alignment/>
    </xf>
    <xf numFmtId="0" fontId="16" fillId="33" borderId="0" xfId="0" applyFont="1" applyFill="1" applyAlignment="1" applyProtection="1">
      <alignment/>
      <protection hidden="1"/>
    </xf>
    <xf numFmtId="0" fontId="17" fillId="33" borderId="13" xfId="0" applyFont="1" applyFill="1" applyBorder="1" applyAlignment="1" applyProtection="1">
      <alignment horizontal="center"/>
      <protection hidden="1"/>
    </xf>
    <xf numFmtId="0" fontId="17" fillId="33" borderId="14" xfId="0" applyFont="1" applyFill="1" applyBorder="1" applyAlignment="1" applyProtection="1">
      <alignment horizontal="center"/>
      <protection hidden="1"/>
    </xf>
    <xf numFmtId="4" fontId="17" fillId="33" borderId="15" xfId="0" applyNumberFormat="1" applyFont="1" applyFill="1" applyBorder="1" applyAlignment="1" applyProtection="1">
      <alignment horizontal="center"/>
      <protection hidden="1"/>
    </xf>
    <xf numFmtId="4" fontId="8" fillId="33" borderId="15" xfId="0" applyNumberFormat="1" applyFont="1" applyFill="1" applyBorder="1" applyAlignment="1" applyProtection="1">
      <alignment horizontal="center"/>
      <protection hidden="1"/>
    </xf>
    <xf numFmtId="4" fontId="8" fillId="33" borderId="16" xfId="0" applyNumberFormat="1" applyFont="1" applyFill="1" applyBorder="1" applyAlignment="1" applyProtection="1">
      <alignment horizontal="center"/>
      <protection hidden="1"/>
    </xf>
    <xf numFmtId="0" fontId="17" fillId="33" borderId="17" xfId="0" applyFont="1" applyFill="1" applyBorder="1" applyAlignment="1" applyProtection="1">
      <alignment horizontal="center"/>
      <protection hidden="1"/>
    </xf>
    <xf numFmtId="0" fontId="17" fillId="33" borderId="18" xfId="0" applyFont="1" applyFill="1" applyBorder="1" applyAlignment="1" applyProtection="1">
      <alignment horizontal="center"/>
      <protection hidden="1"/>
    </xf>
    <xf numFmtId="4" fontId="17" fillId="33" borderId="0" xfId="0" applyNumberFormat="1" applyFont="1" applyFill="1" applyBorder="1" applyAlignment="1" applyProtection="1">
      <alignment horizontal="center"/>
      <protection hidden="1"/>
    </xf>
    <xf numFmtId="4" fontId="9" fillId="33" borderId="0" xfId="0" applyNumberFormat="1" applyFont="1" applyFill="1" applyBorder="1" applyAlignment="1" applyProtection="1">
      <alignment horizontal="center"/>
      <protection hidden="1"/>
    </xf>
    <xf numFmtId="4" fontId="8" fillId="33" borderId="19" xfId="0" applyNumberFormat="1" applyFont="1" applyFill="1" applyBorder="1" applyAlignment="1" applyProtection="1">
      <alignment horizontal="center"/>
      <protection hidden="1"/>
    </xf>
    <xf numFmtId="0" fontId="17" fillId="33" borderId="20" xfId="0" applyFont="1" applyFill="1" applyBorder="1" applyAlignment="1" applyProtection="1">
      <alignment horizontal="center"/>
      <protection hidden="1"/>
    </xf>
    <xf numFmtId="0" fontId="17" fillId="33" borderId="21" xfId="0" applyFont="1" applyFill="1" applyBorder="1" applyAlignment="1" applyProtection="1">
      <alignment horizontal="center"/>
      <protection hidden="1"/>
    </xf>
    <xf numFmtId="4" fontId="17" fillId="33" borderId="22" xfId="0" applyNumberFormat="1" applyFont="1" applyFill="1" applyBorder="1" applyAlignment="1" applyProtection="1">
      <alignment horizontal="center"/>
      <protection hidden="1"/>
    </xf>
    <xf numFmtId="4" fontId="9" fillId="33" borderId="22" xfId="0" applyNumberFormat="1" applyFont="1" applyFill="1" applyBorder="1" applyAlignment="1" applyProtection="1">
      <alignment horizontal="center"/>
      <protection hidden="1"/>
    </xf>
    <xf numFmtId="4" fontId="8" fillId="33" borderId="23" xfId="0" applyNumberFormat="1" applyFont="1" applyFill="1" applyBorder="1" applyAlignment="1" applyProtection="1">
      <alignment horizontal="center"/>
      <protection hidden="1"/>
    </xf>
    <xf numFmtId="4" fontId="7" fillId="33" borderId="25" xfId="0" applyNumberFormat="1" applyFont="1" applyFill="1" applyBorder="1" applyAlignment="1" applyProtection="1">
      <alignment/>
      <protection hidden="1"/>
    </xf>
    <xf numFmtId="4" fontId="7" fillId="33" borderId="25" xfId="0" applyNumberFormat="1" applyFont="1" applyFill="1" applyBorder="1" applyAlignment="1" applyProtection="1">
      <alignment/>
      <protection hidden="1"/>
    </xf>
    <xf numFmtId="4" fontId="7" fillId="33" borderId="26" xfId="0" applyNumberFormat="1" applyFont="1" applyFill="1" applyBorder="1" applyAlignment="1" applyProtection="1">
      <alignment/>
      <protection hidden="1"/>
    </xf>
    <xf numFmtId="4" fontId="7" fillId="33" borderId="27" xfId="0" applyNumberFormat="1" applyFont="1" applyFill="1" applyBorder="1" applyAlignment="1" applyProtection="1">
      <alignment/>
      <protection hidden="1"/>
    </xf>
    <xf numFmtId="4" fontId="7" fillId="33" borderId="27" xfId="0" applyNumberFormat="1" applyFont="1" applyFill="1" applyBorder="1" applyAlignment="1" applyProtection="1">
      <alignment/>
      <protection hidden="1"/>
    </xf>
    <xf numFmtId="4" fontId="7" fillId="33" borderId="28" xfId="0" applyNumberFormat="1" applyFont="1" applyFill="1" applyBorder="1" applyAlignment="1" applyProtection="1">
      <alignment/>
      <protection hidden="1"/>
    </xf>
    <xf numFmtId="4" fontId="7" fillId="33" borderId="0" xfId="0" applyNumberFormat="1" applyFont="1" applyFill="1" applyBorder="1" applyAlignment="1" applyProtection="1">
      <alignment horizontal="center"/>
      <protection hidden="1"/>
    </xf>
    <xf numFmtId="4" fontId="7" fillId="33" borderId="19" xfId="0" applyNumberFormat="1" applyFont="1" applyFill="1" applyBorder="1" applyAlignment="1" applyProtection="1">
      <alignment horizontal="center"/>
      <protection hidden="1"/>
    </xf>
    <xf numFmtId="1" fontId="7" fillId="33" borderId="44" xfId="0" applyNumberFormat="1" applyFont="1" applyFill="1" applyBorder="1" applyAlignment="1" applyProtection="1" quotePrefix="1">
      <alignment horizontal="center" vertical="top"/>
      <protection hidden="1"/>
    </xf>
    <xf numFmtId="2" fontId="7" fillId="33" borderId="18" xfId="0" applyNumberFormat="1" applyFont="1" applyFill="1" applyBorder="1" applyAlignment="1" applyProtection="1" quotePrefix="1">
      <alignment horizontal="left" vertical="top" wrapText="1"/>
      <protection locked="0"/>
    </xf>
    <xf numFmtId="4" fontId="7" fillId="33" borderId="19" xfId="0" applyNumberFormat="1" applyFont="1" applyFill="1" applyBorder="1" applyAlignment="1" applyProtection="1">
      <alignment horizontal="center"/>
      <protection hidden="1"/>
    </xf>
    <xf numFmtId="0" fontId="7" fillId="33" borderId="45" xfId="0" applyFont="1" applyFill="1" applyBorder="1" applyAlignment="1" applyProtection="1">
      <alignment horizontal="center" vertical="top"/>
      <protection hidden="1"/>
    </xf>
    <xf numFmtId="1" fontId="7" fillId="33" borderId="0" xfId="0" applyNumberFormat="1" applyFont="1" applyFill="1" applyBorder="1" applyAlignment="1" applyProtection="1">
      <alignment horizontal="center" vertical="top"/>
      <protection hidden="1"/>
    </xf>
    <xf numFmtId="4" fontId="8" fillId="33" borderId="19" xfId="0" applyNumberFormat="1" applyFont="1" applyFill="1" applyBorder="1" applyAlignment="1" applyProtection="1">
      <alignment horizontal="center"/>
      <protection hidden="1"/>
    </xf>
    <xf numFmtId="0" fontId="7" fillId="33" borderId="45" xfId="0" applyFont="1" applyFill="1" applyBorder="1" applyAlignment="1" applyProtection="1" quotePrefix="1">
      <alignment horizontal="center" vertical="top"/>
      <protection hidden="1"/>
    </xf>
    <xf numFmtId="1" fontId="7" fillId="33" borderId="0" xfId="0" applyNumberFormat="1" applyFont="1" applyFill="1" applyBorder="1" applyAlignment="1" applyProtection="1" quotePrefix="1">
      <alignment horizontal="center" vertical="top"/>
      <protection hidden="1"/>
    </xf>
    <xf numFmtId="183" fontId="7" fillId="0" borderId="18" xfId="0" applyNumberFormat="1" applyFont="1" applyFill="1" applyBorder="1" applyAlignment="1" applyProtection="1">
      <alignment horizontal="right" indent="1"/>
      <protection hidden="1"/>
    </xf>
    <xf numFmtId="0" fontId="7" fillId="33" borderId="46" xfId="0" applyFont="1" applyFill="1" applyBorder="1" applyAlignment="1" applyProtection="1">
      <alignment horizontal="center"/>
      <protection hidden="1"/>
    </xf>
    <xf numFmtId="4" fontId="7" fillId="33" borderId="19" xfId="0" applyNumberFormat="1" applyFont="1" applyFill="1" applyBorder="1" applyAlignment="1" applyProtection="1">
      <alignment horizontal="right" indent="1"/>
      <protection hidden="1"/>
    </xf>
    <xf numFmtId="0" fontId="7" fillId="33" borderId="24" xfId="0" applyFont="1" applyFill="1" applyBorder="1" applyAlignment="1" applyProtection="1">
      <alignment horizontal="center" vertical="top"/>
      <protection hidden="1"/>
    </xf>
    <xf numFmtId="1" fontId="7" fillId="33" borderId="24" xfId="0" applyNumberFormat="1" applyFont="1" applyFill="1" applyBorder="1" applyAlignment="1" applyProtection="1">
      <alignment horizontal="center" vertical="top"/>
      <protection hidden="1"/>
    </xf>
    <xf numFmtId="0" fontId="7" fillId="33" borderId="17" xfId="0" applyFont="1" applyFill="1" applyBorder="1" applyAlignment="1" applyProtection="1">
      <alignment horizontal="center" vertical="top"/>
      <protection hidden="1"/>
    </xf>
    <xf numFmtId="1" fontId="7" fillId="33" borderId="17" xfId="0" applyNumberFormat="1" applyFont="1" applyFill="1" applyBorder="1" applyAlignment="1" applyProtection="1">
      <alignment horizontal="center" vertical="top"/>
      <protection hidden="1"/>
    </xf>
    <xf numFmtId="2" fontId="7" fillId="0" borderId="18" xfId="0" applyNumberFormat="1" applyFont="1" applyFill="1" applyBorder="1" applyAlignment="1" applyProtection="1">
      <alignment horizontal="left" vertical="top" wrapText="1"/>
      <protection locked="0"/>
    </xf>
    <xf numFmtId="2" fontId="7" fillId="0" borderId="18" xfId="0" applyNumberFormat="1" applyFont="1" applyFill="1" applyBorder="1" applyAlignment="1" applyProtection="1">
      <alignment horizontal="left" vertical="top" wrapText="1"/>
      <protection hidden="1"/>
    </xf>
    <xf numFmtId="183" fontId="7" fillId="33" borderId="47" xfId="0" applyNumberFormat="1" applyFont="1" applyFill="1" applyBorder="1" applyAlignment="1" applyProtection="1">
      <alignment horizontal="right" vertical="top" indent="1"/>
      <protection hidden="1"/>
    </xf>
    <xf numFmtId="0" fontId="7" fillId="33" borderId="18" xfId="0" applyFont="1" applyFill="1" applyBorder="1" applyAlignment="1" applyProtection="1">
      <alignment horizontal="center" vertical="top"/>
      <protection hidden="1"/>
    </xf>
    <xf numFmtId="2" fontId="7" fillId="33" borderId="18" xfId="0" applyNumberFormat="1" applyFont="1" applyFill="1" applyBorder="1" applyAlignment="1" applyProtection="1">
      <alignment horizontal="justify" vertical="top"/>
      <protection locked="0"/>
    </xf>
    <xf numFmtId="4" fontId="10" fillId="33" borderId="19" xfId="0" applyNumberFormat="1" applyFont="1" applyFill="1" applyBorder="1" applyAlignment="1" applyProtection="1">
      <alignment horizontal="center"/>
      <protection hidden="1"/>
    </xf>
    <xf numFmtId="0" fontId="7" fillId="33" borderId="34" xfId="0" applyFont="1" applyFill="1" applyBorder="1" applyAlignment="1" applyProtection="1">
      <alignment horizontal="center" vertical="top"/>
      <protection hidden="1"/>
    </xf>
    <xf numFmtId="1" fontId="7" fillId="33" borderId="34" xfId="0" applyNumberFormat="1" applyFont="1" applyFill="1" applyBorder="1" applyAlignment="1" applyProtection="1">
      <alignment horizontal="center" vertical="top"/>
      <protection hidden="1"/>
    </xf>
    <xf numFmtId="2" fontId="7" fillId="33" borderId="35" xfId="0" applyNumberFormat="1" applyFont="1" applyFill="1" applyBorder="1" applyAlignment="1" applyProtection="1">
      <alignment horizontal="justify" vertical="top"/>
      <protection locked="0"/>
    </xf>
    <xf numFmtId="0" fontId="7" fillId="33" borderId="36" xfId="0" applyFont="1" applyFill="1" applyBorder="1" applyAlignment="1" applyProtection="1">
      <alignment horizontal="center"/>
      <protection hidden="1"/>
    </xf>
    <xf numFmtId="4" fontId="8" fillId="33" borderId="22" xfId="0" applyNumberFormat="1" applyFont="1" applyFill="1" applyBorder="1" applyAlignment="1" applyProtection="1">
      <alignment/>
      <protection hidden="1"/>
    </xf>
    <xf numFmtId="0" fontId="16" fillId="33" borderId="0" xfId="0" applyFont="1" applyFill="1" applyBorder="1" applyAlignment="1" applyProtection="1">
      <alignment horizontal="center"/>
      <protection hidden="1"/>
    </xf>
    <xf numFmtId="2" fontId="16" fillId="33" borderId="0" xfId="0" applyNumberFormat="1" applyFont="1" applyFill="1" applyBorder="1" applyAlignment="1" applyProtection="1">
      <alignment/>
      <protection hidden="1"/>
    </xf>
    <xf numFmtId="2" fontId="17" fillId="33" borderId="0" xfId="0" applyNumberFormat="1" applyFont="1" applyFill="1" applyBorder="1" applyAlignment="1" applyProtection="1">
      <alignment/>
      <protection hidden="1"/>
    </xf>
    <xf numFmtId="4" fontId="17" fillId="33" borderId="0" xfId="0" applyNumberFormat="1" applyFont="1" applyFill="1" applyBorder="1" applyAlignment="1" applyProtection="1">
      <alignment/>
      <protection hidden="1"/>
    </xf>
    <xf numFmtId="0" fontId="17" fillId="33" borderId="0" xfId="0" applyFont="1" applyFill="1" applyBorder="1" applyAlignment="1" applyProtection="1">
      <alignment/>
      <protection hidden="1"/>
    </xf>
    <xf numFmtId="0" fontId="7" fillId="33" borderId="0" xfId="0" applyFont="1" applyFill="1" applyAlignment="1" applyProtection="1">
      <alignment/>
      <protection hidden="1"/>
    </xf>
    <xf numFmtId="0" fontId="7" fillId="33" borderId="48" xfId="0" applyFont="1" applyFill="1" applyBorder="1" applyAlignment="1" applyProtection="1" quotePrefix="1">
      <alignment horizontal="center" vertical="top"/>
      <protection hidden="1"/>
    </xf>
    <xf numFmtId="1" fontId="7" fillId="33" borderId="49" xfId="0" applyNumberFormat="1" applyFont="1" applyFill="1" applyBorder="1" applyAlignment="1" applyProtection="1" quotePrefix="1">
      <alignment horizontal="center" vertical="top"/>
      <protection hidden="1"/>
    </xf>
    <xf numFmtId="0" fontId="7" fillId="33" borderId="0" xfId="0" applyFont="1" applyFill="1" applyBorder="1" applyAlignment="1" applyProtection="1">
      <alignment horizontal="center"/>
      <protection hidden="1"/>
    </xf>
    <xf numFmtId="2" fontId="7" fillId="33" borderId="0" xfId="0" applyNumberFormat="1" applyFont="1" applyFill="1" applyBorder="1" applyAlignment="1" applyProtection="1">
      <alignment/>
      <protection hidden="1"/>
    </xf>
    <xf numFmtId="2" fontId="8" fillId="33" borderId="0" xfId="0" applyNumberFormat="1" applyFont="1" applyFill="1" applyBorder="1" applyAlignment="1" applyProtection="1">
      <alignment/>
      <protection hidden="1"/>
    </xf>
    <xf numFmtId="0" fontId="8" fillId="33" borderId="0" xfId="0" applyFont="1" applyFill="1" applyBorder="1" applyAlignment="1" applyProtection="1">
      <alignment/>
      <protection hidden="1"/>
    </xf>
    <xf numFmtId="0" fontId="12" fillId="33" borderId="0" xfId="0" applyFont="1" applyFill="1" applyBorder="1" applyAlignment="1" applyProtection="1">
      <alignment horizontal="center"/>
      <protection hidden="1"/>
    </xf>
    <xf numFmtId="182" fontId="8" fillId="33" borderId="0" xfId="0" applyNumberFormat="1" applyFont="1" applyFill="1" applyBorder="1" applyAlignment="1" applyProtection="1">
      <alignment horizontal="center"/>
      <protection hidden="1"/>
    </xf>
    <xf numFmtId="0" fontId="13" fillId="33" borderId="0" xfId="0" applyFont="1" applyFill="1" applyBorder="1" applyAlignment="1" applyProtection="1" quotePrefix="1">
      <alignment horizontal="center"/>
      <protection hidden="1"/>
    </xf>
    <xf numFmtId="2" fontId="13" fillId="33" borderId="0" xfId="0" applyNumberFormat="1" applyFont="1" applyFill="1" applyBorder="1" applyAlignment="1" applyProtection="1">
      <alignment/>
      <protection hidden="1"/>
    </xf>
    <xf numFmtId="2" fontId="9" fillId="33" borderId="0" xfId="0" applyNumberFormat="1" applyFont="1" applyFill="1" applyBorder="1" applyAlignment="1" applyProtection="1">
      <alignment/>
      <protection hidden="1"/>
    </xf>
    <xf numFmtId="0" fontId="9" fillId="33" borderId="0" xfId="0" applyFont="1" applyFill="1" applyBorder="1" applyAlignment="1" applyProtection="1">
      <alignment/>
      <protection hidden="1"/>
    </xf>
    <xf numFmtId="0" fontId="18" fillId="33" borderId="0" xfId="0" applyFont="1" applyFill="1" applyBorder="1" applyAlignment="1" applyProtection="1">
      <alignment horizontal="center"/>
      <protection hidden="1"/>
    </xf>
    <xf numFmtId="182" fontId="9" fillId="33"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center" vertical="top"/>
      <protection hidden="1"/>
    </xf>
    <xf numFmtId="1" fontId="13" fillId="33" borderId="0" xfId="0" applyNumberFormat="1" applyFont="1" applyFill="1" applyBorder="1" applyAlignment="1" applyProtection="1">
      <alignment horizontal="center" vertical="top"/>
      <protection hidden="1"/>
    </xf>
    <xf numFmtId="2" fontId="13" fillId="33" borderId="0" xfId="0" applyNumberFormat="1" applyFont="1" applyFill="1" applyBorder="1" applyAlignment="1" applyProtection="1">
      <alignment horizontal="justify" vertical="top"/>
      <protection locked="0"/>
    </xf>
    <xf numFmtId="2" fontId="13" fillId="33"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7" fillId="33" borderId="50" xfId="0" applyFont="1" applyFill="1" applyBorder="1" applyAlignment="1" applyProtection="1">
      <alignment horizontal="center"/>
      <protection hidden="1"/>
    </xf>
    <xf numFmtId="0" fontId="7" fillId="33" borderId="51" xfId="0" applyFont="1" applyFill="1" applyBorder="1" applyAlignment="1" applyProtection="1" quotePrefix="1">
      <alignment horizontal="center" vertical="top"/>
      <protection hidden="1"/>
    </xf>
    <xf numFmtId="2" fontId="7" fillId="33" borderId="42" xfId="0" applyNumberFormat="1" applyFont="1" applyFill="1" applyBorder="1" applyAlignment="1" applyProtection="1">
      <alignment horizontal="justify"/>
      <protection locked="0"/>
    </xf>
    <xf numFmtId="2" fontId="7" fillId="33" borderId="47" xfId="0" applyNumberFormat="1" applyFont="1" applyFill="1" applyBorder="1" applyAlignment="1" applyProtection="1">
      <alignment horizontal="justify"/>
      <protection locked="0"/>
    </xf>
    <xf numFmtId="2" fontId="7" fillId="33" borderId="0" xfId="0" applyNumberFormat="1" applyFont="1" applyFill="1" applyBorder="1" applyAlignment="1" applyProtection="1">
      <alignment horizontal="center"/>
      <protection hidden="1"/>
    </xf>
    <xf numFmtId="4" fontId="11" fillId="33" borderId="52" xfId="0" applyNumberFormat="1" applyFont="1" applyFill="1" applyBorder="1" applyAlignment="1" applyProtection="1">
      <alignment horizontal="center"/>
      <protection hidden="1"/>
    </xf>
    <xf numFmtId="0" fontId="8" fillId="33" borderId="28" xfId="0" applyFont="1" applyFill="1" applyBorder="1" applyAlignment="1" applyProtection="1">
      <alignment horizontal="center"/>
      <protection hidden="1"/>
    </xf>
    <xf numFmtId="2" fontId="7" fillId="33" borderId="46" xfId="0" applyNumberFormat="1" applyFont="1" applyFill="1" applyBorder="1" applyAlignment="1" applyProtection="1">
      <alignment/>
      <protection hidden="1"/>
    </xf>
    <xf numFmtId="0" fontId="7" fillId="33" borderId="19" xfId="0" applyFont="1" applyFill="1" applyBorder="1" applyAlignment="1" applyProtection="1">
      <alignment/>
      <protection hidden="1"/>
    </xf>
    <xf numFmtId="4" fontId="7" fillId="33" borderId="18" xfId="0" applyNumberFormat="1" applyFont="1" applyFill="1" applyBorder="1" applyAlignment="1" applyProtection="1">
      <alignment horizontal="right" indent="1"/>
      <protection hidden="1"/>
    </xf>
    <xf numFmtId="0" fontId="7" fillId="33" borderId="53" xfId="0" applyFont="1" applyFill="1" applyBorder="1" applyAlignment="1" applyProtection="1" quotePrefix="1">
      <alignment horizontal="center" vertical="top"/>
      <protection hidden="1"/>
    </xf>
    <xf numFmtId="1" fontId="7" fillId="33" borderId="54" xfId="0" applyNumberFormat="1" applyFont="1" applyFill="1" applyBorder="1" applyAlignment="1" applyProtection="1" quotePrefix="1">
      <alignment horizontal="center" vertical="top"/>
      <protection hidden="1"/>
    </xf>
    <xf numFmtId="183" fontId="7" fillId="33" borderId="32" xfId="0" applyNumberFormat="1" applyFont="1" applyFill="1" applyBorder="1" applyAlignment="1" applyProtection="1">
      <alignment horizontal="center"/>
      <protection hidden="1"/>
    </xf>
    <xf numFmtId="4" fontId="7" fillId="33" borderId="32" xfId="0" applyNumberFormat="1" applyFont="1" applyFill="1" applyBorder="1" applyAlignment="1" applyProtection="1">
      <alignment horizontal="center"/>
      <protection hidden="1"/>
    </xf>
    <xf numFmtId="4" fontId="10" fillId="33" borderId="29" xfId="0" applyNumberFormat="1" applyFont="1" applyFill="1" applyBorder="1" applyAlignment="1" applyProtection="1">
      <alignment horizontal="center"/>
      <protection hidden="1"/>
    </xf>
    <xf numFmtId="183" fontId="7" fillId="33" borderId="31" xfId="0" applyNumberFormat="1" applyFont="1" applyFill="1" applyBorder="1" applyAlignment="1" applyProtection="1">
      <alignment horizontal="center"/>
      <protection hidden="1"/>
    </xf>
    <xf numFmtId="4" fontId="10" fillId="33" borderId="28" xfId="0" applyNumberFormat="1" applyFont="1" applyFill="1" applyBorder="1" applyAlignment="1" applyProtection="1">
      <alignment horizontal="center"/>
      <protection hidden="1"/>
    </xf>
    <xf numFmtId="183" fontId="7" fillId="33" borderId="18" xfId="0" applyNumberFormat="1" applyFont="1" applyFill="1" applyBorder="1" applyAlignment="1" applyProtection="1">
      <alignment horizontal="right" indent="1"/>
      <protection hidden="1"/>
    </xf>
    <xf numFmtId="0" fontId="7" fillId="33" borderId="34" xfId="0" applyFont="1" applyFill="1" applyBorder="1" applyAlignment="1" applyProtection="1" quotePrefix="1">
      <alignment horizontal="center" vertical="top"/>
      <protection hidden="1"/>
    </xf>
    <xf numFmtId="1" fontId="7" fillId="33" borderId="55" xfId="0" applyNumberFormat="1" applyFont="1" applyFill="1" applyBorder="1" applyAlignment="1" applyProtection="1" quotePrefix="1">
      <alignment horizontal="center" vertical="top"/>
      <protection hidden="1"/>
    </xf>
    <xf numFmtId="2" fontId="7" fillId="33" borderId="35" xfId="0" applyNumberFormat="1" applyFont="1" applyFill="1" applyBorder="1" applyAlignment="1" applyProtection="1">
      <alignment horizontal="justify"/>
      <protection locked="0"/>
    </xf>
    <xf numFmtId="4" fontId="11" fillId="33" borderId="37" xfId="0" applyNumberFormat="1" applyFont="1" applyFill="1" applyBorder="1" applyAlignment="1" applyProtection="1">
      <alignment horizontal="center"/>
      <protection hidden="1"/>
    </xf>
    <xf numFmtId="2" fontId="7" fillId="33" borderId="25" xfId="0" applyNumberFormat="1" applyFont="1" applyFill="1" applyBorder="1" applyAlignment="1" applyProtection="1">
      <alignment horizontal="center"/>
      <protection hidden="1"/>
    </xf>
    <xf numFmtId="4" fontId="13" fillId="33" borderId="0" xfId="0" applyNumberFormat="1" applyFont="1" applyFill="1" applyBorder="1" applyAlignment="1" applyProtection="1">
      <alignment horizontal="center"/>
      <protection hidden="1"/>
    </xf>
    <xf numFmtId="4" fontId="7" fillId="33" borderId="27" xfId="0" applyNumberFormat="1" applyFont="1" applyFill="1" applyBorder="1" applyAlignment="1" applyProtection="1">
      <alignment horizontal="center"/>
      <protection hidden="1"/>
    </xf>
    <xf numFmtId="4" fontId="7" fillId="33" borderId="28" xfId="0" applyNumberFormat="1" applyFont="1" applyFill="1" applyBorder="1" applyAlignment="1" applyProtection="1">
      <alignment horizontal="right" indent="1"/>
      <protection hidden="1"/>
    </xf>
    <xf numFmtId="1" fontId="7" fillId="33" borderId="25" xfId="0" applyNumberFormat="1" applyFont="1" applyFill="1" applyBorder="1" applyAlignment="1" applyProtection="1" quotePrefix="1">
      <alignment horizontal="center" vertical="top"/>
      <protection hidden="1"/>
    </xf>
    <xf numFmtId="4" fontId="7" fillId="33" borderId="25" xfId="0" applyNumberFormat="1" applyFont="1" applyFill="1" applyBorder="1" applyAlignment="1" applyProtection="1">
      <alignment horizontal="right" indent="1"/>
      <protection hidden="1"/>
    </xf>
    <xf numFmtId="0" fontId="13" fillId="33" borderId="0" xfId="0" applyFont="1" applyFill="1" applyAlignment="1">
      <alignment/>
    </xf>
    <xf numFmtId="0" fontId="19" fillId="33" borderId="0" xfId="0" applyFont="1" applyFill="1" applyAlignment="1">
      <alignment horizontal="left"/>
    </xf>
    <xf numFmtId="0" fontId="9" fillId="33" borderId="0" xfId="0" applyFont="1" applyFill="1" applyAlignment="1">
      <alignment/>
    </xf>
    <xf numFmtId="0" fontId="13" fillId="33" borderId="0" xfId="0" applyFont="1" applyFill="1" applyAlignment="1">
      <alignment horizontal="left"/>
    </xf>
    <xf numFmtId="0" fontId="13" fillId="33" borderId="0" xfId="0" applyFont="1" applyFill="1" applyAlignment="1">
      <alignment horizontal="center"/>
    </xf>
    <xf numFmtId="2" fontId="13" fillId="33" borderId="56" xfId="0" applyNumberFormat="1" applyFont="1" applyFill="1" applyBorder="1" applyAlignment="1">
      <alignment/>
    </xf>
    <xf numFmtId="0" fontId="13" fillId="33" borderId="56" xfId="0" applyFont="1" applyFill="1" applyBorder="1" applyAlignment="1">
      <alignment/>
    </xf>
    <xf numFmtId="182" fontId="10" fillId="33" borderId="56" xfId="0" applyNumberFormat="1" applyFont="1" applyFill="1" applyBorder="1" applyAlignment="1">
      <alignment horizontal="right" indent="1"/>
    </xf>
    <xf numFmtId="2" fontId="13" fillId="33" borderId="0" xfId="0" applyNumberFormat="1" applyFont="1" applyFill="1" applyAlignment="1">
      <alignment/>
    </xf>
    <xf numFmtId="182" fontId="10" fillId="33" borderId="0" xfId="0" applyNumberFormat="1" applyFont="1" applyFill="1" applyAlignment="1">
      <alignment horizontal="right" indent="1"/>
    </xf>
    <xf numFmtId="4" fontId="10" fillId="33" borderId="0" xfId="0" applyNumberFormat="1" applyFont="1" applyFill="1" applyAlignment="1">
      <alignment horizontal="right" indent="1"/>
    </xf>
    <xf numFmtId="2" fontId="13" fillId="33" borderId="0" xfId="0" applyNumberFormat="1" applyFont="1" applyFill="1" applyBorder="1" applyAlignment="1">
      <alignment/>
    </xf>
    <xf numFmtId="0" fontId="13" fillId="33" borderId="0" xfId="0" applyFont="1" applyFill="1" applyBorder="1" applyAlignment="1">
      <alignment/>
    </xf>
    <xf numFmtId="182" fontId="10" fillId="33" borderId="0" xfId="0" applyNumberFormat="1" applyFont="1" applyFill="1" applyBorder="1" applyAlignment="1">
      <alignment horizontal="right" indent="1"/>
    </xf>
    <xf numFmtId="0" fontId="0" fillId="33" borderId="0" xfId="0" applyFont="1" applyFill="1" applyAlignment="1">
      <alignment/>
    </xf>
    <xf numFmtId="0" fontId="4" fillId="33" borderId="0" xfId="0" applyFont="1" applyFill="1" applyAlignment="1">
      <alignment/>
    </xf>
    <xf numFmtId="2" fontId="7" fillId="33" borderId="0" xfId="0" applyNumberFormat="1" applyFont="1" applyFill="1" applyBorder="1" applyAlignment="1" applyProtection="1">
      <alignment horizontal="justify" vertical="top"/>
      <protection locked="0"/>
    </xf>
    <xf numFmtId="0" fontId="7" fillId="33" borderId="0" xfId="0" applyFont="1" applyFill="1" applyAlignment="1">
      <alignment/>
    </xf>
    <xf numFmtId="0" fontId="16" fillId="33" borderId="0" xfId="0" applyFont="1" applyFill="1" applyAlignment="1">
      <alignment/>
    </xf>
    <xf numFmtId="2" fontId="0" fillId="33" borderId="0" xfId="0" applyNumberFormat="1" applyFont="1" applyFill="1" applyBorder="1" applyAlignment="1" applyProtection="1">
      <alignment vertical="top"/>
      <protection locked="0"/>
    </xf>
    <xf numFmtId="2" fontId="0" fillId="33" borderId="0" xfId="0" applyNumberFormat="1" applyFont="1" applyFill="1" applyBorder="1" applyAlignment="1" applyProtection="1">
      <alignment horizontal="justify" vertical="top"/>
      <protection locked="0"/>
    </xf>
    <xf numFmtId="2" fontId="7" fillId="0" borderId="32" xfId="0" applyNumberFormat="1" applyFont="1" applyFill="1" applyBorder="1" applyAlignment="1" applyProtection="1">
      <alignment horizontal="left" vertical="top" wrapText="1"/>
      <protection locked="0"/>
    </xf>
    <xf numFmtId="4" fontId="7" fillId="33" borderId="18" xfId="0" applyNumberFormat="1" applyFont="1" applyFill="1" applyBorder="1" applyAlignment="1" applyProtection="1">
      <alignment horizontal="center"/>
      <protection hidden="1"/>
    </xf>
    <xf numFmtId="4" fontId="11" fillId="33" borderId="29" xfId="0" applyNumberFormat="1" applyFont="1" applyFill="1" applyBorder="1" applyAlignment="1" applyProtection="1">
      <alignment horizontal="right" indent="1"/>
      <protection hidden="1"/>
    </xf>
    <xf numFmtId="4" fontId="7" fillId="33" borderId="31" xfId="0" applyNumberFormat="1" applyFont="1" applyFill="1" applyBorder="1" applyAlignment="1" applyProtection="1">
      <alignment horizontal="right" indent="1"/>
      <protection hidden="1"/>
    </xf>
    <xf numFmtId="0" fontId="7" fillId="33" borderId="20" xfId="0" applyFont="1" applyFill="1" applyBorder="1" applyAlignment="1" applyProtection="1" quotePrefix="1">
      <alignment horizontal="center" vertical="top"/>
      <protection hidden="1"/>
    </xf>
    <xf numFmtId="1" fontId="7" fillId="33" borderId="20" xfId="0" applyNumberFormat="1" applyFont="1" applyFill="1" applyBorder="1" applyAlignment="1" applyProtection="1" quotePrefix="1">
      <alignment horizontal="center" vertical="top"/>
      <protection hidden="1"/>
    </xf>
    <xf numFmtId="2" fontId="7" fillId="33" borderId="21" xfId="0" applyNumberFormat="1" applyFont="1" applyFill="1" applyBorder="1" applyAlignment="1" applyProtection="1">
      <alignment horizontal="left" vertical="top" wrapText="1"/>
      <protection locked="0"/>
    </xf>
    <xf numFmtId="183" fontId="7" fillId="33" borderId="22" xfId="0" applyNumberFormat="1" applyFont="1" applyFill="1" applyBorder="1" applyAlignment="1" applyProtection="1">
      <alignment horizontal="right" indent="1"/>
      <protection hidden="1"/>
    </xf>
    <xf numFmtId="0" fontId="7" fillId="33" borderId="21" xfId="0" applyFont="1" applyFill="1" applyBorder="1" applyAlignment="1" applyProtection="1">
      <alignment horizontal="center"/>
      <protection hidden="1"/>
    </xf>
    <xf numFmtId="4" fontId="7" fillId="33" borderId="22" xfId="0" applyNumberFormat="1" applyFont="1" applyFill="1" applyBorder="1" applyAlignment="1" applyProtection="1">
      <alignment horizontal="center"/>
      <protection hidden="1"/>
    </xf>
    <xf numFmtId="4" fontId="7" fillId="33" borderId="23" xfId="0" applyNumberFormat="1" applyFont="1" applyFill="1" applyBorder="1" applyAlignment="1" applyProtection="1">
      <alignment horizontal="right" indent="1"/>
      <protection hidden="1"/>
    </xf>
    <xf numFmtId="4" fontId="7" fillId="33" borderId="0" xfId="0" applyNumberFormat="1" applyFont="1" applyFill="1" applyBorder="1" applyAlignment="1" applyProtection="1">
      <alignment horizontal="right" indent="1"/>
      <protection hidden="1"/>
    </xf>
    <xf numFmtId="1" fontId="7" fillId="33" borderId="22" xfId="0" applyNumberFormat="1" applyFont="1" applyFill="1" applyBorder="1" applyAlignment="1" applyProtection="1" quotePrefix="1">
      <alignment horizontal="center" vertical="top"/>
      <protection hidden="1"/>
    </xf>
    <xf numFmtId="1" fontId="7" fillId="33" borderId="34" xfId="0" applyNumberFormat="1" applyFont="1" applyFill="1" applyBorder="1" applyAlignment="1" applyProtection="1" quotePrefix="1">
      <alignment horizontal="center" vertical="top"/>
      <protection hidden="1"/>
    </xf>
    <xf numFmtId="183" fontId="7" fillId="33" borderId="25" xfId="0" applyNumberFormat="1" applyFont="1" applyFill="1" applyBorder="1" applyAlignment="1" applyProtection="1">
      <alignment horizontal="center"/>
      <protection hidden="1"/>
    </xf>
    <xf numFmtId="183" fontId="7" fillId="0" borderId="0" xfId="0" applyNumberFormat="1" applyFont="1" applyFill="1" applyBorder="1" applyAlignment="1" applyProtection="1">
      <alignment horizontal="right" indent="1"/>
      <protection hidden="1"/>
    </xf>
    <xf numFmtId="1" fontId="7" fillId="33" borderId="57" xfId="0" applyNumberFormat="1" applyFont="1" applyFill="1" applyBorder="1" applyAlignment="1" applyProtection="1" quotePrefix="1">
      <alignment horizontal="center" vertical="top"/>
      <protection hidden="1"/>
    </xf>
    <xf numFmtId="2" fontId="7" fillId="33" borderId="13" xfId="0" applyNumberFormat="1" applyFont="1" applyFill="1" applyBorder="1" applyAlignment="1" applyProtection="1">
      <alignment/>
      <protection hidden="1"/>
    </xf>
    <xf numFmtId="0" fontId="7" fillId="33" borderId="15" xfId="0" applyFont="1" applyFill="1" applyBorder="1" applyAlignment="1" applyProtection="1">
      <alignment/>
      <protection hidden="1"/>
    </xf>
    <xf numFmtId="0" fontId="7" fillId="33" borderId="58" xfId="0" applyFont="1" applyFill="1" applyBorder="1" applyAlignment="1" applyProtection="1">
      <alignment/>
      <protection hidden="1"/>
    </xf>
    <xf numFmtId="2" fontId="7" fillId="33" borderId="18" xfId="0" applyNumberFormat="1" applyFont="1" applyFill="1" applyBorder="1" applyAlignment="1" applyProtection="1" quotePrefix="1">
      <alignment horizontal="justify" vertical="top"/>
      <protection locked="0"/>
    </xf>
    <xf numFmtId="0" fontId="5" fillId="0" borderId="18" xfId="0" applyFont="1" applyBorder="1" applyAlignment="1">
      <alignment/>
    </xf>
    <xf numFmtId="0" fontId="5" fillId="0" borderId="46" xfId="0" applyFont="1" applyBorder="1" applyAlignment="1">
      <alignment/>
    </xf>
    <xf numFmtId="0" fontId="5" fillId="0" borderId="19" xfId="0" applyFont="1" applyBorder="1" applyAlignment="1">
      <alignment/>
    </xf>
    <xf numFmtId="1" fontId="7" fillId="33" borderId="59" xfId="0" applyNumberFormat="1" applyFont="1" applyFill="1" applyBorder="1" applyAlignment="1" applyProtection="1" quotePrefix="1">
      <alignment horizontal="center" vertical="top"/>
      <protection hidden="1"/>
    </xf>
    <xf numFmtId="183" fontId="7" fillId="33" borderId="32" xfId="0" applyNumberFormat="1" applyFont="1" applyFill="1" applyBorder="1" applyAlignment="1" applyProtection="1">
      <alignment horizontal="right" indent="1"/>
      <protection hidden="1"/>
    </xf>
    <xf numFmtId="0" fontId="7" fillId="33" borderId="50" xfId="0" applyFont="1" applyFill="1" applyBorder="1" applyAlignment="1" applyProtection="1" quotePrefix="1">
      <alignment horizontal="center" vertical="top"/>
      <protection hidden="1"/>
    </xf>
    <xf numFmtId="1" fontId="7" fillId="33" borderId="46" xfId="0" applyNumberFormat="1" applyFont="1" applyFill="1" applyBorder="1" applyAlignment="1" applyProtection="1" quotePrefix="1">
      <alignment horizontal="center" vertical="top"/>
      <protection hidden="1"/>
    </xf>
    <xf numFmtId="0" fontId="23" fillId="0" borderId="19" xfId="0" applyFont="1" applyBorder="1" applyAlignment="1">
      <alignment/>
    </xf>
    <xf numFmtId="0" fontId="7" fillId="33" borderId="60" xfId="0" applyFont="1" applyFill="1" applyBorder="1" applyAlignment="1" applyProtection="1" quotePrefix="1">
      <alignment horizontal="center" vertical="top"/>
      <protection hidden="1"/>
    </xf>
    <xf numFmtId="2" fontId="7" fillId="0" borderId="21" xfId="0" applyNumberFormat="1" applyFont="1" applyFill="1" applyBorder="1" applyAlignment="1" applyProtection="1">
      <alignment horizontal="left" vertical="top" wrapText="1"/>
      <protection locked="0"/>
    </xf>
    <xf numFmtId="4" fontId="10" fillId="33" borderId="23" xfId="0" applyNumberFormat="1" applyFont="1" applyFill="1" applyBorder="1" applyAlignment="1" applyProtection="1">
      <alignment horizontal="right" indent="1"/>
      <protection hidden="1"/>
    </xf>
    <xf numFmtId="0" fontId="7" fillId="33" borderId="61" xfId="0" applyFont="1" applyFill="1" applyBorder="1" applyAlignment="1" applyProtection="1">
      <alignment/>
      <protection hidden="1"/>
    </xf>
    <xf numFmtId="183" fontId="7" fillId="0" borderId="25" xfId="0" applyNumberFormat="1" applyFont="1" applyFill="1" applyBorder="1" applyAlignment="1" applyProtection="1">
      <alignment horizontal="right" indent="1"/>
      <protection hidden="1"/>
    </xf>
    <xf numFmtId="2" fontId="7" fillId="33" borderId="27" xfId="0" applyNumberFormat="1" applyFont="1" applyFill="1" applyBorder="1" applyAlignment="1" applyProtection="1">
      <alignment horizontal="justify"/>
      <protection locked="0"/>
    </xf>
    <xf numFmtId="2" fontId="7" fillId="33" borderId="31" xfId="0" applyNumberFormat="1" applyFont="1" applyFill="1" applyBorder="1" applyAlignment="1" applyProtection="1">
      <alignment horizontal="center"/>
      <protection hidden="1"/>
    </xf>
    <xf numFmtId="4" fontId="7" fillId="33" borderId="28" xfId="0" applyNumberFormat="1" applyFont="1" applyFill="1" applyBorder="1" applyAlignment="1" applyProtection="1">
      <alignment horizontal="center"/>
      <protection hidden="1"/>
    </xf>
    <xf numFmtId="2" fontId="7" fillId="33" borderId="32" xfId="0" applyNumberFormat="1" applyFont="1" applyFill="1" applyBorder="1" applyAlignment="1" applyProtection="1">
      <alignment horizontal="justify"/>
      <protection locked="0"/>
    </xf>
    <xf numFmtId="2" fontId="7" fillId="33" borderId="32" xfId="0" applyNumberFormat="1" applyFont="1" applyFill="1" applyBorder="1" applyAlignment="1" applyProtection="1" quotePrefix="1">
      <alignment horizontal="left" vertical="top" wrapText="1"/>
      <protection locked="0"/>
    </xf>
    <xf numFmtId="0" fontId="14" fillId="33" borderId="0" xfId="0" applyFont="1" applyFill="1" applyAlignment="1">
      <alignment/>
    </xf>
    <xf numFmtId="0" fontId="14" fillId="33" borderId="56" xfId="0" applyFont="1" applyFill="1" applyBorder="1" applyAlignment="1">
      <alignment/>
    </xf>
    <xf numFmtId="0" fontId="5" fillId="0" borderId="0" xfId="0" applyFont="1" applyBorder="1" applyAlignment="1">
      <alignment/>
    </xf>
    <xf numFmtId="0" fontId="28" fillId="0" borderId="0" xfId="0" applyFont="1" applyAlignment="1">
      <alignment/>
    </xf>
    <xf numFmtId="0" fontId="4" fillId="0" borderId="0" xfId="0" applyFont="1" applyAlignment="1">
      <alignment vertical="top"/>
    </xf>
    <xf numFmtId="0" fontId="4" fillId="0" borderId="0" xfId="0" applyFont="1" applyAlignment="1">
      <alignment/>
    </xf>
    <xf numFmtId="0" fontId="0" fillId="0" borderId="0" xfId="0" applyBorder="1" applyAlignment="1">
      <alignment/>
    </xf>
    <xf numFmtId="0" fontId="4" fillId="0" borderId="10" xfId="0" applyFont="1" applyBorder="1" applyAlignment="1">
      <alignment horizontal="center" wrapText="1"/>
    </xf>
    <xf numFmtId="0" fontId="4" fillId="0" borderId="10" xfId="0" applyFont="1" applyBorder="1" applyAlignment="1">
      <alignment horizontal="right" wrapText="1"/>
    </xf>
    <xf numFmtId="0" fontId="4" fillId="0" borderId="10" xfId="0" applyFont="1" applyBorder="1" applyAlignment="1">
      <alignment wrapText="1"/>
    </xf>
    <xf numFmtId="0" fontId="31" fillId="0" borderId="11" xfId="0" applyFont="1" applyBorder="1" applyAlignment="1">
      <alignment wrapText="1"/>
    </xf>
    <xf numFmtId="0" fontId="36" fillId="0" borderId="0" xfId="0" applyFont="1" applyAlignment="1">
      <alignment vertical="top" wrapText="1"/>
    </xf>
    <xf numFmtId="0" fontId="30" fillId="0" borderId="10"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right" vertical="top" wrapText="1"/>
    </xf>
    <xf numFmtId="0" fontId="20" fillId="33" borderId="11" xfId="0" applyFont="1" applyFill="1" applyBorder="1" applyAlignment="1">
      <alignment/>
    </xf>
    <xf numFmtId="0" fontId="0" fillId="33" borderId="10" xfId="0" applyFont="1" applyFill="1" applyBorder="1" applyAlignment="1">
      <alignment/>
    </xf>
    <xf numFmtId="0" fontId="21" fillId="33" borderId="10" xfId="0" applyFont="1" applyFill="1" applyBorder="1" applyAlignment="1">
      <alignment horizontal="center"/>
    </xf>
    <xf numFmtId="182" fontId="22" fillId="33" borderId="62" xfId="0" applyNumberFormat="1" applyFont="1" applyFill="1" applyBorder="1" applyAlignment="1">
      <alignment horizontal="right" indent="1"/>
    </xf>
    <xf numFmtId="0" fontId="14" fillId="33" borderId="0" xfId="0" applyFont="1" applyFill="1" applyBorder="1" applyAlignment="1">
      <alignment/>
    </xf>
    <xf numFmtId="0" fontId="13" fillId="33" borderId="10" xfId="0" applyFont="1" applyFill="1" applyBorder="1" applyAlignment="1">
      <alignment/>
    </xf>
    <xf numFmtId="182" fontId="10" fillId="33" borderId="56" xfId="0" applyNumberFormat="1" applyFont="1" applyFill="1" applyBorder="1" applyAlignment="1">
      <alignment/>
    </xf>
    <xf numFmtId="182" fontId="11" fillId="33" borderId="10" xfId="0" applyNumberFormat="1" applyFont="1" applyFill="1" applyBorder="1" applyAlignment="1">
      <alignment/>
    </xf>
    <xf numFmtId="182" fontId="142" fillId="33" borderId="56" xfId="0" applyNumberFormat="1" applyFont="1" applyFill="1" applyBorder="1" applyAlignment="1">
      <alignment/>
    </xf>
    <xf numFmtId="182" fontId="142" fillId="33" borderId="0" xfId="0" applyNumberFormat="1" applyFont="1" applyFill="1" applyAlignment="1">
      <alignment/>
    </xf>
    <xf numFmtId="182" fontId="142" fillId="33" borderId="0" xfId="0" applyNumberFormat="1" applyFont="1" applyFill="1" applyBorder="1" applyAlignment="1">
      <alignment/>
    </xf>
    <xf numFmtId="182" fontId="143" fillId="0" borderId="63" xfId="0" applyNumberFormat="1" applyFont="1" applyBorder="1" applyAlignment="1">
      <alignment/>
    </xf>
    <xf numFmtId="0" fontId="38" fillId="0" borderId="11" xfId="0" applyFont="1" applyBorder="1" applyAlignment="1">
      <alignment vertical="top" wrapText="1"/>
    </xf>
    <xf numFmtId="0" fontId="40" fillId="0" borderId="0" xfId="0" applyFont="1" applyAlignment="1">
      <alignment vertical="top"/>
    </xf>
    <xf numFmtId="3" fontId="40" fillId="0" borderId="0" xfId="0" applyNumberFormat="1" applyFont="1" applyAlignment="1">
      <alignment vertical="top"/>
    </xf>
    <xf numFmtId="0" fontId="40" fillId="0" borderId="0" xfId="0" applyFont="1" applyAlignment="1">
      <alignment vertical="top" wrapText="1"/>
    </xf>
    <xf numFmtId="0" fontId="40" fillId="0" borderId="0" xfId="0" applyFont="1" applyAlignment="1">
      <alignment/>
    </xf>
    <xf numFmtId="4" fontId="40" fillId="0" borderId="0" xfId="0" applyNumberFormat="1" applyFont="1" applyAlignment="1">
      <alignment/>
    </xf>
    <xf numFmtId="49" fontId="6" fillId="0" borderId="0" xfId="0" applyNumberFormat="1" applyFont="1" applyAlignment="1">
      <alignment vertical="top"/>
    </xf>
    <xf numFmtId="4" fontId="40" fillId="0" borderId="0" xfId="0" applyNumberFormat="1" applyFont="1" applyAlignment="1">
      <alignment vertical="top" wrapText="1"/>
    </xf>
    <xf numFmtId="0" fontId="42" fillId="0" borderId="0" xfId="0" applyFont="1" applyAlignment="1">
      <alignment vertical="top"/>
    </xf>
    <xf numFmtId="4" fontId="40" fillId="0" borderId="0" xfId="0" applyNumberFormat="1" applyFont="1" applyBorder="1" applyAlignment="1">
      <alignment/>
    </xf>
    <xf numFmtId="0" fontId="43" fillId="0" borderId="0" xfId="0" applyFont="1" applyAlignment="1">
      <alignment vertical="top"/>
    </xf>
    <xf numFmtId="4" fontId="44" fillId="0" borderId="0" xfId="0" applyNumberFormat="1" applyFont="1" applyBorder="1" applyAlignment="1">
      <alignment/>
    </xf>
    <xf numFmtId="4" fontId="43" fillId="0" borderId="0" xfId="0" applyNumberFormat="1" applyFont="1" applyBorder="1" applyAlignment="1">
      <alignment/>
    </xf>
    <xf numFmtId="0" fontId="33" fillId="0" borderId="0" xfId="0" applyFont="1" applyAlignment="1">
      <alignment vertical="top"/>
    </xf>
    <xf numFmtId="4" fontId="42" fillId="0" borderId="15" xfId="0" applyNumberFormat="1" applyFont="1" applyBorder="1" applyAlignment="1">
      <alignment horizontal="left"/>
    </xf>
    <xf numFmtId="0" fontId="36" fillId="0" borderId="15" xfId="0" applyFont="1" applyBorder="1" applyAlignment="1">
      <alignment/>
    </xf>
    <xf numFmtId="4" fontId="36" fillId="0" borderId="15" xfId="0" applyNumberFormat="1" applyFont="1" applyBorder="1" applyAlignment="1">
      <alignment/>
    </xf>
    <xf numFmtId="4" fontId="45" fillId="0" borderId="15" xfId="0" applyNumberFormat="1" applyFont="1" applyBorder="1" applyAlignment="1">
      <alignment horizontal="right"/>
    </xf>
    <xf numFmtId="4" fontId="42" fillId="0" borderId="64" xfId="0" applyNumberFormat="1" applyFont="1" applyBorder="1" applyAlignment="1">
      <alignment horizontal="left"/>
    </xf>
    <xf numFmtId="0" fontId="36" fillId="0" borderId="64" xfId="0" applyFont="1" applyBorder="1" applyAlignment="1">
      <alignment/>
    </xf>
    <xf numFmtId="4" fontId="36" fillId="0" borderId="64" xfId="0" applyNumberFormat="1" applyFont="1" applyBorder="1" applyAlignment="1">
      <alignment/>
    </xf>
    <xf numFmtId="4" fontId="45" fillId="0" borderId="64" xfId="0" applyNumberFormat="1" applyFont="1" applyBorder="1" applyAlignment="1">
      <alignment horizontal="right"/>
    </xf>
    <xf numFmtId="4" fontId="42" fillId="0" borderId="65" xfId="0" applyNumberFormat="1" applyFont="1" applyBorder="1" applyAlignment="1">
      <alignment horizontal="left"/>
    </xf>
    <xf numFmtId="0" fontId="36" fillId="0" borderId="65" xfId="0" applyFont="1" applyBorder="1" applyAlignment="1">
      <alignment/>
    </xf>
    <xf numFmtId="4" fontId="36" fillId="0" borderId="65" xfId="0" applyNumberFormat="1" applyFont="1" applyBorder="1" applyAlignment="1">
      <alignment/>
    </xf>
    <xf numFmtId="4" fontId="45" fillId="0" borderId="65" xfId="0" applyNumberFormat="1" applyFont="1" applyBorder="1" applyAlignment="1">
      <alignment horizontal="right"/>
    </xf>
    <xf numFmtId="3" fontId="40" fillId="0" borderId="22" xfId="0" applyNumberFormat="1" applyFont="1" applyBorder="1" applyAlignment="1">
      <alignment vertical="top"/>
    </xf>
    <xf numFmtId="0" fontId="36" fillId="0" borderId="22" xfId="0" applyFont="1" applyBorder="1" applyAlignment="1">
      <alignment/>
    </xf>
    <xf numFmtId="4" fontId="36" fillId="0" borderId="22" xfId="0" applyNumberFormat="1" applyFont="1" applyBorder="1" applyAlignment="1">
      <alignment/>
    </xf>
    <xf numFmtId="4" fontId="46" fillId="0" borderId="22" xfId="0" applyNumberFormat="1" applyFont="1" applyBorder="1" applyAlignment="1">
      <alignment/>
    </xf>
    <xf numFmtId="4" fontId="46" fillId="0" borderId="0" xfId="0" applyNumberFormat="1" applyFont="1" applyAlignment="1">
      <alignment/>
    </xf>
    <xf numFmtId="0" fontId="40" fillId="0" borderId="0" xfId="0" applyFont="1" applyFill="1" applyAlignment="1">
      <alignment vertical="top" wrapText="1"/>
    </xf>
    <xf numFmtId="0" fontId="40" fillId="0" borderId="0" xfId="0" applyFont="1" applyFill="1" applyAlignment="1">
      <alignment/>
    </xf>
    <xf numFmtId="4" fontId="40" fillId="0" borderId="0" xfId="0" applyNumberFormat="1" applyFont="1" applyFill="1" applyAlignment="1">
      <alignment/>
    </xf>
    <xf numFmtId="4" fontId="46" fillId="0" borderId="0" xfId="0" applyNumberFormat="1" applyFont="1" applyFill="1" applyAlignment="1">
      <alignment/>
    </xf>
    <xf numFmtId="0" fontId="40" fillId="0" borderId="0" xfId="0" applyFont="1" applyFill="1" applyAlignment="1">
      <alignment horizontal="right" vertical="top" wrapText="1"/>
    </xf>
    <xf numFmtId="0" fontId="47" fillId="0" borderId="0" xfId="0" applyFont="1" applyAlignment="1">
      <alignment vertical="top"/>
    </xf>
    <xf numFmtId="0" fontId="47" fillId="0" borderId="0" xfId="0" applyFont="1" applyFill="1" applyAlignment="1">
      <alignment/>
    </xf>
    <xf numFmtId="4" fontId="47" fillId="0" borderId="0" xfId="0" applyNumberFormat="1" applyFont="1" applyFill="1" applyAlignment="1">
      <alignment/>
    </xf>
    <xf numFmtId="4" fontId="48" fillId="0" borderId="0" xfId="0" applyNumberFormat="1" applyFont="1" applyFill="1" applyAlignment="1">
      <alignment/>
    </xf>
    <xf numFmtId="0" fontId="47" fillId="0" borderId="0" xfId="0" applyFont="1" applyAlignment="1">
      <alignment/>
    </xf>
    <xf numFmtId="4" fontId="47" fillId="0" borderId="0" xfId="0" applyNumberFormat="1" applyFont="1" applyAlignment="1">
      <alignment/>
    </xf>
    <xf numFmtId="4" fontId="48" fillId="0" borderId="0" xfId="0" applyNumberFormat="1" applyFont="1" applyAlignment="1">
      <alignment/>
    </xf>
    <xf numFmtId="0" fontId="4" fillId="0" borderId="66" xfId="0" applyFont="1" applyBorder="1" applyAlignment="1">
      <alignment horizontal="center" vertical="center"/>
    </xf>
    <xf numFmtId="0" fontId="4" fillId="34" borderId="67" xfId="0" applyFont="1" applyFill="1" applyBorder="1" applyAlignment="1">
      <alignment horizontal="center" vertical="center" wrapText="1"/>
    </xf>
    <xf numFmtId="4" fontId="4" fillId="34" borderId="67" xfId="0" applyNumberFormat="1" applyFont="1" applyFill="1" applyBorder="1" applyAlignment="1">
      <alignment horizontal="center" vertical="center" wrapText="1"/>
    </xf>
    <xf numFmtId="4" fontId="4" fillId="34" borderId="68" xfId="0" applyNumberFormat="1" applyFont="1" applyFill="1" applyBorder="1" applyAlignment="1">
      <alignment horizontal="center" vertical="center" wrapText="1"/>
    </xf>
    <xf numFmtId="0" fontId="36" fillId="0" borderId="0" xfId="0" applyFont="1" applyAlignment="1">
      <alignment vertical="top"/>
    </xf>
    <xf numFmtId="3" fontId="36" fillId="0" borderId="0" xfId="0" applyNumberFormat="1" applyFont="1" applyAlignment="1">
      <alignment vertical="top"/>
    </xf>
    <xf numFmtId="0" fontId="36" fillId="0" borderId="0" xfId="0" applyFont="1" applyAlignment="1">
      <alignment/>
    </xf>
    <xf numFmtId="4" fontId="49" fillId="0" borderId="0" xfId="0" applyNumberFormat="1" applyFont="1" applyAlignment="1">
      <alignment/>
    </xf>
    <xf numFmtId="0" fontId="31" fillId="0" borderId="69" xfId="0" applyFont="1" applyBorder="1" applyAlignment="1">
      <alignment vertical="top"/>
    </xf>
    <xf numFmtId="3" fontId="31" fillId="0" borderId="10" xfId="0" applyNumberFormat="1" applyFont="1" applyBorder="1" applyAlignment="1">
      <alignment vertical="top"/>
    </xf>
    <xf numFmtId="0" fontId="31" fillId="0" borderId="70" xfId="0" applyFont="1" applyFill="1" applyBorder="1" applyAlignment="1">
      <alignment vertical="top"/>
    </xf>
    <xf numFmtId="0" fontId="4" fillId="0" borderId="71" xfId="0" applyFont="1" applyBorder="1" applyAlignment="1">
      <alignment/>
    </xf>
    <xf numFmtId="4" fontId="39" fillId="0" borderId="71" xfId="0" applyNumberFormat="1" applyFont="1" applyBorder="1" applyAlignment="1">
      <alignment/>
    </xf>
    <xf numFmtId="4" fontId="50" fillId="0" borderId="71" xfId="0" applyNumberFormat="1" applyFont="1" applyBorder="1" applyAlignment="1">
      <alignment/>
    </xf>
    <xf numFmtId="4" fontId="50" fillId="0" borderId="72" xfId="0" applyNumberFormat="1" applyFont="1" applyBorder="1" applyAlignment="1">
      <alignment/>
    </xf>
    <xf numFmtId="0" fontId="4" fillId="0" borderId="73" xfId="0" applyNumberFormat="1" applyFont="1" applyBorder="1" applyAlignment="1">
      <alignment horizontal="right" vertical="top"/>
    </xf>
    <xf numFmtId="3" fontId="51" fillId="0" borderId="74" xfId="0" applyNumberFormat="1" applyFont="1" applyBorder="1" applyAlignment="1">
      <alignment horizontal="left" vertical="top"/>
    </xf>
    <xf numFmtId="3" fontId="51" fillId="0" borderId="54" xfId="0" applyNumberFormat="1" applyFont="1" applyBorder="1" applyAlignment="1">
      <alignment horizontal="left" vertical="top"/>
    </xf>
    <xf numFmtId="0" fontId="4" fillId="0" borderId="12" xfId="0" applyFont="1" applyBorder="1" applyAlignment="1">
      <alignment/>
    </xf>
    <xf numFmtId="4" fontId="0" fillId="0" borderId="12" xfId="0" applyNumberFormat="1" applyFont="1" applyFill="1" applyBorder="1" applyAlignment="1">
      <alignment/>
    </xf>
    <xf numFmtId="4" fontId="36" fillId="0" borderId="12" xfId="0" applyNumberFormat="1" applyFont="1" applyBorder="1" applyAlignment="1">
      <alignment/>
    </xf>
    <xf numFmtId="4" fontId="0" fillId="0" borderId="73" xfId="0" applyNumberFormat="1" applyFont="1" applyFill="1" applyBorder="1" applyAlignment="1">
      <alignment/>
    </xf>
    <xf numFmtId="0" fontId="4" fillId="0" borderId="75" xfId="0" applyNumberFormat="1" applyFont="1" applyBorder="1" applyAlignment="1">
      <alignment horizontal="right" vertical="top"/>
    </xf>
    <xf numFmtId="3" fontId="51" fillId="0" borderId="0" xfId="0" applyNumberFormat="1" applyFont="1" applyBorder="1" applyAlignment="1">
      <alignment horizontal="left" vertical="top"/>
    </xf>
    <xf numFmtId="0" fontId="4" fillId="0" borderId="0" xfId="0" applyFont="1" applyBorder="1" applyAlignment="1">
      <alignment/>
    </xf>
    <xf numFmtId="4" fontId="39" fillId="0" borderId="0" xfId="0" applyNumberFormat="1" applyFont="1" applyFill="1" applyBorder="1" applyAlignment="1">
      <alignment/>
    </xf>
    <xf numFmtId="4" fontId="50" fillId="0" borderId="0" xfId="0" applyNumberFormat="1" applyFont="1" applyBorder="1" applyAlignment="1">
      <alignment/>
    </xf>
    <xf numFmtId="0" fontId="4" fillId="0" borderId="11" xfId="0" applyFont="1" applyBorder="1" applyAlignment="1">
      <alignment vertical="top"/>
    </xf>
    <xf numFmtId="3" fontId="4" fillId="0" borderId="10" xfId="0" applyNumberFormat="1" applyFont="1" applyBorder="1" applyAlignment="1">
      <alignment horizontal="left" vertical="top"/>
    </xf>
    <xf numFmtId="0" fontId="4" fillId="0" borderId="10" xfId="0" applyFont="1" applyBorder="1" applyAlignment="1">
      <alignment/>
    </xf>
    <xf numFmtId="4" fontId="39" fillId="0" borderId="10" xfId="0" applyNumberFormat="1" applyFont="1" applyFill="1" applyBorder="1" applyAlignment="1">
      <alignment horizontal="center"/>
    </xf>
    <xf numFmtId="4" fontId="41" fillId="0" borderId="63" xfId="0" applyNumberFormat="1" applyFont="1" applyBorder="1" applyAlignment="1">
      <alignment horizontal="right"/>
    </xf>
    <xf numFmtId="3" fontId="4" fillId="0" borderId="0" xfId="0" applyNumberFormat="1" applyFont="1" applyAlignment="1">
      <alignment horizontal="left" vertical="top"/>
    </xf>
    <xf numFmtId="0" fontId="4" fillId="0" borderId="0" xfId="0" applyFont="1" applyFill="1" applyAlignment="1">
      <alignment vertical="top" wrapText="1"/>
    </xf>
    <xf numFmtId="4" fontId="39" fillId="0" borderId="0" xfId="0" applyNumberFormat="1" applyFont="1" applyFill="1" applyAlignment="1">
      <alignment horizontal="center"/>
    </xf>
    <xf numFmtId="4" fontId="50" fillId="0" borderId="0" xfId="0" applyNumberFormat="1" applyFont="1" applyAlignment="1">
      <alignment/>
    </xf>
    <xf numFmtId="0" fontId="31" fillId="0" borderId="11" xfId="0" applyFont="1" applyBorder="1" applyAlignment="1">
      <alignment vertical="top"/>
    </xf>
    <xf numFmtId="3" fontId="31" fillId="0" borderId="10" xfId="0" applyNumberFormat="1" applyFont="1" applyBorder="1" applyAlignment="1">
      <alignment horizontal="left" vertical="top"/>
    </xf>
    <xf numFmtId="0" fontId="31" fillId="0" borderId="76" xfId="0" applyFont="1" applyFill="1" applyBorder="1" applyAlignment="1">
      <alignment vertical="top"/>
    </xf>
    <xf numFmtId="0" fontId="52" fillId="0" borderId="10" xfId="0" applyFont="1" applyBorder="1" applyAlignment="1">
      <alignment/>
    </xf>
    <xf numFmtId="4" fontId="39" fillId="0" borderId="10" xfId="0" applyNumberFormat="1" applyFont="1" applyFill="1" applyBorder="1" applyAlignment="1">
      <alignment/>
    </xf>
    <xf numFmtId="4" fontId="50" fillId="0" borderId="10" xfId="0" applyNumberFormat="1" applyFont="1" applyBorder="1" applyAlignment="1">
      <alignment/>
    </xf>
    <xf numFmtId="4" fontId="50" fillId="0" borderId="63" xfId="0" applyNumberFormat="1" applyFont="1" applyBorder="1" applyAlignment="1">
      <alignment/>
    </xf>
    <xf numFmtId="4" fontId="0" fillId="0" borderId="12" xfId="0" applyNumberFormat="1" applyFont="1" applyBorder="1" applyAlignment="1">
      <alignment/>
    </xf>
    <xf numFmtId="0" fontId="4" fillId="0" borderId="0" xfId="0" applyNumberFormat="1" applyFont="1" applyAlignment="1">
      <alignment horizontal="right" vertical="top"/>
    </xf>
    <xf numFmtId="0" fontId="0" fillId="0" borderId="0" xfId="0" applyFont="1" applyAlignment="1">
      <alignment/>
    </xf>
    <xf numFmtId="4" fontId="50" fillId="0" borderId="66" xfId="0" applyNumberFormat="1" applyFont="1" applyBorder="1" applyAlignment="1">
      <alignment/>
    </xf>
    <xf numFmtId="4" fontId="39" fillId="0" borderId="0" xfId="0" applyNumberFormat="1" applyFont="1" applyFill="1" applyAlignment="1">
      <alignment/>
    </xf>
    <xf numFmtId="16" fontId="31" fillId="0" borderId="11" xfId="0" applyNumberFormat="1" applyFont="1" applyBorder="1" applyAlignment="1">
      <alignment vertical="top"/>
    </xf>
    <xf numFmtId="0" fontId="31" fillId="0" borderId="76" xfId="0" applyFont="1" applyBorder="1" applyAlignment="1">
      <alignment vertical="top"/>
    </xf>
    <xf numFmtId="4" fontId="54" fillId="0" borderId="67" xfId="0" applyNumberFormat="1" applyFont="1" applyBorder="1" applyAlignment="1">
      <alignment/>
    </xf>
    <xf numFmtId="16" fontId="4" fillId="0" borderId="77" xfId="0" applyNumberFormat="1" applyFont="1" applyBorder="1" applyAlignment="1">
      <alignment horizontal="right" vertical="top"/>
    </xf>
    <xf numFmtId="4" fontId="4" fillId="0" borderId="12" xfId="0" applyNumberFormat="1" applyFont="1" applyBorder="1" applyAlignment="1">
      <alignment/>
    </xf>
    <xf numFmtId="0" fontId="4" fillId="0" borderId="0" xfId="0" applyNumberFormat="1" applyFont="1" applyBorder="1" applyAlignment="1">
      <alignment horizontal="right" vertical="top"/>
    </xf>
    <xf numFmtId="4" fontId="54" fillId="0" borderId="27" xfId="0" applyNumberFormat="1" applyFont="1" applyBorder="1" applyAlignment="1">
      <alignment/>
    </xf>
    <xf numFmtId="4" fontId="54" fillId="0" borderId="0" xfId="0" applyNumberFormat="1" applyFont="1" applyBorder="1" applyAlignment="1">
      <alignment/>
    </xf>
    <xf numFmtId="4" fontId="54" fillId="0" borderId="67" xfId="0" applyNumberFormat="1" applyFont="1" applyFill="1" applyBorder="1" applyAlignment="1">
      <alignment/>
    </xf>
    <xf numFmtId="16" fontId="31" fillId="0" borderId="0" xfId="0" applyNumberFormat="1" applyFont="1" applyBorder="1" applyAlignment="1">
      <alignment vertical="top"/>
    </xf>
    <xf numFmtId="3" fontId="31" fillId="0" borderId="46" xfId="0" applyNumberFormat="1" applyFont="1" applyBorder="1" applyAlignment="1">
      <alignment horizontal="left" vertical="top"/>
    </xf>
    <xf numFmtId="0" fontId="52" fillId="0" borderId="0" xfId="0" applyFont="1" applyBorder="1" applyAlignment="1">
      <alignment/>
    </xf>
    <xf numFmtId="4" fontId="54" fillId="0" borderId="18" xfId="0" applyNumberFormat="1" applyFont="1" applyBorder="1" applyAlignment="1">
      <alignment/>
    </xf>
    <xf numFmtId="16" fontId="4" fillId="0" borderId="73" xfId="0" applyNumberFormat="1" applyFont="1" applyBorder="1" applyAlignment="1">
      <alignment horizontal="right" vertical="top"/>
    </xf>
    <xf numFmtId="0" fontId="52" fillId="0" borderId="0" xfId="0" applyFont="1" applyAlignment="1">
      <alignment/>
    </xf>
    <xf numFmtId="4" fontId="54" fillId="0" borderId="27" xfId="0" applyNumberFormat="1" applyFont="1" applyFill="1" applyBorder="1" applyAlignment="1">
      <alignment/>
    </xf>
    <xf numFmtId="4" fontId="54" fillId="0" borderId="0" xfId="0" applyNumberFormat="1" applyFont="1" applyFill="1" applyBorder="1" applyAlignment="1">
      <alignment/>
    </xf>
    <xf numFmtId="4" fontId="36" fillId="0" borderId="12" xfId="0" applyNumberFormat="1" applyFont="1" applyFill="1" applyBorder="1" applyAlignment="1">
      <alignment/>
    </xf>
    <xf numFmtId="0" fontId="4" fillId="0" borderId="0" xfId="0" applyFont="1" applyBorder="1" applyAlignment="1">
      <alignment vertical="top"/>
    </xf>
    <xf numFmtId="3" fontId="4" fillId="0" borderId="0" xfId="0" applyNumberFormat="1" applyFont="1" applyBorder="1" applyAlignment="1">
      <alignment horizontal="left" vertical="top"/>
    </xf>
    <xf numFmtId="0" fontId="4" fillId="0" borderId="77" xfId="0" applyNumberFormat="1" applyFont="1" applyBorder="1" applyAlignment="1">
      <alignment horizontal="right" vertical="top"/>
    </xf>
    <xf numFmtId="4" fontId="0" fillId="0" borderId="32" xfId="0" applyNumberFormat="1" applyFont="1" applyFill="1" applyBorder="1" applyAlignment="1">
      <alignment/>
    </xf>
    <xf numFmtId="3" fontId="52" fillId="0" borderId="0" xfId="0" applyNumberFormat="1" applyFont="1" applyAlignment="1">
      <alignment horizontal="left" vertical="top"/>
    </xf>
    <xf numFmtId="3" fontId="51" fillId="0" borderId="12" xfId="0" applyNumberFormat="1" applyFont="1" applyBorder="1" applyAlignment="1">
      <alignment horizontal="left" vertical="top"/>
    </xf>
    <xf numFmtId="0" fontId="52" fillId="0" borderId="0" xfId="0" applyFont="1" applyAlignment="1">
      <alignment vertical="top"/>
    </xf>
    <xf numFmtId="3" fontId="52" fillId="0" borderId="0" xfId="0" applyNumberFormat="1" applyFont="1" applyFill="1" applyAlignment="1">
      <alignment horizontal="left" vertical="top"/>
    </xf>
    <xf numFmtId="0" fontId="52" fillId="0" borderId="0" xfId="0" applyFont="1" applyFill="1" applyAlignment="1">
      <alignment/>
    </xf>
    <xf numFmtId="4" fontId="52" fillId="0" borderId="0" xfId="0" applyNumberFormat="1" applyFont="1" applyFill="1" applyAlignment="1">
      <alignment/>
    </xf>
    <xf numFmtId="4" fontId="52" fillId="0" borderId="0" xfId="0" applyNumberFormat="1" applyFont="1" applyAlignment="1">
      <alignment/>
    </xf>
    <xf numFmtId="183" fontId="52" fillId="0" borderId="0" xfId="0" applyNumberFormat="1" applyFont="1" applyAlignment="1">
      <alignment horizontal="left"/>
    </xf>
    <xf numFmtId="4" fontId="39" fillId="0" borderId="0" xfId="0" applyNumberFormat="1" applyFont="1" applyBorder="1" applyAlignment="1">
      <alignment/>
    </xf>
    <xf numFmtId="0" fontId="40" fillId="0" borderId="0" xfId="0" applyFont="1" applyBorder="1" applyAlignment="1">
      <alignment vertical="top" wrapText="1"/>
    </xf>
    <xf numFmtId="4" fontId="144" fillId="0" borderId="12" xfId="0" applyNumberFormat="1" applyFont="1" applyBorder="1" applyAlignment="1">
      <alignment/>
    </xf>
    <xf numFmtId="4" fontId="143" fillId="0" borderId="0" xfId="0" applyNumberFormat="1" applyFont="1" applyBorder="1" applyAlignment="1">
      <alignment/>
    </xf>
    <xf numFmtId="4" fontId="145" fillId="0" borderId="62" xfId="0" applyNumberFormat="1" applyFont="1" applyBorder="1" applyAlignment="1">
      <alignment/>
    </xf>
    <xf numFmtId="4" fontId="143" fillId="0" borderId="0" xfId="0" applyNumberFormat="1" applyFont="1" applyAlignment="1">
      <alignment/>
    </xf>
    <xf numFmtId="4" fontId="143" fillId="0" borderId="63" xfId="0" applyNumberFormat="1" applyFont="1" applyBorder="1" applyAlignment="1">
      <alignment/>
    </xf>
    <xf numFmtId="4" fontId="143" fillId="0" borderId="12" xfId="0" applyNumberFormat="1" applyFont="1" applyBorder="1" applyAlignment="1">
      <alignment/>
    </xf>
    <xf numFmtId="4" fontId="146" fillId="0" borderId="0" xfId="0" applyNumberFormat="1" applyFont="1" applyBorder="1" applyAlignment="1">
      <alignment/>
    </xf>
    <xf numFmtId="4" fontId="144" fillId="0" borderId="12" xfId="0" applyNumberFormat="1" applyFont="1" applyFill="1" applyBorder="1" applyAlignment="1">
      <alignment/>
    </xf>
    <xf numFmtId="4" fontId="143" fillId="0" borderId="0" xfId="0" applyNumberFormat="1" applyFont="1" applyFill="1" applyAlignment="1">
      <alignment/>
    </xf>
    <xf numFmtId="4" fontId="143" fillId="0" borderId="0" xfId="0" applyNumberFormat="1" applyFont="1" applyAlignment="1">
      <alignment horizontal="right"/>
    </xf>
    <xf numFmtId="4" fontId="144" fillId="0" borderId="0" xfId="0" applyNumberFormat="1" applyFont="1" applyAlignment="1">
      <alignment/>
    </xf>
    <xf numFmtId="4" fontId="145" fillId="0" borderId="40" xfId="0" applyNumberFormat="1" applyFont="1" applyBorder="1" applyAlignment="1">
      <alignment/>
    </xf>
    <xf numFmtId="4" fontId="145" fillId="0" borderId="78" xfId="0" applyNumberFormat="1" applyFont="1" applyBorder="1" applyAlignment="1">
      <alignment/>
    </xf>
    <xf numFmtId="4" fontId="145" fillId="0" borderId="79" xfId="0" applyNumberFormat="1" applyFont="1" applyBorder="1" applyAlignment="1">
      <alignment/>
    </xf>
    <xf numFmtId="4" fontId="145" fillId="0" borderId="60" xfId="0" applyNumberFormat="1" applyFont="1" applyBorder="1" applyAlignment="1">
      <alignment/>
    </xf>
    <xf numFmtId="183" fontId="5" fillId="0" borderId="0" xfId="0" applyNumberFormat="1" applyFont="1" applyAlignment="1">
      <alignment/>
    </xf>
    <xf numFmtId="0" fontId="56"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wrapText="1"/>
      <protection/>
    </xf>
    <xf numFmtId="0" fontId="16" fillId="0" borderId="0" xfId="0" applyFont="1" applyFill="1" applyBorder="1" applyAlignment="1" applyProtection="1">
      <alignment horizontal="center"/>
      <protection/>
    </xf>
    <xf numFmtId="0" fontId="4" fillId="0" borderId="0" xfId="0"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protection/>
    </xf>
    <xf numFmtId="0" fontId="17" fillId="0" borderId="62" xfId="0"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protection/>
    </xf>
    <xf numFmtId="0" fontId="17" fillId="0" borderId="80" xfId="0" applyFont="1" applyFill="1" applyBorder="1" applyAlignment="1" applyProtection="1">
      <alignment horizontal="left" vertical="center"/>
      <protection/>
    </xf>
    <xf numFmtId="0" fontId="59" fillId="0" borderId="81" xfId="0" applyFont="1" applyFill="1" applyBorder="1" applyAlignment="1" applyProtection="1">
      <alignment horizontal="left" vertical="center" wrapText="1"/>
      <protection/>
    </xf>
    <xf numFmtId="0" fontId="59" fillId="0" borderId="21" xfId="0" applyFont="1" applyFill="1" applyBorder="1" applyAlignment="1" applyProtection="1">
      <alignment horizontal="left" vertical="center" wrapText="1"/>
      <protection/>
    </xf>
    <xf numFmtId="0" fontId="17" fillId="0" borderId="21" xfId="0" applyFont="1" applyFill="1" applyBorder="1" applyAlignment="1" applyProtection="1">
      <alignment horizontal="center" vertical="center" wrapText="1"/>
      <protection/>
    </xf>
    <xf numFmtId="0" fontId="57" fillId="0" borderId="21" xfId="0" applyFont="1" applyFill="1" applyBorder="1" applyAlignment="1" applyProtection="1">
      <alignment horizontal="center" vertical="center" wrapText="1"/>
      <protection/>
    </xf>
    <xf numFmtId="0" fontId="57" fillId="0" borderId="21" xfId="0" applyFont="1" applyFill="1" applyBorder="1" applyAlignment="1" applyProtection="1">
      <alignment horizontal="right" vertical="center" wrapText="1"/>
      <protection/>
    </xf>
    <xf numFmtId="3" fontId="61" fillId="0" borderId="21" xfId="0" applyNumberFormat="1"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justify" vertical="top" wrapText="1"/>
      <protection/>
    </xf>
    <xf numFmtId="0" fontId="16" fillId="0" borderId="0" xfId="0" applyFont="1" applyFill="1" applyBorder="1" applyAlignment="1" applyProtection="1">
      <alignment horizontal="right"/>
      <protection/>
    </xf>
    <xf numFmtId="0" fontId="42" fillId="0" borderId="0" xfId="0" applyFont="1" applyFill="1" applyAlignment="1">
      <alignment horizontal="justify" vertical="center"/>
    </xf>
    <xf numFmtId="0" fontId="62" fillId="0" borderId="0" xfId="0" applyFont="1" applyBorder="1" applyAlignment="1" applyProtection="1">
      <alignment horizontal="right" wrapText="1"/>
      <protection/>
    </xf>
    <xf numFmtId="0" fontId="17" fillId="0" borderId="0" xfId="0" applyFont="1" applyBorder="1" applyAlignment="1" applyProtection="1">
      <alignment horizontal="left"/>
      <protection locked="0"/>
    </xf>
    <xf numFmtId="3" fontId="4" fillId="0" borderId="0" xfId="0" applyNumberFormat="1" applyFont="1" applyBorder="1" applyAlignment="1" applyProtection="1">
      <alignment/>
      <protection locked="0"/>
    </xf>
    <xf numFmtId="0" fontId="31" fillId="0" borderId="0" xfId="0" applyFont="1" applyBorder="1" applyAlignment="1" applyProtection="1">
      <alignment horizontal="right" wrapText="1"/>
      <protection/>
    </xf>
    <xf numFmtId="0" fontId="4" fillId="0" borderId="0" xfId="0" applyFont="1" applyBorder="1" applyAlignment="1" applyProtection="1">
      <alignment horizontal="left" wrapText="1"/>
      <protection/>
    </xf>
    <xf numFmtId="0" fontId="16" fillId="0" borderId="0" xfId="0" applyFont="1" applyBorder="1" applyAlignment="1" applyProtection="1">
      <alignment/>
      <protection locked="0"/>
    </xf>
    <xf numFmtId="0" fontId="63" fillId="0" borderId="0" xfId="0" applyFont="1" applyBorder="1" applyAlignment="1" applyProtection="1">
      <alignment horizontal="left" wrapText="1"/>
      <protection/>
    </xf>
    <xf numFmtId="0" fontId="63" fillId="0" borderId="0" xfId="0" applyFont="1" applyBorder="1" applyAlignment="1" applyProtection="1">
      <alignment/>
      <protection locked="0"/>
    </xf>
    <xf numFmtId="3" fontId="63" fillId="0" borderId="0" xfId="0" applyNumberFormat="1" applyFont="1" applyBorder="1" applyAlignment="1" applyProtection="1">
      <alignment/>
      <protection locked="0"/>
    </xf>
    <xf numFmtId="0" fontId="63" fillId="0" borderId="0" xfId="0" applyFont="1" applyFill="1" applyBorder="1" applyAlignment="1" applyProtection="1">
      <alignment horizontal="left" wrapText="1"/>
      <protection/>
    </xf>
    <xf numFmtId="0" fontId="63" fillId="0" borderId="0" xfId="0" applyFont="1" applyAlignment="1" applyProtection="1">
      <alignment/>
      <protection locked="0"/>
    </xf>
    <xf numFmtId="49" fontId="63" fillId="0" borderId="0" xfId="0" applyNumberFormat="1" applyFont="1" applyFill="1" applyBorder="1" applyAlignment="1" applyProtection="1">
      <alignment horizontal="left" wrapText="1"/>
      <protection/>
    </xf>
    <xf numFmtId="0" fontId="63" fillId="0" borderId="25" xfId="0" applyFont="1" applyFill="1" applyBorder="1" applyAlignment="1" applyProtection="1">
      <alignment horizontal="left" wrapText="1"/>
      <protection/>
    </xf>
    <xf numFmtId="181" fontId="63" fillId="0" borderId="25" xfId="0" applyNumberFormat="1" applyFont="1" applyFill="1" applyBorder="1" applyAlignment="1" applyProtection="1">
      <alignment/>
      <protection locked="0"/>
    </xf>
    <xf numFmtId="0" fontId="6" fillId="0" borderId="0" xfId="0" applyFont="1" applyBorder="1" applyAlignment="1" applyProtection="1">
      <alignment horizontal="center"/>
      <protection locked="0"/>
    </xf>
    <xf numFmtId="3" fontId="6" fillId="0" borderId="0" xfId="0" applyNumberFormat="1" applyFont="1" applyBorder="1" applyAlignment="1" applyProtection="1">
      <alignment/>
      <protection locked="0"/>
    </xf>
    <xf numFmtId="0" fontId="4" fillId="0" borderId="0" xfId="0" applyFont="1" applyAlignment="1" applyProtection="1">
      <alignment/>
      <protection locked="0"/>
    </xf>
    <xf numFmtId="0" fontId="56" fillId="0" borderId="0" xfId="0" applyFont="1" applyFill="1" applyBorder="1" applyAlignment="1" applyProtection="1">
      <alignment horizontal="left" vertical="distributed"/>
      <protection/>
    </xf>
    <xf numFmtId="0" fontId="56" fillId="0" borderId="0" xfId="0" applyFont="1" applyFill="1" applyBorder="1" applyAlignment="1" applyProtection="1">
      <alignment horizontal="right" vertical="top"/>
      <protection/>
    </xf>
    <xf numFmtId="3" fontId="56" fillId="0" borderId="0" xfId="0" applyNumberFormat="1" applyFont="1" applyFill="1" applyBorder="1" applyAlignment="1" applyProtection="1">
      <alignment horizontal="right" vertical="top"/>
      <protection/>
    </xf>
    <xf numFmtId="0" fontId="56" fillId="0" borderId="0" xfId="0" applyFont="1" applyFill="1" applyBorder="1" applyAlignment="1" applyProtection="1">
      <alignment horizontal="center" vertical="top"/>
      <protection/>
    </xf>
    <xf numFmtId="0" fontId="56" fillId="0" borderId="0" xfId="0" applyFont="1" applyFill="1" applyBorder="1" applyAlignment="1" applyProtection="1">
      <alignment horizontal="right" wrapText="1"/>
      <protection/>
    </xf>
    <xf numFmtId="0" fontId="4" fillId="0" borderId="0" xfId="0" applyFont="1" applyFill="1" applyBorder="1" applyAlignment="1" applyProtection="1">
      <alignment horizontal="right" vertical="top"/>
      <protection/>
    </xf>
    <xf numFmtId="3" fontId="4" fillId="0" borderId="0" xfId="0" applyNumberFormat="1" applyFont="1" applyFill="1" applyBorder="1" applyAlignment="1" applyProtection="1">
      <alignment horizontal="right" vertical="top"/>
      <protection/>
    </xf>
    <xf numFmtId="2" fontId="4" fillId="0" borderId="0"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horizontal="left" vertical="top"/>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1" fillId="0" borderId="0" xfId="0" applyFont="1" applyFill="1" applyBorder="1" applyAlignment="1" applyProtection="1">
      <alignment horizontal="justify" vertical="top" wrapText="1"/>
      <protection/>
    </xf>
    <xf numFmtId="0" fontId="4" fillId="0" borderId="0" xfId="0" applyFont="1" applyFill="1" applyBorder="1" applyAlignment="1" applyProtection="1">
      <alignment horizontal="center"/>
      <protection/>
    </xf>
    <xf numFmtId="3" fontId="64" fillId="0" borderId="0" xfId="0" applyNumberFormat="1" applyFont="1" applyFill="1" applyBorder="1" applyAlignment="1" applyProtection="1">
      <alignment horizontal="right" vertical="top"/>
      <protection/>
    </xf>
    <xf numFmtId="1" fontId="4" fillId="0" borderId="0" xfId="0" applyNumberFormat="1" applyFont="1" applyFill="1" applyBorder="1" applyAlignment="1" applyProtection="1">
      <alignment horizontal="left" vertical="top"/>
      <protection/>
    </xf>
    <xf numFmtId="0" fontId="36" fillId="0" borderId="0" xfId="0" applyFont="1" applyFill="1" applyBorder="1" applyAlignment="1" applyProtection="1">
      <alignment horizontal="justify" vertical="top" wrapText="1"/>
      <protection/>
    </xf>
    <xf numFmtId="1" fontId="4" fillId="0" borderId="0" xfId="0" applyNumberFormat="1" applyFont="1" applyFill="1" applyBorder="1" applyAlignment="1" applyProtection="1">
      <alignment horizontal="center"/>
      <protection/>
    </xf>
    <xf numFmtId="183"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right" vertical="top" wrapText="1"/>
      <protection/>
    </xf>
    <xf numFmtId="4" fontId="4" fillId="0" borderId="0" xfId="0" applyNumberFormat="1" applyFont="1" applyFill="1" applyBorder="1" applyAlignment="1" applyProtection="1">
      <alignment horizontal="right" vertical="top" wrapText="1"/>
      <protection/>
    </xf>
    <xf numFmtId="0" fontId="4" fillId="0" borderId="0" xfId="0" applyFont="1" applyFill="1" applyAlignment="1" applyProtection="1">
      <alignment vertical="top" wrapText="1"/>
      <protection/>
    </xf>
    <xf numFmtId="0" fontId="31" fillId="0" borderId="0" xfId="0" applyFont="1" applyFill="1" applyAlignment="1" applyProtection="1">
      <alignment vertical="top" wrapText="1"/>
      <protection/>
    </xf>
    <xf numFmtId="0" fontId="4" fillId="0" borderId="0" xfId="0" applyFont="1" applyFill="1" applyBorder="1" applyAlignment="1" applyProtection="1">
      <alignment horizontal="center" vertical="top" wrapText="1"/>
      <protection/>
    </xf>
    <xf numFmtId="0" fontId="65" fillId="0" borderId="0" xfId="0" applyFont="1" applyFill="1" applyAlignment="1">
      <alignment vertical="center" wrapText="1"/>
    </xf>
    <xf numFmtId="1" fontId="4" fillId="0" borderId="0" xfId="0" applyNumberFormat="1" applyFont="1" applyFill="1" applyBorder="1" applyAlignment="1">
      <alignment horizontal="left" vertical="top"/>
    </xf>
    <xf numFmtId="0" fontId="4" fillId="0" borderId="0" xfId="0" applyFont="1" applyFill="1" applyAlignment="1" applyProtection="1">
      <alignment horizontal="left" vertical="top"/>
      <protection/>
    </xf>
    <xf numFmtId="0" fontId="31" fillId="0" borderId="0" xfId="0" applyFont="1" applyFill="1" applyBorder="1" applyAlignment="1" applyProtection="1">
      <alignment horizontal="left" vertical="top"/>
      <protection/>
    </xf>
    <xf numFmtId="189" fontId="58" fillId="0" borderId="0" xfId="0" applyNumberFormat="1" applyFont="1" applyFill="1" applyBorder="1" applyAlignment="1" applyProtection="1">
      <alignment horizontal="right"/>
      <protection/>
    </xf>
    <xf numFmtId="0" fontId="4" fillId="0" borderId="0" xfId="0" applyFont="1" applyFill="1" applyAlignment="1" applyProtection="1">
      <alignment/>
      <protection/>
    </xf>
    <xf numFmtId="0" fontId="42" fillId="0" borderId="0" xfId="0" applyFont="1" applyFill="1" applyBorder="1" applyAlignment="1" applyProtection="1">
      <alignment horizontal="left" wrapText="1"/>
      <protection/>
    </xf>
    <xf numFmtId="2" fontId="4" fillId="0" borderId="0" xfId="0" applyNumberFormat="1" applyFont="1" applyFill="1" applyAlignment="1" applyProtection="1">
      <alignment/>
      <protection/>
    </xf>
    <xf numFmtId="0" fontId="7" fillId="0" borderId="0" xfId="0" applyFont="1" applyFill="1" applyBorder="1" applyAlignment="1" applyProtection="1">
      <alignment horizontal="left" vertical="top"/>
      <protection/>
    </xf>
    <xf numFmtId="0" fontId="66" fillId="0" borderId="0" xfId="0" applyFont="1" applyFill="1" applyBorder="1" applyAlignment="1" applyProtection="1">
      <alignment horizontal="left" vertical="top" wrapText="1"/>
      <protection/>
    </xf>
    <xf numFmtId="0" fontId="66" fillId="0" borderId="0" xfId="0" applyFont="1" applyFill="1" applyBorder="1" applyAlignment="1" applyProtection="1">
      <alignment vertical="top" wrapText="1"/>
      <protection/>
    </xf>
    <xf numFmtId="0" fontId="7" fillId="0" borderId="0" xfId="0" applyFont="1" applyFill="1" applyBorder="1" applyAlignment="1" applyProtection="1">
      <alignment horizontal="center"/>
      <protection/>
    </xf>
    <xf numFmtId="190" fontId="7" fillId="0" borderId="0" xfId="0" applyNumberFormat="1" applyFont="1" applyFill="1" applyBorder="1" applyAlignment="1" applyProtection="1">
      <alignment horizontal="right"/>
      <protection/>
    </xf>
    <xf numFmtId="3" fontId="7" fillId="0" borderId="0" xfId="0" applyNumberFormat="1" applyFont="1" applyFill="1" applyBorder="1" applyAlignment="1" applyProtection="1">
      <alignment horizontal="right"/>
      <protection/>
    </xf>
    <xf numFmtId="49" fontId="16" fillId="0" borderId="0" xfId="0" applyNumberFormat="1" applyFont="1" applyFill="1" applyBorder="1" applyAlignment="1" applyProtection="1">
      <alignment horizontal="center" vertical="top" wrapText="1"/>
      <protection/>
    </xf>
    <xf numFmtId="0" fontId="16" fillId="0" borderId="0" xfId="0" applyFont="1" applyFill="1" applyBorder="1" applyAlignment="1" applyProtection="1">
      <alignment horizontal="left" vertical="top"/>
      <protection/>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center" vertical="top"/>
      <protection/>
    </xf>
    <xf numFmtId="191" fontId="16" fillId="0" borderId="0" xfId="0" applyNumberFormat="1" applyFont="1" applyFill="1" applyBorder="1" applyAlignment="1" applyProtection="1">
      <alignment horizontal="right" vertical="top"/>
      <protection/>
    </xf>
    <xf numFmtId="191" fontId="16" fillId="0" borderId="0" xfId="0" applyNumberFormat="1" applyFont="1" applyFill="1" applyBorder="1" applyAlignment="1" applyProtection="1">
      <alignment vertical="top"/>
      <protection/>
    </xf>
    <xf numFmtId="0" fontId="7" fillId="0" borderId="0" xfId="0" applyFont="1" applyFill="1" applyBorder="1" applyAlignment="1" applyProtection="1">
      <alignment/>
      <protection/>
    </xf>
    <xf numFmtId="0" fontId="67" fillId="0" borderId="0" xfId="0" applyFont="1" applyFill="1" applyBorder="1" applyAlignment="1" applyProtection="1">
      <alignment vertical="top" wrapText="1"/>
      <protection/>
    </xf>
    <xf numFmtId="49" fontId="4"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191" fontId="4" fillId="0" borderId="0" xfId="0" applyNumberFormat="1" applyFont="1" applyFill="1" applyBorder="1" applyAlignment="1" applyProtection="1">
      <alignment horizontal="right" vertical="top"/>
      <protection/>
    </xf>
    <xf numFmtId="191" fontId="4" fillId="0" borderId="0" xfId="0" applyNumberFormat="1" applyFont="1" applyFill="1" applyBorder="1" applyAlignment="1" applyProtection="1">
      <alignment vertical="top"/>
      <protection/>
    </xf>
    <xf numFmtId="0" fontId="4" fillId="0" borderId="0" xfId="0" applyFont="1" applyFill="1" applyAlignment="1" applyProtection="1">
      <alignment wrapText="1"/>
      <protection/>
    </xf>
    <xf numFmtId="49" fontId="4" fillId="0" borderId="0" xfId="0" applyNumberFormat="1" applyFont="1" applyFill="1" applyBorder="1" applyAlignment="1" applyProtection="1">
      <alignment horizontal="center" vertical="top" wrapText="1"/>
      <protection/>
    </xf>
    <xf numFmtId="3" fontId="4" fillId="0" borderId="0" xfId="0" applyNumberFormat="1" applyFont="1" applyFill="1" applyBorder="1" applyAlignment="1" applyProtection="1">
      <alignment horizontal="center"/>
      <protection/>
    </xf>
    <xf numFmtId="4" fontId="4" fillId="0" borderId="0" xfId="0" applyNumberFormat="1" applyFont="1" applyFill="1" applyBorder="1" applyAlignment="1" applyProtection="1">
      <alignment horizontal="right"/>
      <protection/>
    </xf>
    <xf numFmtId="0" fontId="4" fillId="0" borderId="0" xfId="62" applyFont="1" applyFill="1" applyBorder="1" applyAlignment="1" applyProtection="1">
      <alignment horizontal="left" vertical="top" wrapText="1"/>
      <protection/>
    </xf>
    <xf numFmtId="1" fontId="4" fillId="0" borderId="0" xfId="0" applyNumberFormat="1" applyFont="1" applyFill="1" applyBorder="1" applyAlignment="1" applyProtection="1">
      <alignment horizontal="center" wrapText="1"/>
      <protection/>
    </xf>
    <xf numFmtId="0" fontId="4" fillId="0" borderId="0" xfId="63" applyFont="1" applyFill="1" applyBorder="1" applyAlignment="1" applyProtection="1">
      <alignment horizontal="justify" vertical="top" wrapText="1"/>
      <protection/>
    </xf>
    <xf numFmtId="0" fontId="31" fillId="0" borderId="0" xfId="0" applyFont="1" applyFill="1" applyBorder="1" applyAlignment="1" applyProtection="1">
      <alignment/>
      <protection/>
    </xf>
    <xf numFmtId="0" fontId="4" fillId="0" borderId="0" xfId="0" applyFont="1" applyFill="1" applyBorder="1" applyAlignment="1" applyProtection="1">
      <alignment horizontal="left" vertical="top" wrapText="1"/>
      <protection locked="0"/>
    </xf>
    <xf numFmtId="4" fontId="4" fillId="0" borderId="0" xfId="0" applyNumberFormat="1" applyFont="1" applyFill="1" applyBorder="1" applyAlignment="1" applyProtection="1">
      <alignment horizontal="right" vertical="top" wrapText="1"/>
      <protection locked="0"/>
    </xf>
    <xf numFmtId="2" fontId="4" fillId="0" borderId="0" xfId="0" applyNumberFormat="1" applyFont="1" applyFill="1" applyBorder="1" applyAlignment="1" applyProtection="1">
      <alignment horizontal="right" vertical="center"/>
      <protection locked="0"/>
    </xf>
    <xf numFmtId="4" fontId="4" fillId="0" borderId="0" xfId="0" applyNumberFormat="1" applyFont="1" applyFill="1" applyBorder="1" applyAlignment="1" applyProtection="1">
      <alignment horizontal="right" vertical="top"/>
      <protection locked="0"/>
    </xf>
    <xf numFmtId="0" fontId="4" fillId="0" borderId="0" xfId="0" applyNumberFormat="1" applyFont="1" applyFill="1" applyAlignment="1" applyProtection="1">
      <alignment horizontal="left" vertical="top" wrapText="1"/>
      <protection/>
    </xf>
    <xf numFmtId="0" fontId="4" fillId="0" borderId="0" xfId="0" applyFont="1" applyFill="1" applyAlignment="1" applyProtection="1">
      <alignment horizontal="right"/>
      <protection/>
    </xf>
    <xf numFmtId="3" fontId="4" fillId="0" borderId="0" xfId="0" applyNumberFormat="1" applyFont="1" applyFill="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Border="1" applyAlignment="1" applyProtection="1">
      <alignment horizontal="right"/>
      <protection locked="0"/>
    </xf>
    <xf numFmtId="0" fontId="31" fillId="0" borderId="0" xfId="0" applyNumberFormat="1" applyFont="1" applyFill="1" applyAlignment="1" applyProtection="1">
      <alignment horizontal="left" vertical="top" wrapText="1"/>
      <protection/>
    </xf>
    <xf numFmtId="0" fontId="4" fillId="0" borderId="0" xfId="0" applyFont="1" applyFill="1" applyAlignment="1" applyProtection="1">
      <alignment horizontal="center"/>
      <protection/>
    </xf>
    <xf numFmtId="0" fontId="4" fillId="0" borderId="0" xfId="0" applyFont="1" applyFill="1" applyAlignment="1" applyProtection="1">
      <alignment horizontal="right" vertical="top"/>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Border="1" applyAlignment="1">
      <alignment horizontal="left" vertical="top" wrapText="1"/>
    </xf>
    <xf numFmtId="0" fontId="4" fillId="0" borderId="0" xfId="0" applyFont="1" applyFill="1" applyBorder="1" applyAlignment="1">
      <alignment/>
    </xf>
    <xf numFmtId="0" fontId="31" fillId="0" borderId="0" xfId="0" applyFont="1" applyFill="1" applyBorder="1" applyAlignment="1" applyProtection="1">
      <alignment wrapText="1"/>
      <protection locked="0"/>
    </xf>
    <xf numFmtId="0" fontId="4" fillId="0" borderId="0" xfId="0" applyFont="1" applyFill="1" applyAlignment="1" applyProtection="1">
      <alignment horizontal="right" wrapText="1"/>
      <protection/>
    </xf>
    <xf numFmtId="0" fontId="4" fillId="0" borderId="0" xfId="0" applyFont="1" applyFill="1" applyAlignment="1">
      <alignment/>
    </xf>
    <xf numFmtId="0" fontId="31" fillId="0" borderId="0" xfId="0" applyFont="1" applyFill="1" applyBorder="1" applyAlignment="1" applyProtection="1">
      <alignment horizontal="left" wrapText="1"/>
      <protection/>
    </xf>
    <xf numFmtId="0" fontId="67" fillId="0" borderId="0" xfId="0" applyFont="1" applyFill="1" applyBorder="1" applyAlignment="1">
      <alignmen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left" vertical="top" wrapText="1" readingOrder="1"/>
    </xf>
    <xf numFmtId="0" fontId="31" fillId="0" borderId="0" xfId="0" applyFont="1" applyFill="1" applyAlignment="1" applyProtection="1">
      <alignment horizontal="center"/>
      <protection/>
    </xf>
    <xf numFmtId="0" fontId="31" fillId="0" borderId="0" xfId="0" applyFont="1" applyFill="1" applyAlignment="1" applyProtection="1">
      <alignment horizontal="right"/>
      <protection/>
    </xf>
    <xf numFmtId="49" fontId="4" fillId="0" borderId="0" xfId="60" applyNumberFormat="1" applyFont="1" applyFill="1" applyBorder="1" applyAlignment="1">
      <alignment horizontal="left" vertical="top" wrapText="1"/>
      <protection/>
    </xf>
    <xf numFmtId="4" fontId="4" fillId="0" borderId="0" xfId="0" applyNumberFormat="1" applyFont="1" applyFill="1" applyBorder="1" applyAlignment="1" applyProtection="1">
      <alignment horizontal="right" vertical="top"/>
      <protection/>
    </xf>
    <xf numFmtId="0" fontId="4" fillId="0" borderId="0" xfId="0" applyFont="1" applyFill="1" applyBorder="1" applyAlignment="1" applyProtection="1">
      <alignment vertical="top"/>
      <protection/>
    </xf>
    <xf numFmtId="0" fontId="4" fillId="0" borderId="0" xfId="0" applyFont="1" applyFill="1" applyBorder="1" applyAlignment="1">
      <alignment horizontal="center" vertical="top"/>
    </xf>
    <xf numFmtId="0" fontId="64" fillId="0" borderId="0" xfId="0" applyFont="1" applyFill="1" applyBorder="1" applyAlignment="1" applyProtection="1">
      <alignment horizontal="justify" vertical="top" wrapText="1"/>
      <protection/>
    </xf>
    <xf numFmtId="0" fontId="68" fillId="0" borderId="0" xfId="0" applyFont="1" applyFill="1" applyAlignment="1" applyProtection="1">
      <alignment vertical="top"/>
      <protection/>
    </xf>
    <xf numFmtId="0" fontId="68" fillId="0" borderId="0" xfId="0" applyFont="1" applyFill="1" applyAlignment="1" applyProtection="1">
      <alignment horizontal="center" vertical="top"/>
      <protection/>
    </xf>
    <xf numFmtId="0" fontId="68" fillId="0" borderId="0" xfId="0" applyFont="1" applyFill="1" applyAlignment="1" applyProtection="1">
      <alignment horizontal="right" vertical="top"/>
      <protection/>
    </xf>
    <xf numFmtId="0" fontId="4" fillId="0" borderId="0" xfId="0" applyFont="1" applyFill="1" applyBorder="1" applyAlignment="1" applyProtection="1">
      <alignment vertical="top" wrapText="1"/>
      <protection/>
    </xf>
    <xf numFmtId="0" fontId="4" fillId="0" borderId="0" xfId="0" applyFont="1" applyFill="1" applyBorder="1" applyAlignment="1">
      <alignment vertical="top" wrapText="1"/>
    </xf>
    <xf numFmtId="0" fontId="4" fillId="0" borderId="0" xfId="57" applyFont="1" applyFill="1" applyBorder="1" applyAlignment="1" applyProtection="1">
      <alignment horizontal="center" vertical="top"/>
      <protection locked="0"/>
    </xf>
    <xf numFmtId="0" fontId="4" fillId="0" borderId="0" xfId="57" applyFont="1" applyFill="1" applyBorder="1" applyAlignment="1" applyProtection="1">
      <alignment horizontal="right" vertical="top"/>
      <protection locked="0"/>
    </xf>
    <xf numFmtId="181" fontId="4" fillId="0" borderId="0" xfId="57" applyNumberFormat="1" applyFont="1" applyFill="1" applyAlignment="1" applyProtection="1">
      <alignment horizontal="right" vertical="top"/>
      <protection locked="0"/>
    </xf>
    <xf numFmtId="1" fontId="16" fillId="0" borderId="0" xfId="0" applyNumberFormat="1" applyFont="1" applyFill="1" applyBorder="1" applyAlignment="1" applyProtection="1">
      <alignment horizontal="left" vertical="top"/>
      <protection/>
    </xf>
    <xf numFmtId="1" fontId="4" fillId="0" borderId="0" xfId="0" applyNumberFormat="1" applyFont="1" applyFill="1" applyBorder="1" applyAlignment="1" applyProtection="1" quotePrefix="1">
      <alignment horizontal="left" vertical="top"/>
      <protection/>
    </xf>
    <xf numFmtId="2" fontId="4" fillId="0" borderId="0" xfId="0" applyNumberFormat="1" applyFont="1" applyFill="1" applyBorder="1" applyAlignment="1" applyProtection="1">
      <alignment/>
      <protection/>
    </xf>
    <xf numFmtId="2"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center" wrapText="1"/>
      <protection/>
    </xf>
    <xf numFmtId="0" fontId="31" fillId="0" borderId="0" xfId="0" applyFont="1" applyFill="1" applyBorder="1" applyAlignment="1" applyProtection="1">
      <alignment horizontal="right" wrapText="1"/>
      <protection/>
    </xf>
    <xf numFmtId="0" fontId="17" fillId="0" borderId="0" xfId="0" applyFont="1" applyFill="1" applyBorder="1" applyAlignment="1" applyProtection="1">
      <alignment horizontal="center"/>
      <protection/>
    </xf>
    <xf numFmtId="0" fontId="31" fillId="0" borderId="0" xfId="0" applyFont="1" applyFill="1" applyBorder="1" applyAlignment="1" applyProtection="1">
      <alignment horizontal="right"/>
      <protection/>
    </xf>
    <xf numFmtId="0" fontId="4" fillId="0" borderId="0" xfId="0" applyFont="1" applyFill="1" applyBorder="1" applyAlignment="1" applyProtection="1">
      <alignment horizontal="right" wrapText="1"/>
      <protection/>
    </xf>
    <xf numFmtId="3" fontId="4" fillId="0" borderId="0" xfId="0" applyNumberFormat="1" applyFont="1" applyFill="1" applyBorder="1" applyAlignment="1" applyProtection="1">
      <alignment/>
      <protection/>
    </xf>
    <xf numFmtId="0" fontId="4" fillId="0" borderId="25" xfId="0" applyFont="1" applyFill="1" applyBorder="1" applyAlignment="1" applyProtection="1">
      <alignment horizontal="left"/>
      <protection/>
    </xf>
    <xf numFmtId="0" fontId="4" fillId="0" borderId="25" xfId="0" applyFont="1" applyFill="1" applyBorder="1" applyAlignment="1" applyProtection="1">
      <alignment horizontal="center"/>
      <protection/>
    </xf>
    <xf numFmtId="0" fontId="4" fillId="0" borderId="25" xfId="0" applyFont="1" applyFill="1" applyBorder="1" applyAlignment="1" applyProtection="1">
      <alignment horizontal="right"/>
      <protection/>
    </xf>
    <xf numFmtId="0" fontId="64" fillId="0" borderId="0" xfId="0" applyFont="1" applyFill="1" applyBorder="1" applyAlignment="1" applyProtection="1">
      <alignment horizontal="right" vertical="top"/>
      <protection/>
    </xf>
    <xf numFmtId="181" fontId="4" fillId="0" borderId="0" xfId="0" applyNumberFormat="1" applyFont="1" applyFill="1" applyBorder="1" applyAlignment="1" applyProtection="1">
      <alignment horizontal="right" vertical="top"/>
      <protection/>
    </xf>
    <xf numFmtId="181" fontId="4" fillId="0" borderId="0" xfId="0" applyNumberFormat="1" applyFont="1" applyFill="1" applyBorder="1" applyAlignment="1" applyProtection="1">
      <alignment horizontal="right"/>
      <protection/>
    </xf>
    <xf numFmtId="49" fontId="4" fillId="0" borderId="0" xfId="0" applyNumberFormat="1" applyFont="1" applyFill="1" applyAlignment="1" applyProtection="1">
      <alignment horizontal="left" vertical="top" wrapText="1"/>
      <protection/>
    </xf>
    <xf numFmtId="0" fontId="4" fillId="0" borderId="0" xfId="0" applyNumberFormat="1" applyFont="1" applyFill="1" applyBorder="1" applyAlignment="1" applyProtection="1">
      <alignment horizontal="right" vertical="top"/>
      <protection/>
    </xf>
    <xf numFmtId="3" fontId="31" fillId="0" borderId="0" xfId="0" applyNumberFormat="1" applyFont="1" applyFill="1" applyBorder="1" applyAlignment="1" applyProtection="1">
      <alignment horizontal="justify"/>
      <protection/>
    </xf>
    <xf numFmtId="0" fontId="31" fillId="0" borderId="0" xfId="0" applyFont="1" applyFill="1" applyBorder="1" applyAlignment="1" applyProtection="1">
      <alignment horizontal="right" vertical="top" wrapText="1"/>
      <protection/>
    </xf>
    <xf numFmtId="0" fontId="4" fillId="0" borderId="25" xfId="0" applyFont="1" applyFill="1" applyBorder="1" applyAlignment="1" applyProtection="1">
      <alignment horizontal="left" wrapText="1"/>
      <protection/>
    </xf>
    <xf numFmtId="0" fontId="4" fillId="0" borderId="25" xfId="0" applyFont="1" applyFill="1" applyBorder="1" applyAlignment="1" applyProtection="1">
      <alignment horizontal="right" vertical="top"/>
      <protection/>
    </xf>
    <xf numFmtId="0" fontId="36" fillId="0" borderId="0" xfId="0" applyFont="1" applyFill="1" applyBorder="1" applyAlignment="1">
      <alignment/>
    </xf>
    <xf numFmtId="0" fontId="4" fillId="0" borderId="0" xfId="0" applyFont="1" applyFill="1" applyBorder="1" applyAlignment="1" quotePrefix="1">
      <alignment horizontal="left" vertical="top"/>
    </xf>
    <xf numFmtId="49" fontId="31" fillId="0" borderId="0" xfId="0" applyNumberFormat="1" applyFont="1" applyFill="1" applyAlignment="1">
      <alignment horizontal="left" vertical="top" wrapText="1"/>
    </xf>
    <xf numFmtId="0" fontId="31" fillId="0" borderId="0" xfId="0" applyFont="1" applyFill="1" applyBorder="1" applyAlignment="1">
      <alignment horizontal="justify" vertical="top" wrapText="1"/>
    </xf>
    <xf numFmtId="3" fontId="4" fillId="0" borderId="0" xfId="0" applyNumberFormat="1" applyFont="1" applyFill="1" applyBorder="1" applyAlignment="1">
      <alignment/>
    </xf>
    <xf numFmtId="0" fontId="42" fillId="0" borderId="0" xfId="0" applyFont="1" applyFill="1" applyBorder="1" applyAlignment="1">
      <alignment horizontal="left" wrapText="1"/>
    </xf>
    <xf numFmtId="3" fontId="67" fillId="0" borderId="0" xfId="0" applyNumberFormat="1" applyFont="1" applyFill="1" applyBorder="1" applyAlignment="1">
      <alignment wrapText="1"/>
    </xf>
    <xf numFmtId="0" fontId="4" fillId="0" borderId="0" xfId="0" applyFont="1" applyFill="1" applyAlignment="1">
      <alignment wrapText="1"/>
    </xf>
    <xf numFmtId="0" fontId="4" fillId="0" borderId="0" xfId="0" applyFont="1" applyFill="1" applyBorder="1" applyAlignment="1">
      <alignment horizontal="left" vertical="top"/>
    </xf>
    <xf numFmtId="0" fontId="4" fillId="0" borderId="0" xfId="0" applyFont="1" applyFill="1" applyBorder="1" applyAlignment="1">
      <alignment horizontal="left" wrapText="1"/>
    </xf>
    <xf numFmtId="3" fontId="31" fillId="0" borderId="0" xfId="0" applyNumberFormat="1" applyFont="1" applyFill="1" applyBorder="1" applyAlignment="1">
      <alignment/>
    </xf>
    <xf numFmtId="0" fontId="31" fillId="0" borderId="0" xfId="0" applyFont="1" applyFill="1" applyBorder="1" applyAlignment="1">
      <alignment horizontal="right"/>
    </xf>
    <xf numFmtId="3" fontId="4" fillId="0" borderId="0" xfId="0" applyNumberFormat="1" applyFont="1" applyFill="1" applyAlignment="1">
      <alignment/>
    </xf>
    <xf numFmtId="0" fontId="31" fillId="0" borderId="0" xfId="0" applyFont="1" applyFill="1" applyBorder="1" applyAlignment="1">
      <alignment horizontal="left" vertical="top"/>
    </xf>
    <xf numFmtId="0" fontId="31" fillId="0" borderId="0" xfId="0" applyFont="1" applyFill="1" applyBorder="1" applyAlignment="1">
      <alignment horizontal="right" vertical="top"/>
    </xf>
    <xf numFmtId="0" fontId="31" fillId="0" borderId="0" xfId="0" applyFont="1" applyFill="1" applyBorder="1" applyAlignment="1">
      <alignment horizontal="center" wrapText="1"/>
    </xf>
    <xf numFmtId="3" fontId="4" fillId="0" borderId="0" xfId="0" applyNumberFormat="1" applyFont="1" applyFill="1" applyBorder="1" applyAlignment="1">
      <alignment horizontal="right"/>
    </xf>
    <xf numFmtId="49" fontId="4" fillId="0" borderId="0" xfId="0" applyNumberFormat="1" applyFont="1" applyFill="1" applyBorder="1" applyAlignment="1">
      <alignment horizontal="left" wrapText="1"/>
    </xf>
    <xf numFmtId="0" fontId="4" fillId="0" borderId="0" xfId="0" applyFont="1" applyFill="1" applyBorder="1" applyAlignment="1">
      <alignment horizontal="center"/>
    </xf>
    <xf numFmtId="49" fontId="4" fillId="0" borderId="25" xfId="0" applyNumberFormat="1" applyFont="1" applyFill="1" applyBorder="1" applyAlignment="1">
      <alignment horizontal="left" wrapText="1"/>
    </xf>
    <xf numFmtId="0" fontId="4" fillId="0" borderId="0" xfId="0" applyFont="1" applyFill="1" applyBorder="1" applyAlignment="1">
      <alignment horizontal="center" wrapText="1"/>
    </xf>
    <xf numFmtId="0" fontId="69" fillId="0" borderId="0" xfId="0" applyFont="1" applyFill="1" applyBorder="1" applyAlignment="1">
      <alignment horizontal="center" wrapText="1"/>
    </xf>
    <xf numFmtId="0" fontId="31" fillId="0" borderId="0" xfId="0" applyFont="1" applyFill="1" applyBorder="1" applyAlignment="1">
      <alignment horizontal="center"/>
    </xf>
    <xf numFmtId="0" fontId="31" fillId="0" borderId="0" xfId="0" applyFont="1" applyFill="1" applyBorder="1" applyAlignment="1">
      <alignment horizontal="center" vertical="top"/>
    </xf>
    <xf numFmtId="3" fontId="31" fillId="0" borderId="0" xfId="0" applyNumberFormat="1" applyFont="1" applyFill="1" applyAlignment="1">
      <alignment/>
    </xf>
    <xf numFmtId="2" fontId="4" fillId="0" borderId="0" xfId="0" applyNumberFormat="1" applyFont="1" applyFill="1" applyBorder="1" applyAlignment="1" applyProtection="1">
      <alignment horizontal="right" vertical="center"/>
      <protection/>
    </xf>
    <xf numFmtId="0" fontId="31" fillId="0" borderId="0" xfId="0" applyFont="1" applyBorder="1" applyAlignment="1" applyProtection="1">
      <alignment horizontal="right"/>
      <protection locked="0"/>
    </xf>
    <xf numFmtId="0" fontId="4" fillId="0" borderId="0" xfId="0" applyFont="1" applyBorder="1" applyAlignment="1" applyProtection="1">
      <alignment/>
      <protection locked="0"/>
    </xf>
    <xf numFmtId="0" fontId="63" fillId="0" borderId="25" xfId="0" applyFont="1" applyFill="1" applyBorder="1" applyAlignment="1" applyProtection="1">
      <alignment horizontal="left" vertical="top"/>
      <protection locked="0"/>
    </xf>
    <xf numFmtId="0" fontId="0" fillId="0" borderId="0" xfId="0" applyFont="1" applyAlignment="1" applyProtection="1">
      <alignment/>
      <protection/>
    </xf>
    <xf numFmtId="0" fontId="0" fillId="0" borderId="0" xfId="0" applyFont="1" applyAlignment="1" applyProtection="1">
      <alignment/>
      <protection locked="0"/>
    </xf>
    <xf numFmtId="0" fontId="56" fillId="0" borderId="0" xfId="0" applyFont="1" applyFill="1" applyBorder="1" applyAlignment="1" applyProtection="1">
      <alignment horizontal="center"/>
      <protection/>
    </xf>
    <xf numFmtId="183" fontId="31" fillId="0" borderId="0" xfId="0" applyNumberFormat="1" applyFont="1" applyFill="1" applyBorder="1" applyAlignment="1" applyProtection="1">
      <alignment horizontal="right"/>
      <protection/>
    </xf>
    <xf numFmtId="4" fontId="17" fillId="0" borderId="0" xfId="0" applyNumberFormat="1" applyFont="1" applyFill="1" applyBorder="1" applyAlignment="1" applyProtection="1">
      <alignment horizontal="right" vertical="top"/>
      <protection/>
    </xf>
    <xf numFmtId="0" fontId="0" fillId="0" borderId="0" xfId="59" applyFont="1" applyFill="1" applyAlignment="1">
      <alignment vertical="top" wrapText="1"/>
      <protection/>
    </xf>
    <xf numFmtId="183" fontId="31" fillId="0" borderId="0" xfId="0" applyNumberFormat="1" applyFont="1" applyFill="1" applyAlignment="1" applyProtection="1">
      <alignment horizontal="right"/>
      <protection/>
    </xf>
    <xf numFmtId="0" fontId="7" fillId="0" borderId="0" xfId="0" applyFont="1" applyFill="1" applyBorder="1" applyAlignment="1" applyProtection="1">
      <alignment horizontal="right"/>
      <protection/>
    </xf>
    <xf numFmtId="192" fontId="4" fillId="0" borderId="0" xfId="57" applyNumberFormat="1" applyFont="1" applyFill="1" applyBorder="1" applyAlignment="1" applyProtection="1">
      <alignment vertical="top"/>
      <protection locked="0"/>
    </xf>
    <xf numFmtId="2" fontId="31" fillId="0" borderId="0" xfId="0" applyNumberFormat="1" applyFont="1" applyFill="1" applyBorder="1" applyAlignment="1" applyProtection="1">
      <alignment/>
      <protection/>
    </xf>
    <xf numFmtId="2" fontId="0" fillId="0" borderId="0" xfId="0" applyNumberFormat="1" applyFont="1" applyFill="1" applyAlignment="1" applyProtection="1">
      <alignment/>
      <protection/>
    </xf>
    <xf numFmtId="0" fontId="0" fillId="0" borderId="0" xfId="0" applyFont="1" applyFill="1" applyAlignment="1" applyProtection="1">
      <alignment/>
      <protection/>
    </xf>
    <xf numFmtId="1" fontId="4" fillId="0" borderId="0" xfId="0" applyNumberFormat="1" applyFont="1" applyFill="1" applyBorder="1" applyAlignment="1" applyProtection="1">
      <alignment horizontal="center" vertical="top" wrapText="1"/>
      <protection/>
    </xf>
    <xf numFmtId="0" fontId="0" fillId="0" borderId="0" xfId="0" applyFont="1" applyFill="1" applyAlignment="1" applyProtection="1">
      <alignment vertical="top"/>
      <protection/>
    </xf>
    <xf numFmtId="0" fontId="64" fillId="0" borderId="0" xfId="0" applyFont="1" applyFill="1" applyBorder="1" applyAlignment="1" applyProtection="1">
      <alignment horizontal="center"/>
      <protection/>
    </xf>
    <xf numFmtId="181" fontId="31" fillId="0" borderId="0" xfId="0" applyNumberFormat="1" applyFont="1" applyFill="1" applyBorder="1" applyAlignment="1" applyProtection="1">
      <alignment horizontal="right"/>
      <protection/>
    </xf>
    <xf numFmtId="3" fontId="70" fillId="0" borderId="0" xfId="0" applyNumberFormat="1" applyFont="1" applyFill="1" applyBorder="1" applyAlignment="1">
      <alignment horizontal="center" vertical="top" wrapText="1"/>
    </xf>
    <xf numFmtId="0" fontId="70" fillId="0" borderId="0" xfId="0" applyFont="1" applyFill="1" applyBorder="1" applyAlignment="1">
      <alignment horizontal="center" vertical="top" wrapText="1"/>
    </xf>
    <xf numFmtId="3" fontId="4"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vertical="top"/>
    </xf>
    <xf numFmtId="3" fontId="67" fillId="0" borderId="0" xfId="0" applyNumberFormat="1" applyFont="1" applyFill="1" applyBorder="1" applyAlignment="1">
      <alignment horizontal="center" wrapText="1"/>
    </xf>
    <xf numFmtId="0" fontId="4" fillId="0" borderId="32" xfId="0" applyFont="1" applyFill="1" applyBorder="1" applyAlignment="1">
      <alignment horizontal="justify" vertical="top" wrapText="1"/>
    </xf>
    <xf numFmtId="4" fontId="42" fillId="0" borderId="82" xfId="0" applyNumberFormat="1" applyFont="1" applyBorder="1" applyAlignment="1">
      <alignment horizontal="left" vertical="top"/>
    </xf>
    <xf numFmtId="4" fontId="42" fillId="0" borderId="73" xfId="0" applyNumberFormat="1" applyFont="1" applyBorder="1" applyAlignment="1">
      <alignment horizontal="left" vertical="top"/>
    </xf>
    <xf numFmtId="4" fontId="42" fillId="0" borderId="83" xfId="0" applyNumberFormat="1" applyFont="1" applyBorder="1" applyAlignment="1">
      <alignment horizontal="left" vertical="top"/>
    </xf>
    <xf numFmtId="4" fontId="42" fillId="0" borderId="22" xfId="0" applyNumberFormat="1" applyFont="1" applyBorder="1" applyAlignment="1">
      <alignment horizontal="left" vertical="top"/>
    </xf>
    <xf numFmtId="0" fontId="4" fillId="34" borderId="67" xfId="0" applyFont="1" applyFill="1" applyBorder="1" applyAlignment="1">
      <alignment horizontal="center" vertical="top" wrapText="1"/>
    </xf>
    <xf numFmtId="0" fontId="4" fillId="0" borderId="12" xfId="0" applyFont="1" applyFill="1" applyBorder="1" applyAlignment="1">
      <alignment horizontal="justify" vertical="top" wrapText="1"/>
    </xf>
    <xf numFmtId="4" fontId="31" fillId="0" borderId="10" xfId="0" applyNumberFormat="1" applyFont="1" applyFill="1" applyBorder="1" applyAlignment="1">
      <alignment horizontal="left" vertical="top"/>
    </xf>
    <xf numFmtId="0" fontId="4" fillId="0" borderId="0" xfId="0" applyFont="1" applyFill="1" applyAlignment="1">
      <alignment horizontal="justify" vertical="top" wrapText="1"/>
    </xf>
    <xf numFmtId="0" fontId="4" fillId="0" borderId="12" xfId="0" applyFont="1" applyBorder="1" applyAlignment="1">
      <alignment horizontal="justify" vertical="top" wrapText="1"/>
    </xf>
    <xf numFmtId="0" fontId="4" fillId="0" borderId="0" xfId="0" applyFont="1" applyBorder="1" applyAlignment="1">
      <alignment horizontal="justify" vertical="top" wrapText="1"/>
    </xf>
    <xf numFmtId="4" fontId="31" fillId="0" borderId="10" xfId="0" applyNumberFormat="1" applyFont="1" applyBorder="1" applyAlignment="1">
      <alignment horizontal="left" vertical="top"/>
    </xf>
    <xf numFmtId="0" fontId="4" fillId="0" borderId="18" xfId="0" applyFont="1" applyFill="1" applyBorder="1" applyAlignment="1">
      <alignment horizontal="justify" vertical="top" wrapText="1"/>
    </xf>
    <xf numFmtId="0" fontId="4" fillId="0" borderId="0" xfId="0" applyFont="1" applyAlignment="1">
      <alignment horizontal="justify" vertical="top" wrapText="1"/>
    </xf>
    <xf numFmtId="4" fontId="31" fillId="0" borderId="0" xfId="0" applyNumberFormat="1" applyFont="1" applyBorder="1" applyAlignment="1">
      <alignment horizontal="left" vertical="top"/>
    </xf>
    <xf numFmtId="3" fontId="147" fillId="0" borderId="0" xfId="0" applyNumberFormat="1" applyFont="1" applyAlignment="1">
      <alignment vertical="top"/>
    </xf>
    <xf numFmtId="0" fontId="148" fillId="0" borderId="0" xfId="0" applyFont="1" applyAlignment="1">
      <alignment vertical="top"/>
    </xf>
    <xf numFmtId="0" fontId="149" fillId="0" borderId="0" xfId="0" applyFont="1" applyAlignment="1">
      <alignment vertical="top"/>
    </xf>
    <xf numFmtId="4" fontId="149" fillId="0" borderId="84" xfId="0" applyNumberFormat="1" applyFont="1" applyBorder="1" applyAlignment="1">
      <alignment horizontal="left"/>
    </xf>
    <xf numFmtId="4" fontId="149" fillId="0" borderId="85" xfId="0" applyNumberFormat="1" applyFont="1" applyBorder="1" applyAlignment="1">
      <alignment horizontal="left"/>
    </xf>
    <xf numFmtId="4" fontId="149" fillId="0" borderId="86" xfId="0" applyNumberFormat="1" applyFont="1" applyBorder="1" applyAlignment="1">
      <alignment horizontal="left"/>
    </xf>
    <xf numFmtId="3" fontId="147" fillId="0" borderId="20" xfId="0" applyNumberFormat="1" applyFont="1" applyBorder="1" applyAlignment="1">
      <alignment vertical="top"/>
    </xf>
    <xf numFmtId="3" fontId="150" fillId="0" borderId="87" xfId="0" applyNumberFormat="1" applyFont="1" applyBorder="1" applyAlignment="1">
      <alignment vertical="top"/>
    </xf>
    <xf numFmtId="3" fontId="151" fillId="0" borderId="74" xfId="0" applyNumberFormat="1" applyFont="1" applyBorder="1" applyAlignment="1">
      <alignment horizontal="left" vertical="top"/>
    </xf>
    <xf numFmtId="3" fontId="151" fillId="0" borderId="31" xfId="0" applyNumberFormat="1" applyFont="1" applyBorder="1" applyAlignment="1">
      <alignment horizontal="left" vertical="top"/>
    </xf>
    <xf numFmtId="3" fontId="151" fillId="0" borderId="10" xfId="0" applyNumberFormat="1" applyFont="1" applyBorder="1" applyAlignment="1">
      <alignment horizontal="left" vertical="top"/>
    </xf>
    <xf numFmtId="3" fontId="151" fillId="0" borderId="0" xfId="0" applyNumberFormat="1" applyFont="1" applyAlignment="1">
      <alignment horizontal="left" vertical="top"/>
    </xf>
    <xf numFmtId="3" fontId="150" fillId="0" borderId="66" xfId="0" applyNumberFormat="1" applyFont="1" applyBorder="1" applyAlignment="1">
      <alignment horizontal="left" vertical="top"/>
    </xf>
    <xf numFmtId="3" fontId="151" fillId="0" borderId="0" xfId="0" applyNumberFormat="1" applyFont="1" applyBorder="1" applyAlignment="1">
      <alignment horizontal="left" vertical="top"/>
    </xf>
    <xf numFmtId="3" fontId="150" fillId="0" borderId="46" xfId="0" applyNumberFormat="1" applyFont="1" applyBorder="1" applyAlignment="1">
      <alignment horizontal="left" vertical="top"/>
    </xf>
    <xf numFmtId="3" fontId="151" fillId="0" borderId="0" xfId="0" applyNumberFormat="1" applyFont="1" applyFill="1" applyAlignment="1">
      <alignment horizontal="left" vertical="top"/>
    </xf>
    <xf numFmtId="183" fontId="151" fillId="0" borderId="0" xfId="0" applyNumberFormat="1" applyFont="1" applyAlignment="1">
      <alignment horizontal="left"/>
    </xf>
    <xf numFmtId="49" fontId="1" fillId="0" borderId="12" xfId="0" applyNumberFormat="1" applyFont="1" applyBorder="1" applyAlignment="1">
      <alignment horizontal="right"/>
    </xf>
    <xf numFmtId="49" fontId="2" fillId="0" borderId="12" xfId="0" applyNumberFormat="1" applyFont="1" applyBorder="1" applyAlignment="1">
      <alignment horizontal="left"/>
    </xf>
    <xf numFmtId="49" fontId="1" fillId="0" borderId="12" xfId="0" applyNumberFormat="1" applyFont="1" applyBorder="1" applyAlignment="1">
      <alignment horizontal="left"/>
    </xf>
    <xf numFmtId="49" fontId="2" fillId="0" borderId="12" xfId="0" applyNumberFormat="1" applyFont="1" applyBorder="1" applyAlignment="1">
      <alignment horizontal="right"/>
    </xf>
    <xf numFmtId="49" fontId="3" fillId="0" borderId="12" xfId="0" applyNumberFormat="1" applyFont="1" applyBorder="1" applyAlignment="1">
      <alignment horizontal="left"/>
    </xf>
    <xf numFmtId="2" fontId="1" fillId="0" borderId="12" xfId="0" applyNumberFormat="1" applyFont="1" applyBorder="1" applyAlignment="1">
      <alignment horizontal="right"/>
    </xf>
    <xf numFmtId="2" fontId="1" fillId="0" borderId="12" xfId="0" applyNumberFormat="1" applyFont="1" applyBorder="1" applyAlignment="1">
      <alignment horizontal="left"/>
    </xf>
    <xf numFmtId="49" fontId="2" fillId="0" borderId="73" xfId="0" applyNumberFormat="1" applyFont="1" applyBorder="1" applyAlignment="1">
      <alignment horizontal="right"/>
    </xf>
    <xf numFmtId="49" fontId="2" fillId="0" borderId="27" xfId="0" applyNumberFormat="1" applyFont="1" applyBorder="1" applyAlignment="1">
      <alignment horizontal="left"/>
    </xf>
    <xf numFmtId="49" fontId="1" fillId="0" borderId="27" xfId="0" applyNumberFormat="1" applyFont="1" applyBorder="1" applyAlignment="1">
      <alignment horizontal="left"/>
    </xf>
    <xf numFmtId="4" fontId="1" fillId="0" borderId="27" xfId="0" applyNumberFormat="1" applyFont="1" applyBorder="1" applyAlignment="1">
      <alignment/>
    </xf>
    <xf numFmtId="49" fontId="1" fillId="0" borderId="32" xfId="0" applyNumberFormat="1" applyFont="1" applyBorder="1" applyAlignment="1">
      <alignment horizontal="left"/>
    </xf>
    <xf numFmtId="4" fontId="1" fillId="0" borderId="32" xfId="0" applyNumberFormat="1" applyFont="1" applyBorder="1" applyAlignment="1">
      <alignment/>
    </xf>
    <xf numFmtId="49" fontId="1" fillId="0" borderId="73" xfId="0" applyNumberFormat="1" applyFont="1" applyBorder="1" applyAlignment="1">
      <alignment horizontal="right"/>
    </xf>
    <xf numFmtId="49" fontId="2" fillId="0" borderId="32" xfId="0" applyNumberFormat="1" applyFont="1" applyBorder="1" applyAlignment="1">
      <alignment horizontal="left"/>
    </xf>
    <xf numFmtId="0" fontId="27" fillId="0" borderId="88" xfId="0" applyFont="1" applyBorder="1" applyAlignment="1">
      <alignment/>
    </xf>
    <xf numFmtId="0" fontId="28" fillId="0" borderId="88" xfId="0" applyFont="1" applyBorder="1" applyAlignment="1">
      <alignment horizontal="center"/>
    </xf>
    <xf numFmtId="0" fontId="28" fillId="0" borderId="88" xfId="0" applyFont="1" applyBorder="1" applyAlignment="1">
      <alignment horizontal="left"/>
    </xf>
    <xf numFmtId="0" fontId="28" fillId="0" borderId="88" xfId="0" applyFont="1" applyBorder="1" applyAlignment="1">
      <alignment/>
    </xf>
    <xf numFmtId="2" fontId="28" fillId="0" borderId="88" xfId="0" applyNumberFormat="1" applyFont="1" applyBorder="1" applyAlignment="1">
      <alignment horizontal="left"/>
    </xf>
    <xf numFmtId="0" fontId="28" fillId="0" borderId="88" xfId="0" applyFont="1" applyFill="1" applyBorder="1" applyAlignment="1">
      <alignment/>
    </xf>
    <xf numFmtId="0" fontId="28" fillId="0" borderId="88" xfId="0" applyFont="1" applyFill="1" applyBorder="1" applyAlignment="1">
      <alignment horizontal="left"/>
    </xf>
    <xf numFmtId="2" fontId="28" fillId="0" borderId="88" xfId="0" applyNumberFormat="1" applyFont="1" applyFill="1" applyBorder="1" applyAlignment="1">
      <alignment horizontal="left"/>
    </xf>
    <xf numFmtId="0" fontId="26" fillId="0" borderId="88" xfId="0" applyFont="1" applyBorder="1" applyAlignment="1">
      <alignment/>
    </xf>
    <xf numFmtId="0" fontId="31" fillId="0" borderId="88"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center" vertical="center" wrapText="1"/>
    </xf>
    <xf numFmtId="0" fontId="4" fillId="0" borderId="88" xfId="0" applyFont="1" applyBorder="1" applyAlignment="1">
      <alignment horizontal="right" vertical="center" wrapText="1"/>
    </xf>
    <xf numFmtId="0" fontId="4" fillId="0" borderId="88" xfId="0" applyFont="1" applyBorder="1" applyAlignment="1">
      <alignment horizontal="right" vertical="center"/>
    </xf>
    <xf numFmtId="0" fontId="4" fillId="0" borderId="88" xfId="0" applyFont="1" applyBorder="1" applyAlignment="1">
      <alignment vertical="center"/>
    </xf>
    <xf numFmtId="0" fontId="4" fillId="0" borderId="88" xfId="0" applyFont="1" applyBorder="1" applyAlignment="1">
      <alignment vertical="top" wrapText="1"/>
    </xf>
    <xf numFmtId="0" fontId="4" fillId="0" borderId="88" xfId="0" applyFont="1" applyBorder="1" applyAlignment="1">
      <alignment wrapText="1"/>
    </xf>
    <xf numFmtId="0" fontId="4" fillId="0" borderId="88" xfId="0" applyFont="1" applyBorder="1" applyAlignment="1">
      <alignment horizontal="center" wrapText="1"/>
    </xf>
    <xf numFmtId="0" fontId="4" fillId="0" borderId="88" xfId="0" applyFont="1" applyBorder="1" applyAlignment="1">
      <alignment horizontal="right" wrapText="1"/>
    </xf>
    <xf numFmtId="0" fontId="4" fillId="0" borderId="88" xfId="0" applyFont="1" applyBorder="1" applyAlignment="1">
      <alignment vertical="top"/>
    </xf>
    <xf numFmtId="0" fontId="4" fillId="0" borderId="88" xfId="0" applyFont="1" applyBorder="1" applyAlignment="1">
      <alignment/>
    </xf>
    <xf numFmtId="0" fontId="4" fillId="0" borderId="88" xfId="0" applyFont="1" applyBorder="1" applyAlignment="1">
      <alignment horizontal="center"/>
    </xf>
    <xf numFmtId="0" fontId="4" fillId="0" borderId="88" xfId="0" applyFont="1" applyBorder="1" applyAlignment="1">
      <alignment horizontal="right"/>
    </xf>
    <xf numFmtId="0" fontId="4" fillId="0" borderId="88" xfId="0" applyFont="1" applyBorder="1" applyAlignment="1">
      <alignment horizontal="justify" wrapText="1"/>
    </xf>
    <xf numFmtId="0" fontId="0" fillId="0" borderId="88" xfId="0" applyBorder="1" applyAlignment="1">
      <alignment/>
    </xf>
    <xf numFmtId="0" fontId="4" fillId="0" borderId="89" xfId="0" applyFont="1" applyBorder="1" applyAlignment="1">
      <alignment wrapText="1"/>
    </xf>
    <xf numFmtId="0" fontId="4" fillId="0" borderId="90" xfId="0" applyFont="1" applyBorder="1" applyAlignment="1">
      <alignment wrapText="1"/>
    </xf>
    <xf numFmtId="0" fontId="4" fillId="0" borderId="90" xfId="0" applyFont="1" applyBorder="1" applyAlignment="1">
      <alignment horizontal="center" wrapText="1"/>
    </xf>
    <xf numFmtId="0" fontId="4" fillId="0" borderId="90" xfId="0" applyFont="1" applyBorder="1" applyAlignment="1">
      <alignment horizontal="right" wrapText="1"/>
    </xf>
    <xf numFmtId="0" fontId="4" fillId="0" borderId="91" xfId="0" applyFont="1" applyBorder="1" applyAlignment="1">
      <alignment vertical="center" wrapText="1"/>
    </xf>
    <xf numFmtId="0" fontId="4" fillId="0" borderId="91" xfId="0" applyFont="1" applyBorder="1" applyAlignment="1">
      <alignment horizontal="right" vertical="center" wrapText="1"/>
    </xf>
    <xf numFmtId="0" fontId="30" fillId="0" borderId="88" xfId="0" applyFont="1" applyBorder="1" applyAlignment="1">
      <alignment vertical="top"/>
    </xf>
    <xf numFmtId="0" fontId="30" fillId="0" borderId="88" xfId="0" applyFont="1" applyBorder="1" applyAlignment="1">
      <alignment vertical="top" wrapText="1"/>
    </xf>
    <xf numFmtId="0" fontId="4" fillId="0" borderId="88" xfId="0" applyFont="1" applyBorder="1" applyAlignment="1">
      <alignment horizontal="center" vertical="top" wrapText="1"/>
    </xf>
    <xf numFmtId="0" fontId="4" fillId="0" borderId="88" xfId="0" applyFont="1" applyBorder="1" applyAlignment="1">
      <alignment horizontal="right" vertical="top" wrapText="1"/>
    </xf>
    <xf numFmtId="14" fontId="32" fillId="0" borderId="88" xfId="0" applyNumberFormat="1" applyFont="1" applyBorder="1" applyAlignment="1">
      <alignment vertical="top" wrapText="1"/>
    </xf>
    <xf numFmtId="0" fontId="32" fillId="0" borderId="88" xfId="0" applyFont="1" applyBorder="1" applyAlignment="1">
      <alignment vertical="top" wrapText="1"/>
    </xf>
    <xf numFmtId="0" fontId="35" fillId="0" borderId="88" xfId="0" applyFont="1" applyBorder="1" applyAlignment="1">
      <alignment horizontal="right" vertical="top" wrapText="1"/>
    </xf>
    <xf numFmtId="0" fontId="35" fillId="0" borderId="88" xfId="0" applyFont="1" applyBorder="1" applyAlignment="1">
      <alignment vertical="top" wrapText="1"/>
    </xf>
    <xf numFmtId="0" fontId="36" fillId="0" borderId="88" xfId="0" applyFont="1" applyBorder="1" applyAlignment="1">
      <alignment vertical="top" wrapText="1"/>
    </xf>
    <xf numFmtId="0" fontId="19" fillId="0" borderId="88" xfId="0" applyFont="1" applyBorder="1" applyAlignment="1">
      <alignment/>
    </xf>
    <xf numFmtId="0" fontId="30" fillId="0" borderId="89" xfId="0" applyFont="1" applyBorder="1" applyAlignment="1">
      <alignment vertical="top" wrapText="1"/>
    </xf>
    <xf numFmtId="0" fontId="4" fillId="0" borderId="90" xfId="0" applyFont="1" applyBorder="1" applyAlignment="1">
      <alignment vertical="top" wrapText="1"/>
    </xf>
    <xf numFmtId="0" fontId="4" fillId="0" borderId="90" xfId="0" applyFont="1" applyBorder="1" applyAlignment="1">
      <alignment horizontal="center" vertical="top" wrapText="1"/>
    </xf>
    <xf numFmtId="0" fontId="4" fillId="0" borderId="90" xfId="0" applyFont="1" applyBorder="1" applyAlignment="1">
      <alignment horizontal="right" vertical="top" wrapText="1"/>
    </xf>
    <xf numFmtId="0" fontId="30" fillId="0" borderId="91" xfId="0" applyFont="1" applyBorder="1" applyAlignment="1">
      <alignment vertical="top" wrapText="1"/>
    </xf>
    <xf numFmtId="0" fontId="0" fillId="0" borderId="91" xfId="0" applyBorder="1" applyAlignment="1">
      <alignment/>
    </xf>
    <xf numFmtId="0" fontId="0" fillId="0" borderId="89" xfId="0" applyBorder="1" applyAlignment="1">
      <alignment/>
    </xf>
    <xf numFmtId="0" fontId="0" fillId="0" borderId="90" xfId="0" applyBorder="1" applyAlignment="1">
      <alignment/>
    </xf>
    <xf numFmtId="0" fontId="20" fillId="0" borderId="11" xfId="0" applyFont="1" applyBorder="1" applyAlignment="1">
      <alignment/>
    </xf>
    <xf numFmtId="0" fontId="0" fillId="0" borderId="10" xfId="0" applyBorder="1" applyAlignment="1">
      <alignment/>
    </xf>
    <xf numFmtId="0" fontId="0" fillId="0" borderId="63" xfId="0" applyBorder="1" applyAlignment="1">
      <alignment/>
    </xf>
    <xf numFmtId="49" fontId="33" fillId="0" borderId="0" xfId="0" applyNumberFormat="1" applyFont="1" applyBorder="1" applyAlignment="1">
      <alignment horizontal="center"/>
    </xf>
    <xf numFmtId="49" fontId="33" fillId="0" borderId="0" xfId="0" applyNumberFormat="1" applyFont="1" applyBorder="1" applyAlignment="1">
      <alignment horizontal="center" wrapText="1"/>
    </xf>
    <xf numFmtId="49" fontId="4" fillId="0" borderId="0" xfId="0" applyNumberFormat="1" applyFont="1" applyBorder="1" applyAlignment="1">
      <alignment horizontal="right"/>
    </xf>
    <xf numFmtId="49" fontId="6" fillId="0" borderId="0" xfId="0" applyNumberFormat="1" applyFont="1" applyBorder="1" applyAlignment="1">
      <alignment/>
    </xf>
    <xf numFmtId="49" fontId="31" fillId="0" borderId="0" xfId="0" applyNumberFormat="1" applyFont="1" applyBorder="1" applyAlignment="1">
      <alignment horizontal="right"/>
    </xf>
    <xf numFmtId="49" fontId="4" fillId="0" borderId="0" xfId="0" applyNumberFormat="1" applyFont="1" applyBorder="1" applyAlignment="1">
      <alignment horizontal="left"/>
    </xf>
    <xf numFmtId="4" fontId="4" fillId="0" borderId="0" xfId="0" applyNumberFormat="1" applyFont="1" applyBorder="1" applyAlignment="1">
      <alignment/>
    </xf>
    <xf numFmtId="2" fontId="42" fillId="0" borderId="0" xfId="0" applyNumberFormat="1" applyFont="1" applyBorder="1" applyAlignment="1">
      <alignment horizontal="left"/>
    </xf>
    <xf numFmtId="4" fontId="143" fillId="0" borderId="62" xfId="0" applyNumberFormat="1" applyFont="1" applyBorder="1" applyAlignment="1">
      <alignment/>
    </xf>
    <xf numFmtId="49" fontId="31" fillId="0" borderId="0" xfId="0" applyNumberFormat="1" applyFont="1" applyBorder="1" applyAlignment="1">
      <alignment horizontal="left"/>
    </xf>
    <xf numFmtId="4" fontId="143" fillId="0" borderId="0" xfId="0" applyNumberFormat="1" applyFont="1" applyBorder="1" applyAlignment="1">
      <alignment/>
    </xf>
    <xf numFmtId="2" fontId="4" fillId="0" borderId="0" xfId="0" applyNumberFormat="1" applyFont="1" applyBorder="1" applyAlignment="1">
      <alignment horizontal="right"/>
    </xf>
    <xf numFmtId="2" fontId="4" fillId="0" borderId="0" xfId="0" applyNumberFormat="1" applyFont="1" applyBorder="1" applyAlignment="1">
      <alignment horizontal="left"/>
    </xf>
    <xf numFmtId="49" fontId="31" fillId="0" borderId="11" xfId="0" applyNumberFormat="1" applyFont="1" applyBorder="1" applyAlignment="1">
      <alignment horizontal="left"/>
    </xf>
    <xf numFmtId="4" fontId="4" fillId="0" borderId="10" xfId="0" applyNumberFormat="1" applyFont="1" applyBorder="1" applyAlignment="1">
      <alignment/>
    </xf>
    <xf numFmtId="4" fontId="146" fillId="0" borderId="63" xfId="0" applyNumberFormat="1" applyFont="1" applyBorder="1" applyAlignment="1">
      <alignment/>
    </xf>
    <xf numFmtId="49" fontId="4" fillId="0" borderId="11" xfId="0" applyNumberFormat="1" applyFont="1" applyBorder="1" applyAlignment="1">
      <alignment horizontal="left"/>
    </xf>
    <xf numFmtId="4" fontId="143" fillId="0" borderId="63" xfId="0" applyNumberFormat="1" applyFont="1" applyBorder="1" applyAlignment="1">
      <alignment/>
    </xf>
    <xf numFmtId="0" fontId="6" fillId="0" borderId="0" xfId="0" applyFont="1" applyAlignment="1">
      <alignment vertical="top" wrapText="1"/>
    </xf>
    <xf numFmtId="0" fontId="6" fillId="0" borderId="0" xfId="0" applyFont="1" applyAlignment="1">
      <alignment vertical="top"/>
    </xf>
    <xf numFmtId="3" fontId="151" fillId="0" borderId="54" xfId="0" applyNumberFormat="1" applyFont="1" applyBorder="1" applyAlignment="1">
      <alignment horizontal="left" vertical="top"/>
    </xf>
    <xf numFmtId="0" fontId="71" fillId="0" borderId="32" xfId="0" applyFont="1" applyFill="1" applyBorder="1" applyAlignment="1">
      <alignment horizontal="justify" vertical="top" wrapText="1"/>
    </xf>
    <xf numFmtId="0" fontId="4" fillId="0" borderId="32" xfId="0" applyFont="1" applyBorder="1" applyAlignment="1">
      <alignment/>
    </xf>
    <xf numFmtId="4" fontId="36" fillId="0" borderId="32" xfId="0" applyNumberFormat="1" applyFont="1" applyBorder="1" applyAlignment="1">
      <alignment/>
    </xf>
    <xf numFmtId="4" fontId="144" fillId="0" borderId="32" xfId="0" applyNumberFormat="1" applyFont="1" applyBorder="1" applyAlignment="1">
      <alignment/>
    </xf>
    <xf numFmtId="3" fontId="150" fillId="0" borderId="66" xfId="0" applyNumberFormat="1" applyFont="1" applyBorder="1" applyAlignment="1">
      <alignment vertical="top"/>
    </xf>
    <xf numFmtId="0" fontId="4" fillId="0" borderId="62" xfId="0" applyFont="1" applyBorder="1" applyAlignment="1">
      <alignment horizontal="center" vertical="top"/>
    </xf>
    <xf numFmtId="4" fontId="151" fillId="35" borderId="62" xfId="0" applyNumberFormat="1" applyFont="1" applyFill="1" applyBorder="1" applyAlignment="1">
      <alignment horizontal="center" vertical="top"/>
    </xf>
    <xf numFmtId="4" fontId="151" fillId="0" borderId="62" xfId="0" applyNumberFormat="1" applyFont="1" applyBorder="1" applyAlignment="1">
      <alignment horizontal="center" vertical="top"/>
    </xf>
    <xf numFmtId="0" fontId="28" fillId="0" borderId="88" xfId="0" applyFont="1" applyBorder="1" applyAlignment="1" quotePrefix="1">
      <alignment/>
    </xf>
    <xf numFmtId="193" fontId="42" fillId="0" borderId="0" xfId="0" applyNumberFormat="1" applyFont="1" applyBorder="1" applyAlignment="1">
      <alignment horizontal="right"/>
    </xf>
    <xf numFmtId="0" fontId="0" fillId="0" borderId="0" xfId="0" applyFill="1" applyAlignment="1">
      <alignment/>
    </xf>
    <xf numFmtId="49" fontId="1" fillId="0" borderId="12" xfId="0" applyNumberFormat="1" applyFont="1" applyBorder="1" applyAlignment="1">
      <alignment horizontal="left" wrapText="1"/>
    </xf>
    <xf numFmtId="49" fontId="2" fillId="0" borderId="12" xfId="0" applyNumberFormat="1" applyFont="1" applyBorder="1" applyAlignment="1">
      <alignment horizontal="left" vertical="top" wrapText="1"/>
    </xf>
    <xf numFmtId="0" fontId="4" fillId="0" borderId="89"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49" fontId="1" fillId="0" borderId="12" xfId="0" applyNumberFormat="1" applyFont="1" applyFill="1" applyBorder="1" applyAlignment="1">
      <alignment horizontal="right"/>
    </xf>
    <xf numFmtId="49" fontId="1" fillId="0" borderId="12" xfId="0" applyNumberFormat="1" applyFont="1" applyFill="1" applyBorder="1" applyAlignment="1">
      <alignment horizontal="left"/>
    </xf>
    <xf numFmtId="4" fontId="1" fillId="0" borderId="12" xfId="0" applyNumberFormat="1" applyFont="1" applyFill="1" applyBorder="1" applyAlignment="1">
      <alignment/>
    </xf>
    <xf numFmtId="0" fontId="1" fillId="0" borderId="0" xfId="0" applyFont="1" applyFill="1" applyBorder="1" applyAlignment="1">
      <alignment/>
    </xf>
    <xf numFmtId="2" fontId="42" fillId="0" borderId="0" xfId="0" applyNumberFormat="1" applyFont="1" applyBorder="1" applyAlignment="1">
      <alignment horizontal="left" wrapText="1"/>
    </xf>
    <xf numFmtId="2" fontId="36" fillId="0" borderId="0" xfId="0" applyNumberFormat="1" applyFont="1" applyBorder="1" applyAlignment="1">
      <alignment horizontal="right" vertical="top"/>
    </xf>
    <xf numFmtId="0" fontId="7" fillId="33" borderId="25" xfId="0" applyFont="1" applyFill="1" applyBorder="1" applyAlignment="1" applyProtection="1">
      <alignment/>
      <protection hidden="1"/>
    </xf>
    <xf numFmtId="0" fontId="7" fillId="33" borderId="26" xfId="0" applyFont="1" applyFill="1" applyBorder="1" applyAlignment="1" applyProtection="1">
      <alignment/>
      <protection hidden="1"/>
    </xf>
    <xf numFmtId="2" fontId="8" fillId="33" borderId="38" xfId="0" applyNumberFormat="1" applyFont="1" applyFill="1" applyBorder="1" applyAlignment="1" applyProtection="1">
      <alignment/>
      <protection hidden="1"/>
    </xf>
    <xf numFmtId="0" fontId="8" fillId="33" borderId="22" xfId="0" applyFont="1" applyFill="1" applyBorder="1" applyAlignment="1" applyProtection="1">
      <alignment/>
      <protection hidden="1"/>
    </xf>
    <xf numFmtId="4" fontId="0" fillId="0" borderId="12" xfId="0" applyNumberFormat="1" applyFont="1" applyFill="1" applyBorder="1" applyAlignment="1">
      <alignment/>
    </xf>
    <xf numFmtId="3" fontId="151" fillId="0" borderId="12" xfId="0" applyNumberFormat="1" applyFont="1" applyBorder="1" applyAlignment="1">
      <alignment horizontal="left" vertical="top"/>
    </xf>
    <xf numFmtId="3" fontId="151" fillId="0" borderId="61" xfId="0" applyNumberFormat="1" applyFont="1" applyBorder="1" applyAlignment="1">
      <alignment horizontal="left" vertical="top"/>
    </xf>
    <xf numFmtId="3" fontId="51" fillId="0" borderId="61" xfId="0" applyNumberFormat="1" applyFont="1" applyBorder="1" applyAlignment="1">
      <alignment horizontal="left" vertical="top"/>
    </xf>
    <xf numFmtId="0" fontId="4" fillId="0" borderId="92" xfId="0" applyFont="1" applyFill="1" applyBorder="1" applyAlignment="1">
      <alignment horizontal="justify" vertical="top" wrapText="1"/>
    </xf>
    <xf numFmtId="0" fontId="4" fillId="0" borderId="27" xfId="0" applyFont="1" applyBorder="1" applyAlignment="1">
      <alignment/>
    </xf>
    <xf numFmtId="4" fontId="0" fillId="0" borderId="18" xfId="0" applyNumberFormat="1" applyFont="1" applyFill="1" applyBorder="1" applyAlignment="1">
      <alignment/>
    </xf>
    <xf numFmtId="4" fontId="4" fillId="0" borderId="92" xfId="0" applyNumberFormat="1" applyFont="1" applyBorder="1" applyAlignment="1">
      <alignment/>
    </xf>
    <xf numFmtId="4" fontId="143" fillId="0" borderId="92" xfId="0" applyNumberFormat="1" applyFont="1" applyBorder="1" applyAlignment="1">
      <alignment/>
    </xf>
    <xf numFmtId="4" fontId="31" fillId="0" borderId="10" xfId="0" applyNumberFormat="1" applyFont="1" applyBorder="1" applyAlignment="1">
      <alignment vertical="top"/>
    </xf>
    <xf numFmtId="4" fontId="31" fillId="0" borderId="66" xfId="0" applyNumberFormat="1" applyFont="1" applyBorder="1" applyAlignment="1">
      <alignment vertical="top"/>
    </xf>
    <xf numFmtId="4" fontId="143" fillId="0" borderId="27" xfId="0" applyNumberFormat="1" applyFont="1" applyFill="1" applyBorder="1" applyAlignment="1">
      <alignment/>
    </xf>
    <xf numFmtId="0" fontId="4" fillId="0" borderId="27" xfId="0" applyFont="1" applyFill="1" applyBorder="1" applyAlignment="1">
      <alignment horizontal="left" vertical="top" wrapText="1"/>
    </xf>
    <xf numFmtId="0" fontId="4" fillId="0" borderId="27" xfId="0" applyFont="1" applyFill="1" applyBorder="1" applyAlignment="1">
      <alignment/>
    </xf>
    <xf numFmtId="0" fontId="146" fillId="0" borderId="27" xfId="0" applyFont="1" applyBorder="1" applyAlignment="1">
      <alignment vertical="top"/>
    </xf>
    <xf numFmtId="4" fontId="50" fillId="0" borderId="27" xfId="0" applyNumberFormat="1" applyFont="1" applyFill="1" applyBorder="1" applyAlignment="1">
      <alignment/>
    </xf>
    <xf numFmtId="3" fontId="52" fillId="0" borderId="61" xfId="0" applyNumberFormat="1" applyFont="1" applyFill="1" applyBorder="1" applyAlignment="1">
      <alignment horizontal="left" vertical="top"/>
    </xf>
    <xf numFmtId="3" fontId="151" fillId="0" borderId="0" xfId="0" applyNumberFormat="1" applyFont="1" applyFill="1" applyBorder="1" applyAlignment="1">
      <alignment horizontal="left" vertical="top"/>
    </xf>
    <xf numFmtId="0" fontId="146" fillId="0" borderId="93" xfId="0" applyFont="1" applyFill="1" applyBorder="1" applyAlignment="1">
      <alignment vertical="top"/>
    </xf>
    <xf numFmtId="4" fontId="0" fillId="0" borderId="0" xfId="0" applyNumberFormat="1" applyAlignment="1">
      <alignment/>
    </xf>
    <xf numFmtId="14" fontId="0" fillId="0" borderId="0" xfId="0" applyNumberFormat="1" applyAlignment="1">
      <alignment/>
    </xf>
    <xf numFmtId="4" fontId="36" fillId="0" borderId="0" xfId="0" applyNumberFormat="1" applyFont="1" applyBorder="1" applyAlignment="1">
      <alignment/>
    </xf>
    <xf numFmtId="4" fontId="144" fillId="0" borderId="0" xfId="0" applyNumberFormat="1" applyFont="1" applyBorder="1" applyAlignment="1">
      <alignment/>
    </xf>
    <xf numFmtId="4" fontId="36" fillId="0" borderId="27" xfId="0" applyNumberFormat="1" applyFont="1" applyBorder="1" applyAlignment="1">
      <alignment/>
    </xf>
    <xf numFmtId="4" fontId="144" fillId="0" borderId="18" xfId="0" applyNumberFormat="1" applyFont="1" applyBorder="1" applyAlignment="1">
      <alignment/>
    </xf>
    <xf numFmtId="0" fontId="0" fillId="0" borderId="12" xfId="0" applyBorder="1" applyAlignment="1">
      <alignment/>
    </xf>
    <xf numFmtId="0" fontId="0" fillId="0" borderId="12" xfId="0" applyBorder="1" applyAlignment="1">
      <alignment vertical="top" wrapText="1"/>
    </xf>
    <xf numFmtId="0" fontId="4" fillId="0" borderId="47" xfId="0" applyFont="1" applyFill="1" applyBorder="1" applyAlignment="1">
      <alignment horizontal="justify" vertical="top" wrapText="1"/>
    </xf>
    <xf numFmtId="0" fontId="0" fillId="0" borderId="73" xfId="0" applyBorder="1" applyAlignment="1">
      <alignment wrapText="1"/>
    </xf>
    <xf numFmtId="4" fontId="0" fillId="0" borderId="75" xfId="0" applyNumberFormat="1" applyFont="1" applyFill="1" applyBorder="1" applyAlignment="1">
      <alignment/>
    </xf>
    <xf numFmtId="0" fontId="0" fillId="0" borderId="32" xfId="0" applyBorder="1" applyAlignment="1">
      <alignment/>
    </xf>
    <xf numFmtId="0" fontId="4" fillId="0" borderId="75" xfId="0" applyFont="1" applyBorder="1" applyAlignment="1">
      <alignment/>
    </xf>
    <xf numFmtId="0" fontId="0" fillId="0" borderId="31" xfId="0" applyBorder="1" applyAlignment="1">
      <alignment/>
    </xf>
    <xf numFmtId="4" fontId="36" fillId="0" borderId="31" xfId="0" applyNumberFormat="1" applyFont="1" applyBorder="1" applyAlignment="1">
      <alignment/>
    </xf>
    <xf numFmtId="4" fontId="144" fillId="0" borderId="61" xfId="0" applyNumberFormat="1" applyFont="1" applyBorder="1" applyAlignment="1">
      <alignment/>
    </xf>
    <xf numFmtId="0" fontId="4" fillId="0" borderId="47" xfId="0" applyFont="1" applyBorder="1" applyAlignment="1">
      <alignment/>
    </xf>
    <xf numFmtId="4" fontId="144" fillId="0" borderId="46" xfId="0" applyNumberFormat="1" applyFont="1" applyBorder="1" applyAlignment="1">
      <alignment/>
    </xf>
    <xf numFmtId="0" fontId="4" fillId="0" borderId="77" xfId="0" applyFont="1" applyBorder="1" applyAlignment="1">
      <alignment/>
    </xf>
    <xf numFmtId="0" fontId="0" fillId="0" borderId="25" xfId="0" applyBorder="1" applyAlignment="1">
      <alignment/>
    </xf>
    <xf numFmtId="4" fontId="36" fillId="0" borderId="25" xfId="0" applyNumberFormat="1" applyFont="1" applyBorder="1" applyAlignment="1">
      <alignment/>
    </xf>
    <xf numFmtId="4" fontId="144" fillId="0" borderId="54" xfId="0" applyNumberFormat="1" applyFont="1" applyBorder="1" applyAlignment="1">
      <alignment/>
    </xf>
    <xf numFmtId="0" fontId="0" fillId="0" borderId="0" xfId="0" applyFont="1" applyAlignment="1">
      <alignment/>
    </xf>
    <xf numFmtId="0" fontId="72" fillId="0" borderId="0" xfId="0" applyFont="1" applyAlignment="1">
      <alignment horizontal="center" vertical="top" wrapText="1"/>
    </xf>
    <xf numFmtId="0" fontId="72" fillId="0" borderId="0" xfId="0" applyFont="1" applyAlignment="1">
      <alignment vertical="top" wrapText="1"/>
    </xf>
    <xf numFmtId="0" fontId="20" fillId="0" borderId="0" xfId="0" applyFont="1" applyAlignment="1">
      <alignment horizontal="center" vertical="center"/>
    </xf>
    <xf numFmtId="0" fontId="20" fillId="0" borderId="0" xfId="0" applyFont="1" applyAlignment="1">
      <alignment/>
    </xf>
    <xf numFmtId="0" fontId="0" fillId="0" borderId="0" xfId="0" applyFont="1" applyAlignment="1">
      <alignment horizontal="right"/>
    </xf>
    <xf numFmtId="0" fontId="20" fillId="0" borderId="0" xfId="0" applyFont="1" applyAlignment="1">
      <alignment horizontal="center"/>
    </xf>
    <xf numFmtId="0" fontId="20" fillId="0" borderId="73" xfId="0" applyFont="1" applyBorder="1" applyAlignment="1">
      <alignment horizontal="center" vertical="center"/>
    </xf>
    <xf numFmtId="0" fontId="72" fillId="35" borderId="0" xfId="0" applyFont="1" applyFill="1" applyBorder="1" applyAlignment="1">
      <alignment vertical="top" wrapText="1"/>
    </xf>
    <xf numFmtId="0" fontId="0" fillId="35" borderId="0" xfId="0" applyFont="1" applyFill="1" applyBorder="1" applyAlignment="1">
      <alignment/>
    </xf>
    <xf numFmtId="0" fontId="19" fillId="35" borderId="0" xfId="0" applyFont="1" applyFill="1" applyBorder="1" applyAlignment="1">
      <alignment vertical="top" wrapText="1"/>
    </xf>
    <xf numFmtId="0" fontId="0" fillId="0" borderId="62" xfId="0" applyBorder="1" applyAlignment="1">
      <alignment/>
    </xf>
    <xf numFmtId="4" fontId="152" fillId="0" borderId="12" xfId="0" applyNumberFormat="1" applyFont="1" applyBorder="1" applyAlignment="1">
      <alignment/>
    </xf>
    <xf numFmtId="0" fontId="152" fillId="0" borderId="0" xfId="0" applyFont="1" applyAlignment="1">
      <alignment/>
    </xf>
    <xf numFmtId="4" fontId="152" fillId="0" borderId="62" xfId="0" applyNumberFormat="1" applyFont="1" applyBorder="1" applyAlignment="1">
      <alignment/>
    </xf>
    <xf numFmtId="49" fontId="2" fillId="0" borderId="94" xfId="0" applyNumberFormat="1" applyFont="1" applyBorder="1" applyAlignment="1">
      <alignment horizontal="left"/>
    </xf>
    <xf numFmtId="49" fontId="1" fillId="0" borderId="67" xfId="0" applyNumberFormat="1" applyFont="1" applyBorder="1" applyAlignment="1">
      <alignment horizontal="left"/>
    </xf>
    <xf numFmtId="4" fontId="1" fillId="0" borderId="67" xfId="0" applyNumberFormat="1" applyFont="1" applyBorder="1" applyAlignment="1">
      <alignment/>
    </xf>
    <xf numFmtId="4" fontId="153" fillId="0" borderId="12" xfId="0" applyNumberFormat="1" applyFont="1" applyBorder="1" applyAlignment="1">
      <alignment/>
    </xf>
    <xf numFmtId="4" fontId="153" fillId="0" borderId="27" xfId="0" applyNumberFormat="1" applyFont="1" applyBorder="1" applyAlignment="1">
      <alignment/>
    </xf>
    <xf numFmtId="4" fontId="153" fillId="0" borderId="63" xfId="0" applyNumberFormat="1" applyFont="1" applyBorder="1" applyAlignment="1">
      <alignment/>
    </xf>
    <xf numFmtId="4" fontId="153" fillId="0" borderId="32" xfId="0" applyNumberFormat="1" applyFont="1" applyBorder="1" applyAlignment="1">
      <alignment/>
    </xf>
    <xf numFmtId="4" fontId="154" fillId="0" borderId="68" xfId="0" applyNumberFormat="1" applyFont="1" applyBorder="1" applyAlignment="1">
      <alignment/>
    </xf>
    <xf numFmtId="0" fontId="28" fillId="0" borderId="89" xfId="0" applyFont="1" applyBorder="1" applyAlignment="1">
      <alignment/>
    </xf>
    <xf numFmtId="0" fontId="28" fillId="0" borderId="90" xfId="0" applyFont="1" applyBorder="1" applyAlignment="1">
      <alignment/>
    </xf>
    <xf numFmtId="0" fontId="28" fillId="0" borderId="90" xfId="0" applyFont="1" applyBorder="1" applyAlignment="1">
      <alignment horizontal="left"/>
    </xf>
    <xf numFmtId="0" fontId="28" fillId="0" borderId="91" xfId="0" applyFont="1" applyBorder="1" applyAlignment="1">
      <alignment/>
    </xf>
    <xf numFmtId="0" fontId="28" fillId="0" borderId="91" xfId="0" applyFont="1" applyBorder="1" applyAlignment="1">
      <alignment horizontal="center"/>
    </xf>
    <xf numFmtId="0" fontId="28" fillId="0" borderId="91" xfId="0" applyFont="1" applyBorder="1" applyAlignment="1">
      <alignment horizontal="left"/>
    </xf>
    <xf numFmtId="0" fontId="74" fillId="0" borderId="95" xfId="0" applyFont="1" applyBorder="1" applyAlignment="1">
      <alignment/>
    </xf>
    <xf numFmtId="0" fontId="74" fillId="0" borderId="96" xfId="0" applyFont="1" applyBorder="1" applyAlignment="1">
      <alignment horizontal="center"/>
    </xf>
    <xf numFmtId="0" fontId="74" fillId="0" borderId="96" xfId="0" applyFont="1" applyBorder="1" applyAlignment="1">
      <alignment horizontal="left"/>
    </xf>
    <xf numFmtId="0" fontId="74" fillId="0" borderId="97" xfId="0" applyFont="1" applyBorder="1" applyAlignment="1">
      <alignment/>
    </xf>
    <xf numFmtId="0" fontId="155" fillId="0" borderId="88" xfId="0" applyFont="1" applyBorder="1" applyAlignment="1">
      <alignment/>
    </xf>
    <xf numFmtId="4" fontId="155" fillId="0" borderId="88" xfId="0" applyNumberFormat="1" applyFont="1" applyBorder="1" applyAlignment="1">
      <alignment/>
    </xf>
    <xf numFmtId="0" fontId="155" fillId="0" borderId="90" xfId="0" applyFont="1" applyBorder="1" applyAlignment="1">
      <alignment/>
    </xf>
    <xf numFmtId="4" fontId="156" fillId="0" borderId="62" xfId="0" applyNumberFormat="1" applyFont="1" applyBorder="1" applyAlignment="1">
      <alignment/>
    </xf>
    <xf numFmtId="0" fontId="155" fillId="0" borderId="91" xfId="0" applyFont="1" applyBorder="1" applyAlignment="1">
      <alignment/>
    </xf>
    <xf numFmtId="4" fontId="157" fillId="0" borderId="88" xfId="0" applyNumberFormat="1" applyFont="1" applyBorder="1" applyAlignment="1">
      <alignment vertical="top" wrapText="1"/>
    </xf>
    <xf numFmtId="0" fontId="143" fillId="0" borderId="0" xfId="0" applyFont="1" applyFill="1" applyBorder="1" applyAlignment="1">
      <alignment vertical="top" wrapText="1"/>
    </xf>
    <xf numFmtId="4" fontId="146" fillId="0" borderId="62" xfId="0" applyNumberFormat="1" applyFont="1" applyBorder="1" applyAlignment="1">
      <alignment vertical="top" wrapText="1"/>
    </xf>
    <xf numFmtId="0" fontId="157" fillId="0" borderId="91" xfId="0" applyFont="1" applyBorder="1" applyAlignment="1">
      <alignment vertical="top" wrapText="1"/>
    </xf>
    <xf numFmtId="0" fontId="157" fillId="0" borderId="88" xfId="0" applyFont="1" applyBorder="1" applyAlignment="1">
      <alignment vertical="top" wrapText="1"/>
    </xf>
    <xf numFmtId="0" fontId="143" fillId="0" borderId="88" xfId="0" applyFont="1" applyBorder="1" applyAlignment="1">
      <alignment vertical="top" wrapText="1"/>
    </xf>
    <xf numFmtId="0" fontId="143" fillId="0" borderId="90" xfId="0" applyFont="1" applyBorder="1" applyAlignment="1">
      <alignment vertical="top" wrapText="1"/>
    </xf>
    <xf numFmtId="4" fontId="146" fillId="0" borderId="63" xfId="0" applyNumberFormat="1" applyFont="1" applyBorder="1" applyAlignment="1">
      <alignment vertical="top" wrapText="1"/>
    </xf>
    <xf numFmtId="0" fontId="152" fillId="0" borderId="91" xfId="0" applyFont="1" applyBorder="1" applyAlignment="1">
      <alignment/>
    </xf>
    <xf numFmtId="0" fontId="152" fillId="0" borderId="88" xfId="0" applyFont="1" applyBorder="1" applyAlignment="1">
      <alignment/>
    </xf>
    <xf numFmtId="4" fontId="152" fillId="0" borderId="88" xfId="0" applyNumberFormat="1" applyFont="1" applyBorder="1" applyAlignment="1">
      <alignment horizontal="right"/>
    </xf>
    <xf numFmtId="0" fontId="152" fillId="0" borderId="88" xfId="0" applyFont="1" applyBorder="1" applyAlignment="1">
      <alignment horizontal="right"/>
    </xf>
    <xf numFmtId="0" fontId="152" fillId="0" borderId="90" xfId="0" applyFont="1" applyBorder="1" applyAlignment="1">
      <alignment horizontal="right"/>
    </xf>
    <xf numFmtId="4" fontId="158" fillId="0" borderId="63" xfId="0" applyNumberFormat="1" applyFont="1" applyBorder="1" applyAlignment="1">
      <alignment horizontal="right"/>
    </xf>
    <xf numFmtId="0" fontId="143" fillId="0" borderId="88" xfId="0" applyFont="1" applyBorder="1" applyAlignment="1">
      <alignment horizontal="justify" vertical="center" wrapText="1"/>
    </xf>
    <xf numFmtId="4" fontId="143" fillId="0" borderId="88" xfId="0" applyNumberFormat="1" applyFont="1" applyBorder="1" applyAlignment="1">
      <alignment horizontal="right" vertical="center" wrapText="1"/>
    </xf>
    <xf numFmtId="0" fontId="143" fillId="0" borderId="90" xfId="0" applyFont="1" applyBorder="1" applyAlignment="1">
      <alignment horizontal="right" vertical="center" wrapText="1"/>
    </xf>
    <xf numFmtId="4" fontId="146" fillId="0" borderId="62" xfId="0" applyNumberFormat="1" applyFont="1" applyBorder="1" applyAlignment="1">
      <alignment horizontal="right" vertical="center" wrapText="1"/>
    </xf>
    <xf numFmtId="2" fontId="36" fillId="0" borderId="0" xfId="0" applyNumberFormat="1" applyFont="1" applyFill="1" applyBorder="1" applyAlignment="1">
      <alignment horizontal="right" vertical="top"/>
    </xf>
    <xf numFmtId="2" fontId="42" fillId="0" borderId="0" xfId="0" applyNumberFormat="1" applyFont="1" applyFill="1" applyBorder="1" applyAlignment="1">
      <alignment horizontal="left" wrapText="1"/>
    </xf>
    <xf numFmtId="4" fontId="4" fillId="0" borderId="0" xfId="0" applyNumberFormat="1" applyFont="1" applyFill="1" applyBorder="1" applyAlignment="1">
      <alignment/>
    </xf>
    <xf numFmtId="4" fontId="143" fillId="0" borderId="62" xfId="0" applyNumberFormat="1" applyFont="1" applyFill="1" applyBorder="1" applyAlignment="1">
      <alignment/>
    </xf>
    <xf numFmtId="0" fontId="4" fillId="0" borderId="0" xfId="0" applyFont="1" applyBorder="1" applyAlignment="1" applyProtection="1">
      <alignment horizontal="right" wrapText="1"/>
      <protection/>
    </xf>
    <xf numFmtId="0" fontId="4" fillId="0" borderId="0" xfId="0" applyFont="1" applyBorder="1" applyAlignment="1" applyProtection="1">
      <alignment/>
      <protection locked="0"/>
    </xf>
    <xf numFmtId="181" fontId="31" fillId="0" borderId="25" xfId="0" applyNumberFormat="1" applyFont="1" applyFill="1" applyBorder="1" applyAlignment="1" applyProtection="1">
      <alignment/>
      <protection locked="0"/>
    </xf>
    <xf numFmtId="0" fontId="6" fillId="0" borderId="0" xfId="0" applyFont="1" applyBorder="1" applyAlignment="1" applyProtection="1">
      <alignment horizontal="center" wrapText="1"/>
      <protection/>
    </xf>
    <xf numFmtId="0" fontId="63" fillId="0" borderId="0" xfId="0" applyFont="1" applyBorder="1" applyAlignment="1" applyProtection="1">
      <alignment horizontal="left"/>
      <protection locked="0"/>
    </xf>
    <xf numFmtId="3" fontId="31" fillId="0" borderId="0" xfId="0" applyNumberFormat="1" applyFont="1" applyBorder="1" applyAlignment="1" applyProtection="1">
      <alignment/>
      <protection locked="0"/>
    </xf>
    <xf numFmtId="0" fontId="20" fillId="0" borderId="0" xfId="59" applyFont="1" applyFill="1" applyAlignment="1">
      <alignment vertical="top" wrapText="1"/>
      <protection/>
    </xf>
    <xf numFmtId="0" fontId="0" fillId="0" borderId="0" xfId="59" applyFont="1" applyFill="1" applyAlignment="1" applyProtection="1">
      <alignment horizontal="center" vertical="top" wrapText="1"/>
      <protection/>
    </xf>
    <xf numFmtId="2" fontId="0" fillId="0" borderId="0" xfId="59" applyNumberFormat="1" applyFont="1" applyFill="1" applyAlignment="1" applyProtection="1">
      <alignment horizontal="center" vertical="top" wrapText="1"/>
      <protection/>
    </xf>
    <xf numFmtId="2" fontId="4" fillId="0" borderId="0"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protection/>
    </xf>
    <xf numFmtId="1" fontId="0" fillId="0" borderId="0" xfId="0" applyNumberFormat="1" applyFont="1" applyFill="1" applyBorder="1" applyAlignment="1" applyProtection="1">
      <alignment horizontal="left" vertical="top"/>
      <protection/>
    </xf>
    <xf numFmtId="0" fontId="0" fillId="0" borderId="0" xfId="0" applyFont="1" applyFill="1" applyBorder="1" applyAlignment="1" applyProtection="1">
      <alignment horizontal="center"/>
      <protection/>
    </xf>
    <xf numFmtId="190"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3" fontId="0" fillId="0" borderId="0" xfId="44"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center"/>
      <protection/>
    </xf>
    <xf numFmtId="1" fontId="4" fillId="0" borderId="0" xfId="0" applyNumberFormat="1" applyFont="1" applyFill="1" applyAlignment="1" applyProtection="1">
      <alignment horizontal="center"/>
      <protection/>
    </xf>
    <xf numFmtId="181" fontId="0" fillId="0" borderId="0" xfId="0" applyNumberFormat="1" applyFont="1" applyFill="1" applyBorder="1" applyAlignment="1" applyProtection="1">
      <alignment horizontal="right"/>
      <protection/>
    </xf>
    <xf numFmtId="1" fontId="4" fillId="0" borderId="0" xfId="0" applyNumberFormat="1" applyFont="1" applyFill="1" applyBorder="1" applyAlignment="1" applyProtection="1">
      <alignment horizontal="center" vertical="top" wrapText="1"/>
      <protection locked="0"/>
    </xf>
    <xf numFmtId="2" fontId="4" fillId="0" borderId="0"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protection locked="0"/>
    </xf>
    <xf numFmtId="1" fontId="4" fillId="0" borderId="0" xfId="0" applyNumberFormat="1" applyFont="1" applyFill="1" applyBorder="1" applyAlignment="1" applyProtection="1">
      <alignment horizontal="center" vertical="top"/>
      <protection locked="0"/>
    </xf>
    <xf numFmtId="1" fontId="0" fillId="0" borderId="0" xfId="0" applyNumberFormat="1" applyFont="1" applyFill="1" applyAlignment="1" applyProtection="1">
      <alignment horizontal="center"/>
      <protection/>
    </xf>
    <xf numFmtId="0" fontId="0" fillId="0" borderId="0" xfId="0" applyFont="1" applyFill="1" applyAlignment="1" applyProtection="1">
      <alignment horizontal="right"/>
      <protection/>
    </xf>
    <xf numFmtId="3" fontId="0" fillId="0" borderId="0" xfId="0" applyNumberFormat="1" applyFont="1" applyFill="1" applyAlignment="1" applyProtection="1">
      <alignment horizontal="right"/>
      <protection/>
    </xf>
    <xf numFmtId="4" fontId="4" fillId="0" borderId="0" xfId="0" applyNumberFormat="1" applyFont="1" applyFill="1" applyAlignment="1" applyProtection="1">
      <alignment horizontal="right"/>
      <protection/>
    </xf>
    <xf numFmtId="0" fontId="0" fillId="0" borderId="0" xfId="0" applyFont="1" applyFill="1" applyAlignment="1" applyProtection="1">
      <alignment horizontal="left" vertical="top" wrapText="1"/>
      <protection/>
    </xf>
    <xf numFmtId="1" fontId="4" fillId="0" borderId="0" xfId="0" applyNumberFormat="1" applyFont="1" applyFill="1" applyBorder="1" applyAlignment="1" applyProtection="1">
      <alignment horizontal="center" vertical="top"/>
      <protection/>
    </xf>
    <xf numFmtId="3" fontId="0" fillId="0" borderId="0" xfId="44" applyNumberFormat="1" applyFont="1" applyFill="1" applyBorder="1" applyAlignment="1" applyProtection="1">
      <alignment horizontal="right" vertical="top"/>
      <protection/>
    </xf>
    <xf numFmtId="183" fontId="4" fillId="0" borderId="0" xfId="0" applyNumberFormat="1" applyFont="1" applyFill="1" applyBorder="1" applyAlignment="1" applyProtection="1">
      <alignment horizontal="right" vertical="top"/>
      <protection locked="0"/>
    </xf>
    <xf numFmtId="4" fontId="0" fillId="0" borderId="0" xfId="0" applyNumberFormat="1" applyFont="1" applyFill="1" applyBorder="1" applyAlignment="1" applyProtection="1">
      <alignment horizontal="right" vertical="top"/>
      <protection/>
    </xf>
    <xf numFmtId="3" fontId="0" fillId="0" borderId="0" xfId="0" applyNumberFormat="1" applyFont="1" applyFill="1" applyBorder="1" applyAlignment="1" applyProtection="1">
      <alignment horizontal="right" vertical="top"/>
      <protection locked="0"/>
    </xf>
    <xf numFmtId="181" fontId="0" fillId="0" borderId="0" xfId="0" applyNumberFormat="1" applyFont="1" applyFill="1" applyBorder="1" applyAlignment="1" applyProtection="1">
      <alignment horizontal="right" vertical="top"/>
      <protection locked="0"/>
    </xf>
    <xf numFmtId="0" fontId="0" fillId="0" borderId="0" xfId="0" applyFont="1" applyFill="1" applyAlignment="1" applyProtection="1">
      <alignment horizontal="left" vertical="top" wrapText="1"/>
      <protection locked="0"/>
    </xf>
    <xf numFmtId="1" fontId="4" fillId="0" borderId="0" xfId="0" applyNumberFormat="1" applyFont="1" applyFill="1" applyAlignment="1" applyProtection="1">
      <alignment horizontal="center" vertical="top"/>
      <protection/>
    </xf>
    <xf numFmtId="3" fontId="4" fillId="0" borderId="0" xfId="0" applyNumberFormat="1" applyFont="1" applyFill="1" applyAlignment="1" applyProtection="1">
      <alignment horizontal="right" vertical="top"/>
      <protection locked="0"/>
    </xf>
    <xf numFmtId="3" fontId="4" fillId="0" borderId="0" xfId="0" applyNumberFormat="1" applyFont="1" applyFill="1" applyBorder="1" applyAlignment="1" applyProtection="1">
      <alignment vertical="top"/>
      <protection locked="0"/>
    </xf>
    <xf numFmtId="0" fontId="4" fillId="0" borderId="0" xfId="0" applyFont="1" applyFill="1" applyAlignment="1" applyProtection="1">
      <alignment horizontal="center" vertical="top"/>
      <protection/>
    </xf>
    <xf numFmtId="3" fontId="4" fillId="0" borderId="0" xfId="0" applyNumberFormat="1" applyFont="1" applyFill="1" applyAlignment="1" applyProtection="1">
      <alignment horizontal="right" wrapText="1"/>
      <protection/>
    </xf>
    <xf numFmtId="3" fontId="4" fillId="0" borderId="0" xfId="0" applyNumberFormat="1" applyFont="1" applyFill="1" applyBorder="1" applyAlignment="1" applyProtection="1">
      <alignment horizontal="right" wrapText="1"/>
      <protection/>
    </xf>
    <xf numFmtId="3" fontId="0" fillId="0" borderId="0" xfId="0" applyNumberFormat="1" applyFont="1" applyFill="1" applyAlignment="1" applyProtection="1">
      <alignment horizontal="right" vertical="top"/>
      <protection locked="0"/>
    </xf>
    <xf numFmtId="0" fontId="0" fillId="0" borderId="0" xfId="0" applyFont="1" applyFill="1" applyAlignment="1" applyProtection="1">
      <alignment/>
      <protection/>
    </xf>
    <xf numFmtId="3" fontId="31" fillId="0" borderId="0" xfId="0" applyNumberFormat="1" applyFont="1" applyFill="1" applyAlignment="1" applyProtection="1">
      <alignment horizontal="right"/>
      <protection/>
    </xf>
    <xf numFmtId="4" fontId="31" fillId="0" borderId="0" xfId="0" applyNumberFormat="1" applyFont="1" applyFill="1" applyBorder="1" applyAlignment="1" applyProtection="1">
      <alignment horizontal="right"/>
      <protection/>
    </xf>
    <xf numFmtId="0" fontId="0" fillId="0" borderId="0" xfId="57" applyFont="1" applyFill="1" applyAlignment="1" quotePrefix="1">
      <alignment vertical="top" wrapText="1"/>
      <protection/>
    </xf>
    <xf numFmtId="0" fontId="0" fillId="0" borderId="0" xfId="57" applyFont="1" applyFill="1" applyAlignment="1" applyProtection="1" quotePrefix="1">
      <alignment vertical="top" wrapText="1"/>
      <protection/>
    </xf>
    <xf numFmtId="0" fontId="0" fillId="0" borderId="0" xfId="0" applyFont="1" applyFill="1" applyAlignment="1" applyProtection="1">
      <alignment vertical="top"/>
      <protection/>
    </xf>
    <xf numFmtId="3" fontId="31" fillId="0" borderId="0" xfId="0" applyNumberFormat="1" applyFont="1" applyFill="1" applyBorder="1" applyAlignment="1" applyProtection="1">
      <alignment horizontal="right"/>
      <protection/>
    </xf>
    <xf numFmtId="181" fontId="4" fillId="0" borderId="0" xfId="0" applyNumberFormat="1" applyFont="1" applyFill="1" applyAlignment="1" applyProtection="1">
      <alignment horizontal="right"/>
      <protection/>
    </xf>
    <xf numFmtId="3" fontId="4" fillId="0" borderId="25" xfId="0" applyNumberFormat="1" applyFont="1" applyFill="1" applyBorder="1" applyAlignment="1" applyProtection="1">
      <alignment horizontal="right"/>
      <protection/>
    </xf>
    <xf numFmtId="3" fontId="4" fillId="0" borderId="25" xfId="0" applyNumberFormat="1" applyFont="1" applyFill="1" applyBorder="1" applyAlignment="1" applyProtection="1">
      <alignment horizontal="right" vertical="top"/>
      <protection/>
    </xf>
    <xf numFmtId="181" fontId="31" fillId="0" borderId="25" xfId="0" applyNumberFormat="1" applyFont="1" applyFill="1" applyBorder="1" applyAlignment="1" applyProtection="1">
      <alignment horizontal="right"/>
      <protection/>
    </xf>
    <xf numFmtId="0" fontId="0" fillId="0" borderId="0" xfId="0" applyFont="1" applyFill="1" applyBorder="1" applyAlignment="1">
      <alignment/>
    </xf>
    <xf numFmtId="1" fontId="0" fillId="0" borderId="0" xfId="0" applyNumberFormat="1" applyFont="1" applyFill="1" applyBorder="1" applyAlignment="1">
      <alignment horizontal="left" vertical="top"/>
    </xf>
    <xf numFmtId="0" fontId="67" fillId="0" borderId="0" xfId="0" applyFont="1" applyFill="1" applyAlignment="1">
      <alignment wrapText="1"/>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4" fillId="0" borderId="25" xfId="0" applyNumberFormat="1" applyFont="1" applyFill="1" applyBorder="1" applyAlignment="1">
      <alignment horizontal="center"/>
    </xf>
    <xf numFmtId="3" fontId="4" fillId="0" borderId="25" xfId="0" applyNumberFormat="1" applyFont="1" applyFill="1" applyBorder="1" applyAlignment="1">
      <alignment/>
    </xf>
    <xf numFmtId="0" fontId="4" fillId="0" borderId="25" xfId="0" applyFont="1" applyFill="1" applyBorder="1" applyAlignment="1">
      <alignment/>
    </xf>
    <xf numFmtId="0" fontId="159" fillId="0" borderId="0" xfId="0" applyFont="1" applyAlignment="1">
      <alignment/>
    </xf>
    <xf numFmtId="1" fontId="7" fillId="33" borderId="17" xfId="0" applyNumberFormat="1" applyFont="1" applyFill="1" applyBorder="1" applyAlignment="1" applyProtection="1" quotePrefix="1">
      <alignment horizontal="center" vertical="top" wrapText="1"/>
      <protection hidden="1"/>
    </xf>
    <xf numFmtId="0" fontId="0" fillId="0" borderId="12" xfId="0" applyBorder="1" applyAlignment="1">
      <alignment vertical="top"/>
    </xf>
    <xf numFmtId="3" fontId="151" fillId="0" borderId="85" xfId="0" applyNumberFormat="1" applyFont="1" applyBorder="1" applyAlignment="1">
      <alignment horizontal="left" vertical="top"/>
    </xf>
    <xf numFmtId="0" fontId="0" fillId="0" borderId="0" xfId="0" applyAlignment="1">
      <alignment wrapText="1"/>
    </xf>
    <xf numFmtId="0" fontId="0" fillId="0" borderId="0" xfId="0" applyFont="1" applyAlignment="1">
      <alignment wrapText="1"/>
    </xf>
    <xf numFmtId="4" fontId="0" fillId="0" borderId="0" xfId="0" applyNumberFormat="1" applyFont="1" applyAlignment="1">
      <alignment wrapText="1"/>
    </xf>
    <xf numFmtId="0" fontId="7" fillId="33" borderId="52" xfId="0" applyFont="1" applyFill="1" applyBorder="1" applyAlignment="1" applyProtection="1">
      <alignment/>
      <protection hidden="1"/>
    </xf>
    <xf numFmtId="0" fontId="0" fillId="0" borderId="0" xfId="0" applyFont="1" applyBorder="1" applyAlignment="1">
      <alignment wrapText="1"/>
    </xf>
    <xf numFmtId="49" fontId="0" fillId="0" borderId="0" xfId="0" applyNumberFormat="1" applyFont="1" applyBorder="1" applyAlignment="1">
      <alignment wrapText="1"/>
    </xf>
    <xf numFmtId="49" fontId="0" fillId="0" borderId="0" xfId="0" applyNumberFormat="1" applyBorder="1" applyAlignment="1">
      <alignment wrapText="1"/>
    </xf>
    <xf numFmtId="49" fontId="0" fillId="0" borderId="25" xfId="0" applyNumberFormat="1" applyBorder="1" applyAlignment="1">
      <alignment wrapText="1"/>
    </xf>
    <xf numFmtId="0" fontId="0" fillId="0" borderId="47" xfId="0" applyFont="1" applyBorder="1" applyAlignment="1">
      <alignment wrapText="1"/>
    </xf>
    <xf numFmtId="49" fontId="0" fillId="0" borderId="47" xfId="0" applyNumberFormat="1" applyFont="1" applyBorder="1" applyAlignment="1">
      <alignment wrapText="1"/>
    </xf>
    <xf numFmtId="49" fontId="0" fillId="0" borderId="47" xfId="0" applyNumberFormat="1" applyBorder="1" applyAlignment="1">
      <alignment wrapText="1"/>
    </xf>
    <xf numFmtId="49" fontId="0" fillId="0" borderId="77" xfId="0" applyNumberFormat="1" applyBorder="1" applyAlignment="1">
      <alignment wrapText="1"/>
    </xf>
    <xf numFmtId="0" fontId="0" fillId="0" borderId="18" xfId="0" applyBorder="1" applyAlignment="1">
      <alignment/>
    </xf>
    <xf numFmtId="49" fontId="0" fillId="0" borderId="18" xfId="0" applyNumberFormat="1" applyFill="1" applyBorder="1" applyAlignment="1">
      <alignment/>
    </xf>
    <xf numFmtId="0" fontId="0" fillId="0" borderId="27" xfId="0" applyBorder="1" applyAlignment="1">
      <alignment/>
    </xf>
    <xf numFmtId="2" fontId="7" fillId="33" borderId="30" xfId="0" applyNumberFormat="1" applyFont="1" applyFill="1" applyBorder="1" applyAlignment="1" applyProtection="1">
      <alignment/>
      <protection hidden="1"/>
    </xf>
    <xf numFmtId="0" fontId="7" fillId="33" borderId="98" xfId="0" applyFont="1" applyFill="1" applyBorder="1" applyAlignment="1" applyProtection="1">
      <alignment/>
      <protection hidden="1"/>
    </xf>
    <xf numFmtId="0" fontId="0" fillId="0" borderId="21" xfId="0" applyBorder="1" applyAlignment="1">
      <alignment/>
    </xf>
    <xf numFmtId="0" fontId="7" fillId="33" borderId="39" xfId="0" applyFont="1" applyFill="1" applyBorder="1" applyAlignment="1" applyProtection="1">
      <alignment/>
      <protection hidden="1"/>
    </xf>
    <xf numFmtId="4" fontId="10" fillId="33" borderId="52" xfId="0" applyNumberFormat="1" applyFont="1" applyFill="1" applyBorder="1" applyAlignment="1" applyProtection="1">
      <alignment horizontal="right" indent="1"/>
      <protection hidden="1"/>
    </xf>
    <xf numFmtId="4" fontId="10" fillId="33" borderId="26" xfId="0" applyNumberFormat="1" applyFont="1" applyFill="1" applyBorder="1" applyAlignment="1" applyProtection="1">
      <alignment horizontal="right" indent="1"/>
      <protection hidden="1"/>
    </xf>
    <xf numFmtId="2" fontId="7" fillId="33" borderId="18" xfId="0" applyNumberFormat="1" applyFont="1" applyFill="1" applyBorder="1" applyAlignment="1" applyProtection="1">
      <alignment horizontal="right" vertical="top" wrapText="1"/>
      <protection locked="0"/>
    </xf>
    <xf numFmtId="2" fontId="7" fillId="33" borderId="32" xfId="0" applyNumberFormat="1" applyFont="1" applyFill="1" applyBorder="1" applyAlignment="1" applyProtection="1">
      <alignment horizontal="right" vertical="top" wrapText="1"/>
      <protection locked="0"/>
    </xf>
    <xf numFmtId="2" fontId="7" fillId="33" borderId="27" xfId="0" applyNumberFormat="1" applyFont="1" applyFill="1" applyBorder="1" applyAlignment="1" applyProtection="1">
      <alignment horizontal="right" vertical="top" wrapText="1"/>
      <protection locked="0"/>
    </xf>
    <xf numFmtId="0" fontId="150" fillId="0" borderId="47" xfId="0" applyFont="1" applyBorder="1" applyAlignment="1">
      <alignment wrapText="1"/>
    </xf>
    <xf numFmtId="4" fontId="7" fillId="33" borderId="32" xfId="0" applyNumberFormat="1" applyFont="1" applyFill="1" applyBorder="1" applyAlignment="1" applyProtection="1">
      <alignment horizontal="right" indent="1"/>
      <protection hidden="1"/>
    </xf>
    <xf numFmtId="2" fontId="7" fillId="33" borderId="69" xfId="0" applyNumberFormat="1" applyFont="1" applyFill="1" applyBorder="1" applyAlignment="1" applyProtection="1">
      <alignment/>
      <protection hidden="1"/>
    </xf>
    <xf numFmtId="2" fontId="7" fillId="33" borderId="99" xfId="0" applyNumberFormat="1" applyFont="1" applyFill="1" applyBorder="1" applyAlignment="1" applyProtection="1">
      <alignment/>
      <protection hidden="1"/>
    </xf>
    <xf numFmtId="0" fontId="7" fillId="33" borderId="71" xfId="0" applyFont="1" applyFill="1" applyBorder="1" applyAlignment="1" applyProtection="1">
      <alignment/>
      <protection hidden="1"/>
    </xf>
    <xf numFmtId="0" fontId="7" fillId="33" borderId="72" xfId="0" applyFont="1" applyFill="1" applyBorder="1" applyAlignment="1" applyProtection="1">
      <alignment/>
      <protection hidden="1"/>
    </xf>
    <xf numFmtId="2" fontId="7" fillId="33" borderId="99" xfId="0" applyNumberFormat="1" applyFont="1" applyFill="1" applyBorder="1" applyAlignment="1" applyProtection="1">
      <alignment horizontal="left" vertical="top" wrapText="1"/>
      <protection locked="0"/>
    </xf>
    <xf numFmtId="2" fontId="7" fillId="33" borderId="21" xfId="0" applyNumberFormat="1" applyFont="1" applyFill="1" applyBorder="1" applyAlignment="1" applyProtection="1">
      <alignment horizontal="right" vertical="top" wrapText="1"/>
      <protection locked="0"/>
    </xf>
    <xf numFmtId="0" fontId="7" fillId="33" borderId="21" xfId="0" applyFont="1" applyFill="1" applyBorder="1" applyAlignment="1" applyProtection="1">
      <alignment/>
      <protection hidden="1"/>
    </xf>
    <xf numFmtId="0" fontId="7" fillId="33" borderId="69" xfId="0" applyFont="1" applyFill="1" applyBorder="1" applyAlignment="1" applyProtection="1">
      <alignment horizontal="center"/>
      <protection hidden="1"/>
    </xf>
    <xf numFmtId="1" fontId="7" fillId="33" borderId="69" xfId="0" applyNumberFormat="1" applyFont="1" applyFill="1" applyBorder="1" applyAlignment="1" applyProtection="1" quotePrefix="1">
      <alignment horizontal="center" vertical="top"/>
      <protection hidden="1"/>
    </xf>
    <xf numFmtId="2" fontId="7" fillId="33" borderId="71" xfId="0" applyNumberFormat="1" applyFont="1" applyFill="1" applyBorder="1" applyAlignment="1" applyProtection="1">
      <alignment horizontal="left" vertical="top" wrapText="1"/>
      <protection locked="0"/>
    </xf>
    <xf numFmtId="0" fontId="7" fillId="33" borderId="99" xfId="0" applyFont="1" applyFill="1" applyBorder="1" applyAlignment="1" applyProtection="1">
      <alignment/>
      <protection hidden="1"/>
    </xf>
    <xf numFmtId="0" fontId="0" fillId="0" borderId="0" xfId="0" applyBorder="1" applyAlignment="1">
      <alignment horizontal="left" vertical="center" wrapText="1"/>
    </xf>
    <xf numFmtId="0" fontId="0" fillId="0" borderId="0" xfId="0" applyFont="1" applyBorder="1" applyAlignment="1">
      <alignment/>
    </xf>
    <xf numFmtId="0" fontId="0" fillId="0" borderId="0" xfId="0" applyFont="1" applyBorder="1" applyAlignment="1">
      <alignment horizontal="left"/>
    </xf>
    <xf numFmtId="49" fontId="0" fillId="0" borderId="22" xfId="0" applyNumberFormat="1" applyBorder="1" applyAlignment="1">
      <alignment wrapText="1"/>
    </xf>
    <xf numFmtId="4" fontId="10" fillId="33" borderId="39" xfId="0" applyNumberFormat="1" applyFont="1" applyFill="1" applyBorder="1" applyAlignment="1" applyProtection="1">
      <alignment horizontal="right" indent="1"/>
      <protection hidden="1"/>
    </xf>
    <xf numFmtId="0" fontId="0" fillId="0" borderId="25" xfId="0" applyBorder="1" applyAlignment="1">
      <alignment horizontal="left" vertical="center" wrapText="1"/>
    </xf>
    <xf numFmtId="0" fontId="0" fillId="0" borderId="31" xfId="0" applyBorder="1" applyAlignment="1">
      <alignment horizontal="left" vertical="center" wrapText="1"/>
    </xf>
    <xf numFmtId="49" fontId="0" fillId="0" borderId="31" xfId="0" applyNumberFormat="1" applyBorder="1" applyAlignment="1">
      <alignment wrapText="1"/>
    </xf>
    <xf numFmtId="2" fontId="7" fillId="33" borderId="70" xfId="0" applyNumberFormat="1" applyFont="1" applyFill="1" applyBorder="1" applyAlignment="1" applyProtection="1">
      <alignment horizontal="left" vertical="top" wrapText="1"/>
      <protection locked="0"/>
    </xf>
    <xf numFmtId="4" fontId="7" fillId="33" borderId="99" xfId="0" applyNumberFormat="1" applyFont="1" applyFill="1" applyBorder="1" applyAlignment="1" applyProtection="1">
      <alignment horizontal="right" indent="1"/>
      <protection hidden="1"/>
    </xf>
    <xf numFmtId="0" fontId="7" fillId="33" borderId="99" xfId="0" applyFont="1" applyFill="1" applyBorder="1" applyAlignment="1" applyProtection="1">
      <alignment horizontal="center"/>
      <protection hidden="1"/>
    </xf>
    <xf numFmtId="4" fontId="7" fillId="33" borderId="99" xfId="0" applyNumberFormat="1" applyFont="1" applyFill="1" applyBorder="1" applyAlignment="1" applyProtection="1">
      <alignment horizontal="center"/>
      <protection hidden="1"/>
    </xf>
    <xf numFmtId="4" fontId="10" fillId="33" borderId="100" xfId="0" applyNumberFormat="1" applyFont="1" applyFill="1" applyBorder="1" applyAlignment="1" applyProtection="1">
      <alignment horizontal="right" indent="1"/>
      <protection hidden="1"/>
    </xf>
    <xf numFmtId="4" fontId="10" fillId="33" borderId="98" xfId="0" applyNumberFormat="1" applyFont="1" applyFill="1" applyBorder="1" applyAlignment="1" applyProtection="1">
      <alignment horizontal="right" indent="1"/>
      <protection hidden="1"/>
    </xf>
    <xf numFmtId="4" fontId="7" fillId="33" borderId="21" xfId="0" applyNumberFormat="1" applyFont="1" applyFill="1" applyBorder="1" applyAlignment="1" applyProtection="1">
      <alignment horizontal="center"/>
      <protection hidden="1"/>
    </xf>
    <xf numFmtId="0" fontId="7" fillId="33" borderId="62" xfId="0" applyFont="1" applyFill="1" applyBorder="1" applyAlignment="1" applyProtection="1">
      <alignment horizontal="center"/>
      <protection hidden="1"/>
    </xf>
    <xf numFmtId="0" fontId="0" fillId="0" borderId="41" xfId="0" applyBorder="1" applyAlignment="1" quotePrefix="1">
      <alignment horizontal="center" vertical="center"/>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41" xfId="0" applyBorder="1" applyAlignment="1">
      <alignment horizontal="center" vertical="center"/>
    </xf>
    <xf numFmtId="0" fontId="0" fillId="0" borderId="81" xfId="0" applyBorder="1" applyAlignment="1">
      <alignment horizontal="center" vertical="center"/>
    </xf>
    <xf numFmtId="4" fontId="0" fillId="0" borderId="32" xfId="0" applyNumberFormat="1" applyBorder="1" applyAlignment="1">
      <alignment/>
    </xf>
    <xf numFmtId="4" fontId="0" fillId="0" borderId="18" xfId="0" applyNumberFormat="1" applyBorder="1" applyAlignment="1">
      <alignment/>
    </xf>
    <xf numFmtId="4" fontId="0" fillId="0" borderId="27" xfId="0" applyNumberFormat="1" applyBorder="1" applyAlignment="1">
      <alignment/>
    </xf>
    <xf numFmtId="4" fontId="5" fillId="0" borderId="32" xfId="0" applyNumberFormat="1" applyFont="1" applyBorder="1" applyAlignment="1">
      <alignment/>
    </xf>
    <xf numFmtId="4" fontId="5" fillId="0" borderId="18" xfId="0" applyNumberFormat="1" applyFont="1" applyBorder="1" applyAlignment="1">
      <alignment/>
    </xf>
    <xf numFmtId="4" fontId="5" fillId="0" borderId="27" xfId="0" applyNumberFormat="1" applyFont="1" applyBorder="1" applyAlignment="1">
      <alignment/>
    </xf>
    <xf numFmtId="4" fontId="5" fillId="0" borderId="21" xfId="0" applyNumberFormat="1" applyFont="1" applyBorder="1" applyAlignment="1">
      <alignment/>
    </xf>
    <xf numFmtId="0" fontId="0" fillId="0" borderId="25" xfId="0" applyFont="1" applyBorder="1" applyAlignment="1">
      <alignment wrapText="1"/>
    </xf>
    <xf numFmtId="0" fontId="0" fillId="0" borderId="31" xfId="0" applyFont="1" applyBorder="1" applyAlignment="1">
      <alignment wrapText="1"/>
    </xf>
    <xf numFmtId="2" fontId="8" fillId="33" borderId="0" xfId="0" applyNumberFormat="1" applyFont="1" applyFill="1" applyBorder="1" applyAlignment="1" applyProtection="1">
      <alignment/>
      <protection hidden="1"/>
    </xf>
    <xf numFmtId="0" fontId="8" fillId="33" borderId="0" xfId="0" applyFont="1" applyFill="1" applyBorder="1" applyAlignment="1" applyProtection="1">
      <alignment/>
      <protection hidden="1"/>
    </xf>
    <xf numFmtId="182" fontId="8" fillId="33" borderId="0" xfId="0" applyNumberFormat="1" applyFont="1" applyFill="1" applyBorder="1" applyAlignment="1" applyProtection="1">
      <alignment horizontal="center"/>
      <protection hidden="1"/>
    </xf>
    <xf numFmtId="0" fontId="9" fillId="33" borderId="11" xfId="0" applyFont="1" applyFill="1" applyBorder="1" applyAlignment="1">
      <alignment/>
    </xf>
    <xf numFmtId="0" fontId="4" fillId="0" borderId="0" xfId="0" applyFont="1" applyAlignment="1">
      <alignment wrapText="1"/>
    </xf>
    <xf numFmtId="4" fontId="4" fillId="0" borderId="0" xfId="0" applyNumberFormat="1" applyFont="1" applyAlignment="1">
      <alignment wrapText="1"/>
    </xf>
    <xf numFmtId="0" fontId="160" fillId="0" borderId="0" xfId="67" applyFont="1" applyAlignment="1" quotePrefix="1">
      <alignment horizontal="left" vertical="center" wrapText="1"/>
      <protection/>
    </xf>
    <xf numFmtId="0" fontId="160" fillId="0" borderId="0" xfId="71" applyFont="1" applyAlignment="1" quotePrefix="1">
      <alignment horizontal="left" vertical="center" wrapText="1"/>
      <protection/>
    </xf>
    <xf numFmtId="0" fontId="160" fillId="0" borderId="0" xfId="72" applyFont="1" applyAlignment="1" quotePrefix="1">
      <alignment horizontal="left" vertical="top" wrapText="1"/>
      <protection/>
    </xf>
    <xf numFmtId="0" fontId="160" fillId="0" borderId="0" xfId="73" applyNumberFormat="1" applyFont="1" applyAlignment="1">
      <alignment horizontal="right" vertical="top" wrapText="1"/>
      <protection/>
    </xf>
    <xf numFmtId="4" fontId="160" fillId="0" borderId="0" xfId="74" applyNumberFormat="1" applyFont="1" applyAlignment="1">
      <alignment horizontal="right" vertical="top" wrapText="1"/>
      <protection/>
    </xf>
    <xf numFmtId="0" fontId="160" fillId="0" borderId="0" xfId="68" applyFont="1" applyAlignment="1" quotePrefix="1">
      <alignment horizontal="left" vertical="top" wrapText="1"/>
      <protection/>
    </xf>
    <xf numFmtId="4" fontId="161" fillId="0" borderId="0" xfId="69" applyNumberFormat="1" applyFont="1" applyAlignment="1">
      <alignment horizontal="right" vertical="center" wrapText="1"/>
      <protection/>
    </xf>
    <xf numFmtId="0" fontId="162" fillId="0" borderId="0" xfId="68" applyFont="1" applyAlignment="1" quotePrefix="1">
      <alignment horizontal="left" vertical="top" wrapText="1"/>
      <protection/>
    </xf>
    <xf numFmtId="0" fontId="162" fillId="0" borderId="0" xfId="67" applyFont="1" applyAlignment="1" quotePrefix="1">
      <alignment horizontal="left" vertical="center" wrapText="1"/>
      <protection/>
    </xf>
    <xf numFmtId="0" fontId="162" fillId="0" borderId="0" xfId="71" applyFont="1" applyAlignment="1" quotePrefix="1">
      <alignment horizontal="left" vertical="center" wrapText="1"/>
      <protection/>
    </xf>
    <xf numFmtId="0" fontId="162" fillId="0" borderId="0" xfId="72" applyFont="1" applyAlignment="1" quotePrefix="1">
      <alignment horizontal="left" vertical="top" wrapText="1"/>
      <protection/>
    </xf>
    <xf numFmtId="0" fontId="162" fillId="0" borderId="0" xfId="73" applyNumberFormat="1" applyFont="1" applyAlignment="1">
      <alignment horizontal="right" vertical="top" wrapText="1"/>
      <protection/>
    </xf>
    <xf numFmtId="4" fontId="162" fillId="0" borderId="0" xfId="74" applyNumberFormat="1" applyFont="1" applyAlignment="1">
      <alignment horizontal="right" vertical="top" wrapText="1"/>
      <protection/>
    </xf>
    <xf numFmtId="0" fontId="163" fillId="0" borderId="0" xfId="70" applyFont="1" applyAlignment="1" quotePrefix="1">
      <alignment horizontal="left" vertical="center" wrapText="1"/>
      <protection/>
    </xf>
    <xf numFmtId="4" fontId="163" fillId="0" borderId="0" xfId="69" applyNumberFormat="1" applyFont="1" applyAlignment="1">
      <alignment horizontal="right" vertical="center" wrapText="1"/>
      <protection/>
    </xf>
    <xf numFmtId="0" fontId="7" fillId="33" borderId="20" xfId="0" applyFont="1" applyFill="1" applyBorder="1" applyAlignment="1" applyProtection="1" quotePrefix="1">
      <alignment horizontal="center"/>
      <protection hidden="1"/>
    </xf>
    <xf numFmtId="2" fontId="8" fillId="33" borderId="38" xfId="0" applyNumberFormat="1" applyFont="1" applyFill="1" applyBorder="1" applyAlignment="1" applyProtection="1">
      <alignment/>
      <protection hidden="1"/>
    </xf>
    <xf numFmtId="0" fontId="82" fillId="0" borderId="0" xfId="0" applyFont="1" applyAlignment="1">
      <alignment vertical="top" wrapText="1"/>
    </xf>
    <xf numFmtId="0" fontId="83" fillId="0" borderId="47" xfId="0" applyFont="1" applyFill="1" applyBorder="1" applyAlignment="1">
      <alignment horizontal="justify" vertical="top" wrapText="1"/>
    </xf>
    <xf numFmtId="4" fontId="4" fillId="0" borderId="63" xfId="0" applyNumberFormat="1" applyFont="1" applyBorder="1" applyAlignment="1">
      <alignment wrapText="1"/>
    </xf>
    <xf numFmtId="0" fontId="163" fillId="0" borderId="0" xfId="70" applyFont="1" applyAlignment="1" quotePrefix="1">
      <alignment vertical="center" wrapText="1"/>
      <protection/>
    </xf>
    <xf numFmtId="4" fontId="163" fillId="0" borderId="0" xfId="69" applyNumberFormat="1" applyFont="1" applyAlignment="1">
      <alignment vertical="center" wrapText="1"/>
      <protection/>
    </xf>
    <xf numFmtId="0" fontId="163" fillId="0" borderId="11" xfId="70" applyFont="1" applyBorder="1" applyAlignment="1" quotePrefix="1">
      <alignment vertical="top"/>
      <protection/>
    </xf>
    <xf numFmtId="0" fontId="163" fillId="0" borderId="10" xfId="70" applyFont="1" applyBorder="1" applyAlignment="1" quotePrefix="1">
      <alignment vertical="top"/>
      <protection/>
    </xf>
    <xf numFmtId="0" fontId="163" fillId="0" borderId="63" xfId="70" applyFont="1" applyBorder="1" applyAlignment="1" quotePrefix="1">
      <alignment vertical="top"/>
      <protection/>
    </xf>
    <xf numFmtId="0" fontId="163" fillId="0" borderId="10" xfId="70" applyFont="1" applyBorder="1" applyAlignment="1" quotePrefix="1">
      <alignment horizontal="left" vertical="top" wrapText="1"/>
      <protection/>
    </xf>
    <xf numFmtId="0" fontId="163" fillId="0" borderId="63" xfId="70" applyFont="1" applyBorder="1" applyAlignment="1" quotePrefix="1">
      <alignment horizontal="left" vertical="top" wrapText="1"/>
      <protection/>
    </xf>
    <xf numFmtId="0" fontId="163" fillId="0" borderId="10" xfId="70" applyFont="1" applyBorder="1" applyAlignment="1" quotePrefix="1">
      <alignment vertical="top" wrapText="1"/>
      <protection/>
    </xf>
    <xf numFmtId="0" fontId="164" fillId="0" borderId="0" xfId="0" applyFont="1" applyAlignment="1">
      <alignment horizontal="center" vertical="top" wrapText="1"/>
    </xf>
    <xf numFmtId="0" fontId="19" fillId="35" borderId="0" xfId="0" applyFont="1" applyFill="1" applyBorder="1" applyAlignment="1">
      <alignment horizontal="center" vertical="top" wrapText="1"/>
    </xf>
    <xf numFmtId="0" fontId="73" fillId="35" borderId="0" xfId="0" applyFont="1" applyFill="1" applyBorder="1" applyAlignment="1">
      <alignment horizontal="left" vertical="top" wrapText="1"/>
    </xf>
    <xf numFmtId="0" fontId="72" fillId="0" borderId="0" xfId="0" applyFont="1" applyAlignment="1">
      <alignment horizontal="center" vertical="top" wrapText="1"/>
    </xf>
    <xf numFmtId="0" fontId="20" fillId="0" borderId="12" xfId="0" applyFont="1" applyBorder="1" applyAlignment="1">
      <alignment horizontal="left" vertical="top" wrapText="1"/>
    </xf>
    <xf numFmtId="49" fontId="33" fillId="0" borderId="0" xfId="0" applyNumberFormat="1" applyFont="1" applyBorder="1" applyAlignment="1">
      <alignment horizontal="center" wrapText="1"/>
    </xf>
    <xf numFmtId="3" fontId="6" fillId="0" borderId="0" xfId="0" applyNumberFormat="1" applyFont="1" applyAlignment="1">
      <alignment vertical="top"/>
    </xf>
    <xf numFmtId="0" fontId="0" fillId="0" borderId="0" xfId="0" applyAlignment="1">
      <alignment/>
    </xf>
    <xf numFmtId="4" fontId="0" fillId="0" borderId="0" xfId="0" applyNumberFormat="1" applyAlignment="1">
      <alignment/>
    </xf>
    <xf numFmtId="0" fontId="33" fillId="0" borderId="0" xfId="0" applyFont="1" applyAlignment="1">
      <alignment vertical="top" wrapText="1"/>
    </xf>
    <xf numFmtId="0" fontId="0" fillId="0" borderId="0" xfId="0" applyAlignment="1">
      <alignment wrapText="1"/>
    </xf>
    <xf numFmtId="4" fontId="0" fillId="0" borderId="0" xfId="0" applyNumberFormat="1" applyAlignment="1">
      <alignment wrapText="1"/>
    </xf>
    <xf numFmtId="0" fontId="4" fillId="34" borderId="11" xfId="0" applyFont="1" applyFill="1" applyBorder="1" applyAlignment="1">
      <alignment horizontal="center" vertical="center"/>
    </xf>
    <xf numFmtId="0" fontId="4" fillId="0" borderId="66" xfId="0" applyFont="1" applyBorder="1" applyAlignment="1">
      <alignment horizontal="center" vertical="center"/>
    </xf>
    <xf numFmtId="0" fontId="31" fillId="0" borderId="76" xfId="0" applyFont="1" applyFill="1" applyBorder="1" applyAlignment="1">
      <alignment horizontal="center" vertical="top"/>
    </xf>
    <xf numFmtId="0" fontId="31" fillId="0" borderId="10" xfId="0" applyFont="1" applyFill="1" applyBorder="1" applyAlignment="1">
      <alignment horizontal="center" vertical="top"/>
    </xf>
    <xf numFmtId="2" fontId="80" fillId="33" borderId="101" xfId="0" applyNumberFormat="1" applyFont="1" applyFill="1" applyBorder="1" applyAlignment="1" applyProtection="1">
      <alignment horizontal="center" vertical="center" textRotation="90"/>
      <protection hidden="1"/>
    </xf>
    <xf numFmtId="2" fontId="80" fillId="33" borderId="44" xfId="0" applyNumberFormat="1" applyFont="1" applyFill="1" applyBorder="1" applyAlignment="1" applyProtection="1">
      <alignment horizontal="center" vertical="center" textRotation="90"/>
      <protection hidden="1"/>
    </xf>
    <xf numFmtId="2" fontId="80" fillId="33" borderId="59" xfId="0" applyNumberFormat="1" applyFont="1" applyFill="1" applyBorder="1" applyAlignment="1" applyProtection="1">
      <alignment horizontal="center" vertical="center" textRotation="90"/>
      <protection hidden="1"/>
    </xf>
    <xf numFmtId="1" fontId="80" fillId="33" borderId="101" xfId="0" applyNumberFormat="1" applyFont="1" applyFill="1" applyBorder="1" applyAlignment="1" applyProtection="1" quotePrefix="1">
      <alignment horizontal="center" vertical="center" textRotation="90"/>
      <protection hidden="1"/>
    </xf>
    <xf numFmtId="1" fontId="80" fillId="33" borderId="44" xfId="0" applyNumberFormat="1" applyFont="1" applyFill="1" applyBorder="1" applyAlignment="1" applyProtection="1" quotePrefix="1">
      <alignment horizontal="center" vertical="center" textRotation="90"/>
      <protection hidden="1"/>
    </xf>
    <xf numFmtId="1" fontId="80" fillId="33" borderId="59" xfId="0" applyNumberFormat="1" applyFont="1" applyFill="1" applyBorder="1" applyAlignment="1" applyProtection="1" quotePrefix="1">
      <alignment horizontal="center" vertical="center" textRotation="90"/>
      <protection hidden="1"/>
    </xf>
    <xf numFmtId="49" fontId="25" fillId="0" borderId="73" xfId="0" applyNumberFormat="1" applyFont="1" applyBorder="1" applyAlignment="1">
      <alignment horizontal="center"/>
    </xf>
    <xf numFmtId="49" fontId="25" fillId="0" borderId="64" xfId="0" applyNumberFormat="1" applyFont="1" applyBorder="1" applyAlignment="1">
      <alignment horizontal="center"/>
    </xf>
    <xf numFmtId="49" fontId="25" fillId="0" borderId="74" xfId="0" applyNumberFormat="1" applyFont="1" applyBorder="1" applyAlignment="1">
      <alignment horizontal="center"/>
    </xf>
    <xf numFmtId="0" fontId="33" fillId="0" borderId="88" xfId="0" applyFont="1" applyBorder="1" applyAlignment="1">
      <alignment horizontal="center" vertical="center" wrapText="1"/>
    </xf>
    <xf numFmtId="0" fontId="35" fillId="0" borderId="88" xfId="0" applyFont="1" applyBorder="1" applyAlignment="1">
      <alignment horizontal="right" vertical="top" wrapText="1"/>
    </xf>
    <xf numFmtId="0" fontId="4" fillId="0" borderId="88" xfId="0" applyFont="1" applyBorder="1" applyAlignment="1">
      <alignment vertical="top" wrapText="1"/>
    </xf>
    <xf numFmtId="0" fontId="35" fillId="0" borderId="88" xfId="0" applyFont="1" applyBorder="1" applyAlignment="1">
      <alignment vertical="top" wrapText="1"/>
    </xf>
    <xf numFmtId="0" fontId="57" fillId="0" borderId="102" xfId="0" applyFont="1" applyFill="1" applyBorder="1" applyAlignment="1" applyProtection="1">
      <alignment horizontal="left" vertical="center"/>
      <protection/>
    </xf>
    <xf numFmtId="0" fontId="57" fillId="0" borderId="103" xfId="0" applyFont="1" applyFill="1" applyBorder="1" applyAlignment="1" applyProtection="1">
      <alignment horizontal="left" vertical="center"/>
      <protection/>
    </xf>
    <xf numFmtId="0" fontId="57" fillId="0" borderId="93" xfId="0" applyFont="1" applyFill="1" applyBorder="1" applyAlignment="1" applyProtection="1">
      <alignment horizontal="left" vertical="center"/>
      <protection/>
    </xf>
    <xf numFmtId="0" fontId="59" fillId="0" borderId="93" xfId="0" applyFont="1" applyFill="1" applyBorder="1" applyAlignment="1" applyProtection="1">
      <alignment horizontal="left" vertical="center" wrapText="1"/>
      <protection/>
    </xf>
    <xf numFmtId="0" fontId="60" fillId="0" borderId="104" xfId="0" applyFont="1" applyFill="1" applyBorder="1" applyAlignment="1" applyProtection="1">
      <alignment horizontal="left" vertical="center" wrapText="1"/>
      <protection/>
    </xf>
    <xf numFmtId="0" fontId="57" fillId="0" borderId="11" xfId="0" applyFont="1" applyFill="1" applyBorder="1" applyAlignment="1" applyProtection="1">
      <alignment horizontal="left" vertical="center"/>
      <protection/>
    </xf>
    <xf numFmtId="0" fontId="57" fillId="0" borderId="63" xfId="0" applyFont="1" applyFill="1" applyBorder="1" applyAlignment="1" applyProtection="1">
      <alignment horizontal="left" vertical="center"/>
      <protection/>
    </xf>
    <xf numFmtId="0" fontId="58" fillId="0" borderId="11" xfId="0" applyFont="1" applyFill="1" applyBorder="1" applyAlignment="1" applyProtection="1">
      <alignment horizontal="left" vertical="center"/>
      <protection/>
    </xf>
    <xf numFmtId="0" fontId="58" fillId="0" borderId="63" xfId="0" applyFont="1" applyFill="1" applyBorder="1" applyAlignment="1" applyProtection="1">
      <alignment horizontal="left" vertical="center"/>
      <protection/>
    </xf>
    <xf numFmtId="0" fontId="17" fillId="0" borderId="10" xfId="0" applyFont="1" applyFill="1" applyBorder="1" applyAlignment="1" applyProtection="1">
      <alignment horizontal="left" vertical="top" wrapText="1"/>
      <protection locked="0"/>
    </xf>
    <xf numFmtId="0" fontId="16" fillId="0" borderId="63" xfId="0" applyFont="1" applyFill="1" applyBorder="1" applyAlignment="1" applyProtection="1">
      <alignment horizontal="left" vertical="top" wrapText="1"/>
      <protection locked="0"/>
    </xf>
    <xf numFmtId="0" fontId="57" fillId="0" borderId="24" xfId="0" applyFont="1" applyFill="1" applyBorder="1" applyAlignment="1" applyProtection="1">
      <alignment horizontal="left" vertical="center"/>
      <protection/>
    </xf>
    <xf numFmtId="0" fontId="57" fillId="0" borderId="54" xfId="0" applyFont="1" applyFill="1" applyBorder="1" applyAlignment="1" applyProtection="1">
      <alignment horizontal="left" vertical="center"/>
      <protection/>
    </xf>
    <xf numFmtId="0" fontId="58" fillId="0" borderId="77" xfId="0" applyFont="1" applyFill="1" applyBorder="1" applyAlignment="1" applyProtection="1">
      <alignment horizontal="left" vertical="center"/>
      <protection/>
    </xf>
    <xf numFmtId="0" fontId="58" fillId="0" borderId="54" xfId="0" applyFont="1" applyFill="1" applyBorder="1" applyAlignment="1" applyProtection="1">
      <alignment horizontal="left" vertical="center"/>
      <protection/>
    </xf>
    <xf numFmtId="0" fontId="17" fillId="0" borderId="82" xfId="0" applyFont="1" applyFill="1" applyBorder="1" applyAlignment="1" applyProtection="1">
      <alignment horizontal="left" vertical="center" wrapText="1"/>
      <protection/>
    </xf>
    <xf numFmtId="0" fontId="16" fillId="0" borderId="58" xfId="0" applyFont="1" applyFill="1" applyBorder="1" applyAlignment="1" applyProtection="1">
      <alignment horizontal="left" vertical="center" wrapText="1"/>
      <protection/>
    </xf>
    <xf numFmtId="0" fontId="138" fillId="0" borderId="0" xfId="70" applyAlignment="1" quotePrefix="1">
      <alignment horizontal="left" vertical="center" wrapText="1"/>
      <protection/>
    </xf>
    <xf numFmtId="4" fontId="160" fillId="0" borderId="0" xfId="74" applyNumberFormat="1" applyFont="1" applyAlignment="1">
      <alignment horizontal="right" vertical="top" wrapText="1"/>
      <protection/>
    </xf>
    <xf numFmtId="0" fontId="160" fillId="0" borderId="0" xfId="72" applyFont="1" applyAlignment="1" quotePrefix="1">
      <alignment horizontal="left" vertical="top" wrapText="1"/>
      <protection/>
    </xf>
    <xf numFmtId="4" fontId="162" fillId="0" borderId="0" xfId="74" applyNumberFormat="1" applyFont="1" applyAlignment="1">
      <alignment horizontal="right" vertical="top" wrapText="1"/>
      <protection/>
    </xf>
    <xf numFmtId="0" fontId="163" fillId="0" borderId="0" xfId="70" applyFont="1" applyAlignment="1" quotePrefix="1">
      <alignment horizontal="left" vertical="center" wrapText="1"/>
      <protection/>
    </xf>
    <xf numFmtId="0" fontId="162" fillId="0" borderId="0" xfId="72" applyFont="1" applyAlignment="1" quotePrefix="1">
      <alignment horizontal="left" vertical="top" wrapText="1"/>
      <protection/>
    </xf>
    <xf numFmtId="0" fontId="161" fillId="0" borderId="0" xfId="70" applyFont="1" applyAlignment="1" quotePrefix="1">
      <alignment horizontal="left" vertical="center" wrapText="1"/>
      <protection/>
    </xf>
    <xf numFmtId="0" fontId="4"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10 2 3" xfId="56"/>
    <cellStyle name="Navadno 100 2" xfId="57"/>
    <cellStyle name="Navadno 14" xfId="58"/>
    <cellStyle name="Navadno 14 2" xfId="59"/>
    <cellStyle name="Navadno_KALAMAR-PSO GREGORČIČEVA MS-16.11.04 2" xfId="60"/>
    <cellStyle name="Neutral" xfId="61"/>
    <cellStyle name="Normal 12" xfId="62"/>
    <cellStyle name="Normal 14" xfId="63"/>
    <cellStyle name="Note" xfId="64"/>
    <cellStyle name="Output" xfId="65"/>
    <cellStyle name="Percent" xfId="66"/>
    <cellStyle name="S10" xfId="67"/>
    <cellStyle name="S11" xfId="68"/>
    <cellStyle name="S12" xfId="69"/>
    <cellStyle name="S5" xfId="70"/>
    <cellStyle name="S6" xfId="71"/>
    <cellStyle name="S7" xfId="72"/>
    <cellStyle name="S8" xfId="73"/>
    <cellStyle name="S9" xfId="74"/>
    <cellStyle name="Title" xfId="75"/>
    <cellStyle name="Total" xfId="76"/>
    <cellStyle name="Warning Text" xfId="77"/>
  </cellStyles>
  <dxfs count="657">
    <dxf>
      <font>
        <color indexed="9"/>
      </font>
    </dxf>
    <dxf>
      <font>
        <color indexed="9"/>
      </font>
    </dxf>
    <dxf>
      <font>
        <color indexed="9"/>
      </font>
    </dxf>
    <dxf>
      <font>
        <color indexed="9"/>
      </font>
    </dxf>
    <dxf>
      <font>
        <color indexed="9"/>
      </font>
    </dxf>
    <dxf>
      <fill>
        <patternFill>
          <bgColor indexed="42"/>
        </patternFill>
      </fill>
    </dxf>
    <dxf>
      <fill>
        <patternFill>
          <bgColor indexed="10"/>
        </patternFill>
      </fill>
    </dxf>
    <dxf>
      <fill>
        <patternFill>
          <bgColor indexed="10"/>
        </patternFill>
      </fill>
    </dxf>
    <dxf>
      <font>
        <color indexed="9"/>
      </font>
    </dxf>
    <dxf>
      <fill>
        <patternFill>
          <bgColor indexed="42"/>
        </patternFill>
      </fill>
    </dxf>
    <dxf>
      <font>
        <color indexed="9"/>
      </font>
    </dxf>
    <dxf>
      <fill>
        <patternFill>
          <bgColor indexed="42"/>
        </patternFill>
      </fill>
    </dxf>
    <dxf>
      <font>
        <color indexed="9"/>
      </font>
    </dxf>
    <dxf>
      <fill>
        <patternFill>
          <bgColor indexed="42"/>
        </patternFill>
      </fill>
    </dxf>
    <dxf>
      <fill>
        <patternFill>
          <bgColor indexed="10"/>
        </patternFill>
      </fill>
    </dxf>
    <dxf>
      <fill>
        <patternFill>
          <bgColor indexed="10"/>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ill>
        <patternFill>
          <bgColor indexed="10"/>
        </patternFill>
      </fill>
    </dxf>
    <dxf>
      <fill>
        <patternFill>
          <bgColor indexed="42"/>
        </patternFill>
      </fill>
    </dxf>
    <dxf>
      <font>
        <color indexed="9"/>
      </font>
    </dxf>
    <dxf>
      <font>
        <color indexed="9"/>
      </font>
    </dxf>
    <dxf>
      <font>
        <color indexed="9"/>
      </font>
    </dxf>
    <dxf>
      <fill>
        <patternFill>
          <bgColor indexed="10"/>
        </patternFill>
      </fill>
    </dxf>
    <dxf>
      <fill>
        <patternFill>
          <bgColor indexed="42"/>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indexed="9"/>
      </font>
    </dxf>
    <dxf>
      <font>
        <color auto="1"/>
      </font>
      <fill>
        <patternFill>
          <bgColor indexed="43"/>
        </patternFill>
      </fill>
    </dxf>
    <dxf>
      <font>
        <color indexed="9"/>
      </font>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indexed="9"/>
      </font>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indexed="9"/>
      </font>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indexed="9"/>
      </font>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indexed="9"/>
      </font>
    </dxf>
    <dxf>
      <font>
        <color indexed="9"/>
      </font>
    </dxf>
    <dxf>
      <font>
        <color auto="1"/>
      </font>
      <fill>
        <patternFill>
          <bgColor indexed="43"/>
        </patternFill>
      </fill>
    </dxf>
    <dxf>
      <font>
        <color indexed="9"/>
      </font>
    </dxf>
    <dxf>
      <font>
        <color indexed="9"/>
      </font>
    </dxf>
    <dxf>
      <font>
        <color auto="1"/>
      </font>
      <fill>
        <patternFill>
          <bgColor indexed="43"/>
        </patternFill>
      </fill>
    </dxf>
    <dxf>
      <font>
        <color auto="1"/>
      </font>
      <fill>
        <patternFill>
          <bgColor indexed="43"/>
        </patternFill>
      </fill>
    </dxf>
    <dxf>
      <font>
        <color auto="1"/>
      </font>
      <fill>
        <patternFill>
          <bgColor indexed="43"/>
        </patternFill>
      </fill>
    </dxf>
    <dxf>
      <font>
        <b/>
        <i val="0"/>
        <color auto="1"/>
      </font>
      <fill>
        <patternFill patternType="solid">
          <bgColor indexed="10"/>
        </patternFill>
      </fill>
    </dxf>
    <dxf>
      <font>
        <b/>
        <i val="0"/>
        <color auto="1"/>
      </font>
      <fill>
        <patternFill patternType="solid">
          <bgColor indexed="10"/>
        </patternFill>
      </fill>
    </dxf>
    <dxf>
      <font>
        <color indexed="9"/>
      </font>
    </dxf>
    <dxf>
      <font>
        <b/>
        <i val="0"/>
        <color auto="1"/>
      </font>
      <fill>
        <patternFill patternType="solid">
          <bgColor indexed="10"/>
        </patternFill>
      </fill>
    </dxf>
    <dxf>
      <font>
        <color auto="1"/>
      </font>
      <fill>
        <patternFill>
          <bgColor indexed="43"/>
        </patternFill>
      </fill>
    </dxf>
    <dxf>
      <font>
        <color indexed="9"/>
      </font>
    </dxf>
    <dxf>
      <font>
        <color indexed="9"/>
      </font>
    </dxf>
    <dxf>
      <font>
        <color auto="1"/>
      </font>
      <fill>
        <patternFill>
          <bgColor indexed="43"/>
        </patternFill>
      </fill>
    </dxf>
    <dxf>
      <font>
        <color indexed="9"/>
      </font>
    </dxf>
    <dxf>
      <font>
        <color auto="1"/>
      </font>
      <fill>
        <patternFill>
          <bgColor indexed="43"/>
        </patternFill>
      </fill>
    </dxf>
    <dxf>
      <font>
        <color indexed="9"/>
      </font>
    </dxf>
    <dxf>
      <font>
        <color auto="1"/>
      </font>
      <fill>
        <patternFill>
          <bgColor indexed="43"/>
        </patternFill>
      </fill>
    </dxf>
    <dxf>
      <font>
        <color indexed="9"/>
      </font>
    </dxf>
    <dxf>
      <font>
        <b/>
        <i val="0"/>
        <color auto="1"/>
      </font>
      <fill>
        <patternFill patternType="solid">
          <fgColor indexed="65"/>
          <bgColor indexed="10"/>
        </patternFill>
      </fill>
    </dxf>
    <dxf>
      <font>
        <color indexed="9"/>
      </font>
    </dxf>
    <dxf>
      <font>
        <color indexed="9"/>
      </font>
    </dxf>
    <dxf>
      <font>
        <b/>
        <i val="0"/>
        <color auto="1"/>
      </font>
      <fill>
        <patternFill patternType="solid">
          <bgColor indexed="10"/>
        </patternFill>
      </fill>
    </dxf>
    <dxf>
      <font>
        <color auto="1"/>
      </font>
      <fill>
        <patternFill>
          <bgColor indexed="43"/>
        </patternFill>
      </fill>
    </dxf>
    <dxf>
      <font>
        <color indexed="9"/>
      </font>
    </dxf>
    <dxf>
      <font>
        <b/>
      </font>
      <fill>
        <patternFill patternType="solid">
          <fgColor indexed="65"/>
          <bgColor indexed="10"/>
        </patternFill>
      </fill>
    </dxf>
    <dxf>
      <font>
        <b/>
        <i val="0"/>
        <color auto="1"/>
      </font>
      <fill>
        <patternFill patternType="solid">
          <fgColor indexed="65"/>
          <bgColor indexed="10"/>
        </patternFill>
      </fill>
    </dxf>
    <dxf>
      <font>
        <color auto="1"/>
      </font>
      <fill>
        <patternFill>
          <bgColor indexed="43"/>
        </patternFill>
      </fill>
    </dxf>
    <dxf>
      <font>
        <color indexed="9"/>
      </font>
    </dxf>
    <dxf>
      <font>
        <b/>
        <i val="0"/>
        <color auto="1"/>
      </font>
      <fill>
        <patternFill patternType="solid">
          <bgColor indexed="10"/>
        </patternFill>
      </fill>
    </dxf>
    <dxf>
      <font>
        <color auto="1"/>
      </font>
      <fill>
        <patternFill>
          <bgColor indexed="43"/>
        </patternFill>
      </fill>
    </dxf>
    <dxf>
      <font>
        <color indexed="9"/>
      </font>
    </dxf>
    <dxf>
      <font>
        <color auto="1"/>
      </font>
      <fill>
        <patternFill>
          <bgColor indexed="43"/>
        </patternFill>
      </fill>
    </dxf>
    <dxf>
      <font>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indexed="9"/>
      </font>
    </dxf>
    <dxf>
      <font>
        <b val="0"/>
        <color indexed="9"/>
      </font>
      <fill>
        <patternFill patternType="none">
          <fgColor indexed="64"/>
          <bgColor indexed="65"/>
        </patternFill>
      </fill>
    </dxf>
    <dxf>
      <font>
        <color indexed="9"/>
      </font>
    </dxf>
    <dxf>
      <fill>
        <patternFill>
          <bgColor indexed="10"/>
        </patternFill>
      </fill>
    </dxf>
    <dxf>
      <fill>
        <patternFill>
          <bgColor indexed="10"/>
        </patternFill>
      </fill>
    </dxf>
    <dxf>
      <font>
        <color indexed="9"/>
      </font>
    </dxf>
    <dxf>
      <fill>
        <patternFill>
          <bgColor indexed="10"/>
        </patternFill>
      </fill>
    </dxf>
    <dxf>
      <fill>
        <patternFill>
          <bgColor indexed="10"/>
        </patternFill>
      </fill>
    </dxf>
    <dxf>
      <fill>
        <patternFill>
          <bgColor indexed="42"/>
        </patternFill>
      </fill>
    </dxf>
    <dxf>
      <font>
        <color indexed="9"/>
      </font>
    </dxf>
    <dxf>
      <fill>
        <patternFill>
          <bgColor indexed="10"/>
        </patternFill>
      </fill>
    </dxf>
    <dxf>
      <font>
        <color rgb="FFFFFFFF"/>
      </font>
      <border/>
    </dxf>
    <dxf>
      <font>
        <b val="0"/>
        <color rgb="FFFFFFFF"/>
      </font>
      <fill>
        <patternFill patternType="none">
          <fgColor indexed="64"/>
          <bgColor indexed="65"/>
        </patternFill>
      </fill>
      <border/>
    </dxf>
    <dxf>
      <font>
        <color auto="1"/>
      </font>
      <fill>
        <patternFill>
          <bgColor rgb="FFFFFF99"/>
        </patternFill>
      </fill>
      <border/>
    </dxf>
    <dxf>
      <font>
        <b/>
        <i val="0"/>
        <color auto="1"/>
      </font>
      <fill>
        <patternFill patternType="solid">
          <bgColor rgb="FFDD0806"/>
        </patternFill>
      </fill>
      <border/>
    </dxf>
    <dxf>
      <font>
        <b/>
        <i val="0"/>
        <color auto="1"/>
      </font>
      <fill>
        <patternFill patternType="solid">
          <fgColor indexed="65"/>
          <bgColor rgb="FFDD080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1000</xdr:row>
      <xdr:rowOff>0</xdr:rowOff>
    </xdr:from>
    <xdr:ext cx="123825" cy="476250"/>
    <xdr:sp fLocksText="0">
      <xdr:nvSpPr>
        <xdr:cNvPr id="1" name="Text Box 62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 name="Text Box 63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 name="Text Box 63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 name="Text Box 63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 name="Text Box 63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 name="Text Box 63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 name="Text Box 63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 name="Text Box 63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 name="Text Box 63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 name="Text Box 79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 name="Text Box 79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 name="Text Box 79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3" name="Text Box 800"/>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4" name="Text Box 80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5" name="Text Box 80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 name="Text Box 80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 name="Text Box 80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 name="Text Box 80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 name="Text Box 8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 name="Text Box 8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 name="Text Box 8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 name="Text Box 8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 name="Text Box 86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 name="Text Box 8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5" name="Text Box 87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6" name="Text Box 87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7" name="Text Box 87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8" name="Text Box 8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9" name="Text Box 87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0" name="Text Box 87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1" name="Text Box 87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2" name="Text Box 87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3" name="Text Box 87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4" name="Text Box 93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5" name="Text Box 94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6" name="Text Box 94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37" name="Text Box 94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38" name="Text Box 94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39" name="Text Box 94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0" name="Text Box 94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1" name="Text Box 94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2" name="Text Box 94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3" name="Text Box 94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4" name="Text Box 94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5" name="Text Box 10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6" name="Text Box 10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47" name="Text Box 10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48" name="Text Box 1009"/>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85775"/>
    <xdr:sp fLocksText="0">
      <xdr:nvSpPr>
        <xdr:cNvPr id="49" name="Text Box 1010"/>
        <xdr:cNvSpPr txBox="1">
          <a:spLocks noChangeArrowheads="1"/>
        </xdr:cNvSpPr>
      </xdr:nvSpPr>
      <xdr:spPr>
        <a:xfrm>
          <a:off x="847725" y="205206600"/>
          <a:ext cx="114300" cy="485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76250"/>
    <xdr:sp fLocksText="0">
      <xdr:nvSpPr>
        <xdr:cNvPr id="50" name="Text Box 101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1" name="Text Box 101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2" name="Text Box 101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3" name="Text Box 101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4" name="Text Box 101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5" name="Text Box 101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6" name="Text Box 106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7" name="Text Box 106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8" name="Text Box 10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59" name="Text Box 10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0" name="Text Box 107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1" name="Text Box 107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2" name="Text Box 107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3" name="Text Box 10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4" name="Text Box 62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5" name="Text Box 63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6" name="Text Box 63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7" name="Text Box 63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8" name="Text Box 63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69" name="Text Box 63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0" name="Text Box 63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1" name="Text Box 63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2" name="Text Box 63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3" name="Text Box 79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4" name="Text Box 79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5" name="Text Box 79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76" name="Text Box 800"/>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77" name="Text Box 80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78" name="Text Box 80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79" name="Text Box 80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0" name="Text Box 80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1" name="Text Box 80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2" name="Text Box 8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3" name="Text Box 8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4" name="Text Box 8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5" name="Text Box 8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6" name="Text Box 86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87" name="Text Box 8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88" name="Text Box 87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89" name="Text Box 87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90" name="Text Box 87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1" name="Text Box 8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2" name="Text Box 87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3" name="Text Box 87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4" name="Text Box 87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5" name="Text Box 87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6" name="Text Box 87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7" name="Text Box 93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8" name="Text Box 94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99" name="Text Box 94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00" name="Text Box 94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01" name="Text Box 94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2" name="Text Box 94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3" name="Text Box 94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4" name="Text Box 94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5" name="Text Box 94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6" name="Text Box 94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7" name="Text Box 94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8" name="Text Box 10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09" name="Text Box 10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0" name="Text Box 10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11" name="Text Box 1009"/>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85775"/>
    <xdr:sp fLocksText="0">
      <xdr:nvSpPr>
        <xdr:cNvPr id="112" name="Text Box 1010"/>
        <xdr:cNvSpPr txBox="1">
          <a:spLocks noChangeArrowheads="1"/>
        </xdr:cNvSpPr>
      </xdr:nvSpPr>
      <xdr:spPr>
        <a:xfrm>
          <a:off x="847725" y="205206600"/>
          <a:ext cx="114300" cy="485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76250"/>
    <xdr:sp fLocksText="0">
      <xdr:nvSpPr>
        <xdr:cNvPr id="113" name="Text Box 101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4" name="Text Box 101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5" name="Text Box 101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6" name="Text Box 101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7" name="Text Box 101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8" name="Text Box 101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19" name="Text Box 106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0" name="Text Box 106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1" name="Text Box 10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2" name="Text Box 10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3" name="Text Box 107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4" name="Text Box 107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5" name="Text Box 107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26" name="Text Box 10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27" name="Text Box 251"/>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28" name="Text Box 252"/>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29" name="Text Box 253"/>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30" name="Text Box 254"/>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31" name="Text Box 382"/>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32" name="Text Box 383"/>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33" name="Text Box 384"/>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257300"/>
    <xdr:sp fLocksText="0">
      <xdr:nvSpPr>
        <xdr:cNvPr id="134" name="Text Box 385"/>
        <xdr:cNvSpPr txBox="1">
          <a:spLocks noChangeArrowheads="1"/>
        </xdr:cNvSpPr>
      </xdr:nvSpPr>
      <xdr:spPr>
        <a:xfrm>
          <a:off x="847725" y="205206600"/>
          <a:ext cx="85725" cy="1257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35" name="Text Box 62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36" name="Text Box 63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37" name="Text Box 63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38" name="Text Box 63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39" name="Text Box 63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40" name="Text Box 63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41" name="Text Box 63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42" name="Text Box 63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43" name="Text Box 63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44" name="Text Box 79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45" name="Text Box 79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46" name="Text Box 79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47" name="Text Box 800"/>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48" name="Text Box 80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49" name="Text Box 80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0" name="Text Box 80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1" name="Text Box 80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2" name="Text Box 80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3" name="Text Box 8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4" name="Text Box 8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5" name="Text Box 8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6" name="Text Box 8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7" name="Text Box 86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58" name="Text Box 8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59" name="Text Box 87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60" name="Text Box 87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61" name="Text Box 87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2" name="Text Box 8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3" name="Text Box 87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4" name="Text Box 87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5" name="Text Box 87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6" name="Text Box 87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7" name="Text Box 87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8" name="Text Box 93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69" name="Text Box 94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0" name="Text Box 94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71" name="Text Box 94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72" name="Text Box 94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3" name="Text Box 94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4" name="Text Box 94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5" name="Text Box 94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6" name="Text Box 94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7" name="Text Box 94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8" name="Text Box 94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79" name="Text Box 10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0" name="Text Box 10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1" name="Text Box 10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182" name="Text Box 1009"/>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183"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76250"/>
    <xdr:sp fLocksText="0">
      <xdr:nvSpPr>
        <xdr:cNvPr id="184" name="Text Box 101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5" name="Text Box 101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6" name="Text Box 101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7" name="Text Box 101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8" name="Text Box 101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89" name="Text Box 101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0" name="Text Box 106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1" name="Text Box 106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2" name="Text Box 10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3" name="Text Box 10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4" name="Text Box 107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5" name="Text Box 107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6" name="Text Box 107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7" name="Text Box 10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8" name="Text Box 62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199" name="Text Box 63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0" name="Text Box 63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1" name="Text Box 63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2" name="Text Box 63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3" name="Text Box 63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4" name="Text Box 63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5" name="Text Box 63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6" name="Text Box 63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7" name="Text Box 79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8" name="Text Box 79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09" name="Text Box 79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10" name="Text Box 800"/>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11" name="Text Box 80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12" name="Text Box 80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3" name="Text Box 80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4" name="Text Box 80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5" name="Text Box 80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6" name="Text Box 8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7" name="Text Box 8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8" name="Text Box 8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19" name="Text Box 8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0" name="Text Box 86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1" name="Text Box 8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22" name="Text Box 871"/>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23" name="Text Box 87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24" name="Text Box 87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5" name="Text Box 8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6" name="Text Box 87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7" name="Text Box 87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8" name="Text Box 87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29" name="Text Box 87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0" name="Text Box 87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1" name="Text Box 93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2" name="Text Box 94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3" name="Text Box 94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34" name="Text Box 942"/>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35" name="Text Box 943"/>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6" name="Text Box 94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7" name="Text Box 94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8" name="Text Box 94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39" name="Text Box 94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0" name="Text Box 94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1" name="Text Box 949"/>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2" name="Text Box 100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3" name="Text Box 100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4" name="Text Box 100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76250"/>
    <xdr:sp fLocksText="0">
      <xdr:nvSpPr>
        <xdr:cNvPr id="245" name="Text Box 1009"/>
        <xdr:cNvSpPr txBox="1">
          <a:spLocks noChangeArrowheads="1"/>
        </xdr:cNvSpPr>
      </xdr:nvSpPr>
      <xdr:spPr>
        <a:xfrm>
          <a:off x="847725" y="205206600"/>
          <a:ext cx="114300"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246"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76250"/>
    <xdr:sp fLocksText="0">
      <xdr:nvSpPr>
        <xdr:cNvPr id="247" name="Text Box 101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8" name="Text Box 101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49" name="Text Box 101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0" name="Text Box 101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1" name="Text Box 1015"/>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2" name="Text Box 101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3" name="Text Box 1066"/>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4" name="Text Box 1067"/>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5" name="Text Box 1068"/>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6" name="Text Box 1070"/>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7" name="Text Box 1071"/>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8" name="Text Box 1072"/>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59" name="Text Box 1073"/>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76250"/>
    <xdr:sp fLocksText="0">
      <xdr:nvSpPr>
        <xdr:cNvPr id="260" name="Text Box 1074"/>
        <xdr:cNvSpPr txBox="1">
          <a:spLocks noChangeArrowheads="1"/>
        </xdr:cNvSpPr>
      </xdr:nvSpPr>
      <xdr:spPr>
        <a:xfrm>
          <a:off x="120967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1"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2"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3"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4"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5"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6"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7"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8"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69"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70"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71"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72"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73"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74"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75"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76"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77"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78"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79"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80"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81"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82"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83"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84"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85"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86"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87"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88"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89"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0"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1"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2"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3"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4"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5"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6"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97"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298"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299"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0"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1"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2"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3"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4"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5"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6"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07"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08"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309"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310"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1"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2"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3"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4"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5"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6"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7"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8"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19"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0"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1"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2"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3" name="Text Box 10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4"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5"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6"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7"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8"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29"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30"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31"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32"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33"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34"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35"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36"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37"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38"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39"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0"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1"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2"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3"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4"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5"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6"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47"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48"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49"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50"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1"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2"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3"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4"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5"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6"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7"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8"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59"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60"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61"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2"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3"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4"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5"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6"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7"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8"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69"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70"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371"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372"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373"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74"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75"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76"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77"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78"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79"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80"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81"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82"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83"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84"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85"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86" name="Text Box 10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87" name="Text Box 251"/>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88" name="Text Box 252"/>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89" name="Text Box 253"/>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90" name="Text Box 254"/>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91" name="Text Box 382"/>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92" name="Text Box 383"/>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93" name="Text Box 384"/>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394" name="Text Box 385"/>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95"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96"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97"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98"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399"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00"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01"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02"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03"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04"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05"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06"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07"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08"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09"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0"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1"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2"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3"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4"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5"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6"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7"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18"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19"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20"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21"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2"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3"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4"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5"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6"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7"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8"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29"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0"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31"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32"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3"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4"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5"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6"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7"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8"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39"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40"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41"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42"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443"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444"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45"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46"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47"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48"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49"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0"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1"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2"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3"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4"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5"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6"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7" name="Text Box 10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8"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59"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0"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1"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2"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3"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4"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5"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6"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7"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8"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69"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70"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71"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72"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73"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74"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75"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76"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77"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78"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79"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80"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81"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82"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83"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84"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85"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86"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87"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88"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89"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0"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1"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2"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3"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94"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495"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6"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7"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8"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499"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00"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01"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02"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03"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04"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05"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506"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507"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08"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09"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0"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1"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2"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3"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4"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5"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6"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7"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8"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19"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0" name="Text Box 10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1"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2"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3"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4"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5"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6"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7"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8"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29"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30"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31"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32"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33"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34"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35"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36"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37"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38"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39"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40"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41"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42"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43"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44"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45"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46"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47"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48"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49"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0"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1"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2"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3"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4"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5"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6"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57"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58"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59"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0"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1"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2"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3"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4"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5"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6"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67"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68"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569"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570"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1"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2"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3"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4"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5"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6"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7"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8"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79"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0"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1"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2"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3" name="Text Box 10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4"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5"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6"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7"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8"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89"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90"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91"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92"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93"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94"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95"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96"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97"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598"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599"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0"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1"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2"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3"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4"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5"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6"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07"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08"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09"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10"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1"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2"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3"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4"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5"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6"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7"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8"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19"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20"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21"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2"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3"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4"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5"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6"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7"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8"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29"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30"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31"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632"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633"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34"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35"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36"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37"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38"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39"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40"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41"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42"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43"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44"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45"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46" name="Text Box 10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47" name="Text Box 251"/>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48" name="Text Box 252"/>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49" name="Text Box 253"/>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50" name="Text Box 254"/>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51" name="Text Box 382"/>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52" name="Text Box 383"/>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53" name="Text Box 384"/>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619250"/>
    <xdr:sp fLocksText="0">
      <xdr:nvSpPr>
        <xdr:cNvPr id="654" name="Text Box 385"/>
        <xdr:cNvSpPr txBox="1">
          <a:spLocks noChangeArrowheads="1"/>
        </xdr:cNvSpPr>
      </xdr:nvSpPr>
      <xdr:spPr>
        <a:xfrm>
          <a:off x="847725" y="20520660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55"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56"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57"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58"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59"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60"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61"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62"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63"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64"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65"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66"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67"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68"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69"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0"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1"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2"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3"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4"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5"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6"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7"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78"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79"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80"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81"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2"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3"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4"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5"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6"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7"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8"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89"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0"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91"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692"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3"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4"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5"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6"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7"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8"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699"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00"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01"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02"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703"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704"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05"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06"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07"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08"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09"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0"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1"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2"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3"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4"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5"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6"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7" name="Text Box 10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8" name="Text Box 62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19" name="Text Box 63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0" name="Text Box 63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1" name="Text Box 63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2" name="Text Box 63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3" name="Text Box 63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4" name="Text Box 63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5" name="Text Box 63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6" name="Text Box 63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7" name="Text Box 79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8" name="Text Box 79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29" name="Text Box 79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30" name="Text Box 800"/>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31" name="Text Box 80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32" name="Text Box 80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33" name="Text Box 80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34" name="Text Box 80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35" name="Text Box 80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36" name="Text Box 8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37" name="Text Box 8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38" name="Text Box 8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39" name="Text Box 8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40" name="Text Box 86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41" name="Text Box 8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42" name="Text Box 871"/>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43" name="Text Box 87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44" name="Text Box 87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45" name="Text Box 87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46" name="Text Box 87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47" name="Text Box 87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48" name="Text Box 87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49" name="Text Box 87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0" name="Text Box 87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1" name="Text Box 93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2" name="Text Box 94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3" name="Text Box 94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54" name="Text Box 942"/>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55" name="Text Box 943"/>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6" name="Text Box 94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7" name="Text Box 94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8" name="Text Box 94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59" name="Text Box 94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60" name="Text Box 94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61" name="Text Box 949"/>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62" name="Text Box 100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63" name="Text Box 100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64" name="Text Box 100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647700"/>
    <xdr:sp fLocksText="0">
      <xdr:nvSpPr>
        <xdr:cNvPr id="765" name="Text Box 1009"/>
        <xdr:cNvSpPr txBox="1">
          <a:spLocks noChangeArrowheads="1"/>
        </xdr:cNvSpPr>
      </xdr:nvSpPr>
      <xdr:spPr>
        <a:xfrm>
          <a:off x="847725" y="205206600"/>
          <a:ext cx="114300"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57200"/>
    <xdr:sp fLocksText="0">
      <xdr:nvSpPr>
        <xdr:cNvPr id="766" name="Text Box 1010"/>
        <xdr:cNvSpPr txBox="1">
          <a:spLocks noChangeArrowheads="1"/>
        </xdr:cNvSpPr>
      </xdr:nvSpPr>
      <xdr:spPr>
        <a:xfrm>
          <a:off x="847725" y="205206600"/>
          <a:ext cx="123825" cy="4572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647700"/>
    <xdr:sp fLocksText="0">
      <xdr:nvSpPr>
        <xdr:cNvPr id="767" name="Text Box 101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68" name="Text Box 101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69" name="Text Box 101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0" name="Text Box 1014"/>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1" name="Text Box 1015"/>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2" name="Text Box 101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3" name="Text Box 1066"/>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4" name="Text Box 1067"/>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5" name="Text Box 1068"/>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6" name="Text Box 1070"/>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7" name="Text Box 1071"/>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8" name="Text Box 1072"/>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647700"/>
    <xdr:sp fLocksText="0">
      <xdr:nvSpPr>
        <xdr:cNvPr id="779" name="Text Box 1073"/>
        <xdr:cNvSpPr txBox="1">
          <a:spLocks noChangeArrowheads="1"/>
        </xdr:cNvSpPr>
      </xdr:nvSpPr>
      <xdr:spPr>
        <a:xfrm>
          <a:off x="1209675" y="205206600"/>
          <a:ext cx="123825" cy="647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3</xdr:col>
      <xdr:colOff>0</xdr:colOff>
      <xdr:row>1000</xdr:row>
      <xdr:rowOff>0</xdr:rowOff>
    </xdr:from>
    <xdr:ext cx="133350" cy="323850"/>
    <xdr:sp fLocksText="0">
      <xdr:nvSpPr>
        <xdr:cNvPr id="780" name="Text Box 1074"/>
        <xdr:cNvSpPr txBox="1">
          <a:spLocks noChangeArrowheads="1"/>
        </xdr:cNvSpPr>
      </xdr:nvSpPr>
      <xdr:spPr>
        <a:xfrm>
          <a:off x="6019800" y="205206600"/>
          <a:ext cx="133350" cy="3238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1"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2"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3"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4"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5"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6"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7"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8"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89"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90"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91"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92"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793"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794"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795"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96"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97"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98"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799"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00"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01"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02"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03"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04"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05"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06"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07"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08"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09"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0"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1"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2"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3"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4"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5"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6"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17"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18"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19"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0"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1"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2"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3"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4"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5"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6"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27"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28"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829"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830"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1"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2"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3"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4"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5"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6"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7"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8"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39"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0"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1"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2"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3"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4"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5"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6"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7"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8"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49"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50"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51"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52"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53"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54"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55"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56"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57"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58"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59"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0"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1"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2"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3"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4"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5"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6"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67"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68"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69"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70"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1"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2"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3"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4"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5"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6"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7"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8"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79"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80"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81"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2"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3"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4"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5"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6"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7"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8"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89"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90"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891"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892"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893"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94"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95"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96"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97"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98"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899"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00"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01"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02"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03"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04"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05"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06"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07" name="Text Box 251"/>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08" name="Text Box 252"/>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09" name="Text Box 253"/>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10" name="Text Box 254"/>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11" name="Text Box 382"/>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12" name="Text Box 383"/>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13" name="Text Box 384"/>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914" name="Text Box 385"/>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15"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16"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17"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18"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19"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20"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21"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22"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23"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24"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25"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26"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27"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28"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29"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0"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1"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2"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3"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4"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5"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6"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7"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38"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39"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40"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41"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2"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3"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4"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5"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6"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7"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8"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49"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0"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51"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52"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3"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4"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5"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6"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7"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8"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59"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60"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61"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62"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963"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964"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65"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66"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67"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68"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69"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0"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1"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2"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3"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4"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5"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6"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7"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8"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79"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0"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1"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2"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3"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4"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5"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6"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7"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8"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89"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90"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91"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992"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93"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94"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95"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96"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97"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98"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999"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00"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01"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02"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03"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04"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05"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06"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07"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08"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09"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0"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1"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2"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3"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14"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15"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6"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7"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8"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19"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20"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21"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22"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23"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24"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25"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1026"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1027"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28"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29"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0"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1"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2"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3"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4"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5"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6"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7"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8"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39"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0"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1"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2"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3"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4"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5"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6"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7"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8"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49"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50"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51"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52"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53"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54"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55"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56"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57"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58"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59"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60"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61"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62"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63"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64"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65"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66"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67"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68"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69"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0"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1"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2"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3"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4"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5"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6"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77"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78"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79"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0"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1"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2"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3"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4"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5"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6"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87"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088"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1089"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1090"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1"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2"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3"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4"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5"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6"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7"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8"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099"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0"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1"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2"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3"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4"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5"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6"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7"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8"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09"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10"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11"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12"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13"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14"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15"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16"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17"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18"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19"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0"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1"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2"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3"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4"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5"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6"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27"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28"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29"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30"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1"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2"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3"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4"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5"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6"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7"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8"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39"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40"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41"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2"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3"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4"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5"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6"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7"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8"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49"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50"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51"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1152"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1153"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54"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55"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56"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57"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58"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59"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60"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61"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62"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63"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64"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65"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66"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67" name="Text Box 251"/>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68" name="Text Box 252"/>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69" name="Text Box 253"/>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70" name="Text Box 254"/>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71" name="Text Box 382"/>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72" name="Text Box 383"/>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73" name="Text Box 384"/>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85725" cy="1457325"/>
    <xdr:sp fLocksText="0">
      <xdr:nvSpPr>
        <xdr:cNvPr id="1174" name="Text Box 385"/>
        <xdr:cNvSpPr txBox="1">
          <a:spLocks noChangeArrowheads="1"/>
        </xdr:cNvSpPr>
      </xdr:nvSpPr>
      <xdr:spPr>
        <a:xfrm>
          <a:off x="847725" y="205206600"/>
          <a:ext cx="85725" cy="1457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75"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76"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77"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78"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79"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80"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81"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82"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83"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84"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85"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86"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87"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88"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89"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0"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1"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2"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3"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4"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5"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6"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7"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198"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199"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00"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01"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2"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3"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4"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5"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6"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7"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8"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09"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0"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11"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12"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3"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4"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5"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6"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7"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8"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19"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20"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21"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22"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1223"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1224"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25"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26"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27"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28"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29"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0"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1"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2"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3"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4"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5"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6"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7"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8" name="Text Box 62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39" name="Text Box 63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0" name="Text Box 63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1" name="Text Box 63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2" name="Text Box 63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3" name="Text Box 63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4" name="Text Box 63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5" name="Text Box 63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6" name="Text Box 63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7" name="Text Box 79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8" name="Text Box 79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49" name="Text Box 79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50" name="Text Box 800"/>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51" name="Text Box 80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52" name="Text Box 80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53" name="Text Box 80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54" name="Text Box 80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55" name="Text Box 80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56" name="Text Box 8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57" name="Text Box 8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58" name="Text Box 8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59" name="Text Box 8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60" name="Text Box 86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61" name="Text Box 8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62" name="Text Box 871"/>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63" name="Text Box 87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64" name="Text Box 87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65" name="Text Box 8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66" name="Text Box 87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67" name="Text Box 87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68" name="Text Box 87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69" name="Text Box 87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0" name="Text Box 87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1" name="Text Box 93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2" name="Text Box 94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3" name="Text Box 94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74" name="Text Box 942"/>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75" name="Text Box 943"/>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6" name="Text Box 94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7" name="Text Box 94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8" name="Text Box 94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79" name="Text Box 94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80" name="Text Box 94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81" name="Text Box 949"/>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82" name="Text Box 100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83" name="Text Box 100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84" name="Text Box 100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14300" cy="495300"/>
    <xdr:sp fLocksText="0">
      <xdr:nvSpPr>
        <xdr:cNvPr id="1285" name="Text Box 1009"/>
        <xdr:cNvSpPr txBox="1">
          <a:spLocks noChangeArrowheads="1"/>
        </xdr:cNvSpPr>
      </xdr:nvSpPr>
      <xdr:spPr>
        <a:xfrm>
          <a:off x="847725" y="205206600"/>
          <a:ext cx="114300"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0</xdr:colOff>
      <xdr:row>1000</xdr:row>
      <xdr:rowOff>0</xdr:rowOff>
    </xdr:from>
    <xdr:ext cx="123825" cy="476250"/>
    <xdr:sp fLocksText="0">
      <xdr:nvSpPr>
        <xdr:cNvPr id="1286" name="Text Box 1010"/>
        <xdr:cNvSpPr txBox="1">
          <a:spLocks noChangeArrowheads="1"/>
        </xdr:cNvSpPr>
      </xdr:nvSpPr>
      <xdr:spPr>
        <a:xfrm>
          <a:off x="847725" y="205206600"/>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fLocksWithSheet="0"/>
  </xdr:oneCellAnchor>
  <xdr:oneCellAnchor>
    <xdr:from>
      <xdr:col>2</xdr:col>
      <xdr:colOff>361950</xdr:colOff>
      <xdr:row>1000</xdr:row>
      <xdr:rowOff>0</xdr:rowOff>
    </xdr:from>
    <xdr:ext cx="123825" cy="495300"/>
    <xdr:sp fLocksText="0">
      <xdr:nvSpPr>
        <xdr:cNvPr id="1287" name="Text Box 101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88" name="Text Box 101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89" name="Text Box 101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0" name="Text Box 101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1" name="Text Box 1015"/>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2" name="Text Box 101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3" name="Text Box 1066"/>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4" name="Text Box 1067"/>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5" name="Text Box 1068"/>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6" name="Text Box 1070"/>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7" name="Text Box 1071"/>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8" name="Text Box 1072"/>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299" name="Text Box 1073"/>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361950</xdr:colOff>
      <xdr:row>1000</xdr:row>
      <xdr:rowOff>0</xdr:rowOff>
    </xdr:from>
    <xdr:ext cx="123825" cy="495300"/>
    <xdr:sp fLocksText="0">
      <xdr:nvSpPr>
        <xdr:cNvPr id="1300" name="Text Box 1074"/>
        <xdr:cNvSpPr txBox="1">
          <a:spLocks noChangeArrowheads="1"/>
        </xdr:cNvSpPr>
      </xdr:nvSpPr>
      <xdr:spPr>
        <a:xfrm>
          <a:off x="1209675" y="205206600"/>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7:I40"/>
  <sheetViews>
    <sheetView tabSelected="1" view="pageBreakPreview" zoomScaleSheetLayoutView="100" zoomScalePageLayoutView="0" workbookViewId="0" topLeftCell="B1">
      <selection activeCell="F14" sqref="F14"/>
    </sheetView>
  </sheetViews>
  <sheetFormatPr defaultColWidth="9.00390625" defaultRowHeight="12.75"/>
  <cols>
    <col min="1" max="1" width="5.25390625" style="828" customWidth="1"/>
    <col min="2" max="7" width="9.125" style="828" customWidth="1"/>
    <col min="8" max="8" width="14.375" style="828" customWidth="1"/>
    <col min="9" max="16384" width="9.125" style="828" customWidth="1"/>
  </cols>
  <sheetData>
    <row r="7" spans="2:8" ht="25.5" customHeight="1">
      <c r="B7" s="1046"/>
      <c r="C7" s="1046"/>
      <c r="D7" s="1046"/>
      <c r="E7" s="1046"/>
      <c r="F7" s="1046"/>
      <c r="G7" s="1046"/>
      <c r="H7" s="1046"/>
    </row>
    <row r="8" spans="2:8" ht="12.75" customHeight="1">
      <c r="B8" s="1046"/>
      <c r="C8" s="1046"/>
      <c r="D8" s="1057" t="s">
        <v>1009</v>
      </c>
      <c r="E8" s="1057"/>
      <c r="F8" s="1057"/>
      <c r="G8" s="1057"/>
      <c r="H8" s="1046"/>
    </row>
    <row r="9" spans="2:8" ht="12.75" customHeight="1">
      <c r="B9" s="1046"/>
      <c r="C9" s="1046"/>
      <c r="D9" s="1057"/>
      <c r="E9" s="1057"/>
      <c r="F9" s="1057"/>
      <c r="G9" s="1057"/>
      <c r="H9" s="1046"/>
    </row>
    <row r="10" spans="2:8" ht="12.75" customHeight="1">
      <c r="B10" s="1046"/>
      <c r="C10" s="1046"/>
      <c r="D10" s="1046"/>
      <c r="E10" s="1046"/>
      <c r="F10" s="1046"/>
      <c r="G10" s="1046"/>
      <c r="H10" s="1046"/>
    </row>
    <row r="11" spans="2:8" ht="12.75" customHeight="1">
      <c r="B11" s="1046"/>
      <c r="C11" s="1046"/>
      <c r="D11" s="1046"/>
      <c r="E11" s="1046"/>
      <c r="F11" s="1046"/>
      <c r="G11" s="1046"/>
      <c r="H11" s="1046"/>
    </row>
    <row r="12" spans="2:8" ht="12.75" customHeight="1">
      <c r="B12" s="1046"/>
      <c r="C12" s="1046"/>
      <c r="D12" s="1046"/>
      <c r="E12" s="1046"/>
      <c r="F12" s="1046"/>
      <c r="G12" s="1046"/>
      <c r="H12" s="1046"/>
    </row>
    <row r="13" spans="2:8" ht="12.75" customHeight="1">
      <c r="B13" s="1046"/>
      <c r="C13" s="1046"/>
      <c r="D13" s="1046"/>
      <c r="E13" s="1046"/>
      <c r="F13" s="1046"/>
      <c r="G13" s="1046"/>
      <c r="H13" s="1046"/>
    </row>
    <row r="14" spans="2:8" ht="12.75" customHeight="1">
      <c r="B14" s="1046"/>
      <c r="C14" s="1046"/>
      <c r="D14" s="1046"/>
      <c r="E14" s="1046"/>
      <c r="F14" s="1046"/>
      <c r="G14" s="1046"/>
      <c r="H14" s="1046"/>
    </row>
    <row r="15" spans="2:8" ht="12.75" customHeight="1">
      <c r="B15" s="1046"/>
      <c r="C15" s="1046"/>
      <c r="D15" s="1046"/>
      <c r="E15" s="1046"/>
      <c r="F15" s="1046"/>
      <c r="G15" s="1046"/>
      <c r="H15" s="1046"/>
    </row>
    <row r="18" spans="2:8" ht="52.5" customHeight="1">
      <c r="B18" s="1060" t="s">
        <v>852</v>
      </c>
      <c r="C18" s="1060"/>
      <c r="D18" s="1060"/>
      <c r="E18" s="1060"/>
      <c r="F18" s="1060"/>
      <c r="G18" s="1060"/>
      <c r="H18" s="1060"/>
    </row>
    <row r="19" spans="2:8" ht="16.5" customHeight="1">
      <c r="B19" s="829"/>
      <c r="C19" s="829"/>
      <c r="D19" s="829"/>
      <c r="E19" s="829"/>
      <c r="F19" s="829"/>
      <c r="G19" s="829"/>
      <c r="H19" s="829"/>
    </row>
    <row r="20" spans="2:8" ht="16.5" customHeight="1">
      <c r="B20" s="829"/>
      <c r="C20" s="829"/>
      <c r="D20" s="829"/>
      <c r="E20" s="829"/>
      <c r="F20" s="829"/>
      <c r="G20" s="829"/>
      <c r="H20" s="829"/>
    </row>
    <row r="21" spans="2:8" ht="14.25" customHeight="1">
      <c r="B21" s="829"/>
      <c r="C21" s="829"/>
      <c r="D21" s="829"/>
      <c r="E21" s="829"/>
      <c r="F21" s="829"/>
      <c r="G21" s="829"/>
      <c r="H21" s="829"/>
    </row>
    <row r="22" spans="2:8" ht="13.5" customHeight="1">
      <c r="B22" s="829"/>
      <c r="C22" s="829"/>
      <c r="D22" s="829"/>
      <c r="E22" s="829"/>
      <c r="F22" s="829"/>
      <c r="G22" s="829"/>
      <c r="H22" s="829"/>
    </row>
    <row r="23" spans="2:8" ht="13.5" customHeight="1">
      <c r="B23" s="829"/>
      <c r="C23" s="829"/>
      <c r="D23" s="829"/>
      <c r="E23" s="829"/>
      <c r="F23" s="829"/>
      <c r="G23" s="829"/>
      <c r="H23" s="829"/>
    </row>
    <row r="24" spans="2:8" ht="12.75" customHeight="1">
      <c r="B24" s="830"/>
      <c r="C24" s="830"/>
      <c r="D24" s="830"/>
      <c r="E24" s="830"/>
      <c r="F24" s="830"/>
      <c r="G24" s="830"/>
      <c r="H24" s="830"/>
    </row>
    <row r="25" spans="2:8" ht="12.75" customHeight="1">
      <c r="B25" s="830"/>
      <c r="C25" s="830"/>
      <c r="D25" s="830"/>
      <c r="E25" s="830"/>
      <c r="F25" s="830"/>
      <c r="G25" s="830"/>
      <c r="H25" s="830"/>
    </row>
    <row r="26" spans="2:9" ht="12.75" customHeight="1">
      <c r="B26" s="830"/>
      <c r="C26" s="836"/>
      <c r="D26" s="836"/>
      <c r="E26" s="836"/>
      <c r="F26" s="836"/>
      <c r="G26" s="836"/>
      <c r="H26" s="836"/>
      <c r="I26" s="837"/>
    </row>
    <row r="27" spans="2:9" ht="12.75" customHeight="1">
      <c r="B27" s="830"/>
      <c r="C27" s="836"/>
      <c r="D27" s="836"/>
      <c r="E27" s="836"/>
      <c r="F27" s="836"/>
      <c r="G27" s="836"/>
      <c r="H27" s="836"/>
      <c r="I27" s="837"/>
    </row>
    <row r="28" spans="2:9" ht="12.75" customHeight="1">
      <c r="B28" s="830"/>
      <c r="C28" s="836"/>
      <c r="D28" s="836"/>
      <c r="E28" s="836"/>
      <c r="F28" s="836"/>
      <c r="G28" s="836"/>
      <c r="H28" s="836"/>
      <c r="I28" s="837"/>
    </row>
    <row r="29" spans="3:9" ht="16.5" customHeight="1">
      <c r="C29" s="1058" t="s">
        <v>878</v>
      </c>
      <c r="D29" s="1058"/>
      <c r="E29" s="1058"/>
      <c r="F29" s="1058"/>
      <c r="G29" s="1058"/>
      <c r="H29" s="1058"/>
      <c r="I29" s="838"/>
    </row>
    <row r="30" spans="3:9" ht="12.75" customHeight="1">
      <c r="C30" s="1059" t="s">
        <v>879</v>
      </c>
      <c r="D30" s="1059"/>
      <c r="E30" s="1059"/>
      <c r="F30" s="1059"/>
      <c r="G30" s="1059"/>
      <c r="H30" s="1059"/>
      <c r="I30" s="837"/>
    </row>
    <row r="31" spans="3:9" ht="15.75" customHeight="1">
      <c r="C31" s="838"/>
      <c r="D31" s="838"/>
      <c r="E31" s="838"/>
      <c r="F31" s="838"/>
      <c r="G31" s="838"/>
      <c r="H31" s="838"/>
      <c r="I31" s="837"/>
    </row>
    <row r="32" spans="3:4" ht="12.75">
      <c r="C32" s="831" t="s">
        <v>863</v>
      </c>
      <c r="D32" s="832" t="s">
        <v>862</v>
      </c>
    </row>
    <row r="33" ht="12.75">
      <c r="B33" s="833"/>
    </row>
    <row r="35" spans="3:4" ht="12.75">
      <c r="C35" s="834" t="s">
        <v>864</v>
      </c>
      <c r="D35" s="832" t="s">
        <v>865</v>
      </c>
    </row>
    <row r="36" ht="12.75">
      <c r="B36" s="833"/>
    </row>
    <row r="37" ht="12" customHeight="1">
      <c r="B37" s="833"/>
    </row>
    <row r="38" ht="12.75">
      <c r="B38" s="832" t="s">
        <v>867</v>
      </c>
    </row>
    <row r="39" spans="2:9" ht="67.5" customHeight="1">
      <c r="B39" s="835" t="s">
        <v>863</v>
      </c>
      <c r="C39" s="1061" t="s">
        <v>880</v>
      </c>
      <c r="D39" s="1061"/>
      <c r="E39" s="1061"/>
      <c r="F39" s="1061"/>
      <c r="G39" s="1061"/>
      <c r="H39" s="1061"/>
      <c r="I39" s="1061"/>
    </row>
    <row r="40" spans="2:9" ht="71.25" customHeight="1">
      <c r="B40" s="835" t="s">
        <v>864</v>
      </c>
      <c r="C40" s="1061" t="s">
        <v>891</v>
      </c>
      <c r="D40" s="1061"/>
      <c r="E40" s="1061"/>
      <c r="F40" s="1061"/>
      <c r="G40" s="1061"/>
      <c r="H40" s="1061"/>
      <c r="I40" s="1061"/>
    </row>
  </sheetData>
  <sheetProtection/>
  <mergeCells count="6">
    <mergeCell ref="D8:G9"/>
    <mergeCell ref="C29:H29"/>
    <mergeCell ref="C30:H30"/>
    <mergeCell ref="B18:H18"/>
    <mergeCell ref="C39:I39"/>
    <mergeCell ref="C40:I4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18"/>
  <sheetViews>
    <sheetView view="pageBreakPreview" zoomScaleSheetLayoutView="100" workbookViewId="0" topLeftCell="A85">
      <selection activeCell="D99" sqref="D99:D100"/>
    </sheetView>
  </sheetViews>
  <sheetFormatPr defaultColWidth="8.875" defaultRowHeight="12.75"/>
  <cols>
    <col min="1" max="1" width="3.375" style="712" bestFit="1" customWidth="1"/>
    <col min="2" max="2" width="30.00390625" style="712" customWidth="1"/>
    <col min="3" max="6" width="8.875" style="712" customWidth="1"/>
  </cols>
  <sheetData>
    <row r="1" spans="1:6" ht="33.75" customHeight="1">
      <c r="A1" s="697"/>
      <c r="B1" s="1082" t="s">
        <v>464</v>
      </c>
      <c r="C1" s="1082"/>
      <c r="D1" s="1082"/>
      <c r="E1" s="1082"/>
      <c r="F1" s="1082"/>
    </row>
    <row r="2" spans="1:6" ht="12.75">
      <c r="A2" s="719"/>
      <c r="B2" s="719"/>
      <c r="C2" s="719"/>
      <c r="D2" s="719"/>
      <c r="E2" s="719"/>
      <c r="F2" s="719"/>
    </row>
    <row r="3" spans="1:6" ht="89.25">
      <c r="A3" s="703" t="s">
        <v>215</v>
      </c>
      <c r="B3" s="703" t="s">
        <v>465</v>
      </c>
      <c r="C3" s="720"/>
      <c r="D3" s="720"/>
      <c r="E3" s="720"/>
      <c r="F3" s="720"/>
    </row>
    <row r="4" spans="1:6" ht="12.75">
      <c r="A4" s="720"/>
      <c r="B4" s="703" t="s">
        <v>466</v>
      </c>
      <c r="C4" s="721" t="s">
        <v>12</v>
      </c>
      <c r="D4" s="722">
        <v>185</v>
      </c>
      <c r="E4" s="720"/>
      <c r="F4" s="866">
        <f>D4*E4</f>
        <v>0</v>
      </c>
    </row>
    <row r="5" spans="1:6" ht="12.75">
      <c r="A5" s="720"/>
      <c r="B5" s="720"/>
      <c r="C5" s="720"/>
      <c r="D5" s="720"/>
      <c r="E5" s="720"/>
      <c r="F5" s="866"/>
    </row>
    <row r="6" spans="1:6" ht="89.25">
      <c r="A6" s="703" t="s">
        <v>205</v>
      </c>
      <c r="B6" s="703" t="s">
        <v>467</v>
      </c>
      <c r="C6" s="720"/>
      <c r="D6" s="720"/>
      <c r="E6" s="720"/>
      <c r="F6" s="866"/>
    </row>
    <row r="7" spans="1:6" ht="25.5">
      <c r="A7" s="720"/>
      <c r="B7" s="703" t="s">
        <v>468</v>
      </c>
      <c r="C7" s="721" t="s">
        <v>12</v>
      </c>
      <c r="D7" s="722">
        <v>312</v>
      </c>
      <c r="E7" s="720"/>
      <c r="F7" s="866">
        <f>D7*E7</f>
        <v>0</v>
      </c>
    </row>
    <row r="8" spans="1:6" ht="25.5">
      <c r="A8" s="720"/>
      <c r="B8" s="703" t="s">
        <v>469</v>
      </c>
      <c r="C8" s="721" t="s">
        <v>12</v>
      </c>
      <c r="D8" s="722">
        <v>24</v>
      </c>
      <c r="E8" s="720"/>
      <c r="F8" s="866">
        <f>D8*E8</f>
        <v>0</v>
      </c>
    </row>
    <row r="9" spans="1:6" ht="12.75">
      <c r="A9" s="720"/>
      <c r="B9" s="720"/>
      <c r="C9" s="720"/>
      <c r="D9" s="720"/>
      <c r="E9" s="720"/>
      <c r="F9" s="866"/>
    </row>
    <row r="10" spans="1:6" ht="12.75">
      <c r="A10" s="703" t="s">
        <v>208</v>
      </c>
      <c r="B10" s="703" t="s">
        <v>470</v>
      </c>
      <c r="C10" s="721" t="s">
        <v>12</v>
      </c>
      <c r="D10" s="722">
        <v>520</v>
      </c>
      <c r="E10" s="720"/>
      <c r="F10" s="866">
        <f>D10*E10</f>
        <v>0</v>
      </c>
    </row>
    <row r="11" spans="1:6" ht="12.75">
      <c r="A11" s="720"/>
      <c r="B11" s="720"/>
      <c r="C11" s="720"/>
      <c r="D11" s="720"/>
      <c r="E11" s="720"/>
      <c r="F11" s="866"/>
    </row>
    <row r="12" spans="1:6" ht="51">
      <c r="A12" s="703" t="s">
        <v>212</v>
      </c>
      <c r="B12" s="703" t="s">
        <v>471</v>
      </c>
      <c r="C12" s="720"/>
      <c r="D12" s="720"/>
      <c r="E12" s="720"/>
      <c r="F12" s="866"/>
    </row>
    <row r="13" spans="1:6" ht="12.75">
      <c r="A13" s="720"/>
      <c r="B13" s="703" t="s">
        <v>472</v>
      </c>
      <c r="C13" s="721" t="s">
        <v>473</v>
      </c>
      <c r="D13" s="722">
        <v>1</v>
      </c>
      <c r="E13" s="720"/>
      <c r="F13" s="866">
        <f>D13*E13</f>
        <v>0</v>
      </c>
    </row>
    <row r="14" spans="1:6" ht="12.75">
      <c r="A14" s="720"/>
      <c r="B14" s="720"/>
      <c r="C14" s="720"/>
      <c r="D14" s="720"/>
      <c r="E14" s="720"/>
      <c r="F14" s="866"/>
    </row>
    <row r="15" spans="1:6" ht="51">
      <c r="A15" s="703" t="s">
        <v>213</v>
      </c>
      <c r="B15" s="703" t="s">
        <v>474</v>
      </c>
      <c r="C15" s="720"/>
      <c r="D15" s="720"/>
      <c r="E15" s="720"/>
      <c r="F15" s="866"/>
    </row>
    <row r="16" spans="1:6" ht="12.75">
      <c r="A16" s="720"/>
      <c r="B16" s="703" t="s">
        <v>475</v>
      </c>
      <c r="C16" s="721" t="s">
        <v>473</v>
      </c>
      <c r="D16" s="722">
        <v>3</v>
      </c>
      <c r="E16" s="720"/>
      <c r="F16" s="866">
        <f>D16*E16</f>
        <v>0</v>
      </c>
    </row>
    <row r="17" spans="1:6" ht="12.75">
      <c r="A17" s="720"/>
      <c r="B17" s="703" t="s">
        <v>476</v>
      </c>
      <c r="C17" s="721" t="s">
        <v>473</v>
      </c>
      <c r="D17" s="722">
        <v>4</v>
      </c>
      <c r="E17" s="720"/>
      <c r="F17" s="866">
        <f>D17*E17</f>
        <v>0</v>
      </c>
    </row>
    <row r="18" spans="1:6" ht="12.75">
      <c r="A18" s="720"/>
      <c r="B18" s="703" t="s">
        <v>477</v>
      </c>
      <c r="C18" s="721" t="s">
        <v>473</v>
      </c>
      <c r="D18" s="722">
        <v>1</v>
      </c>
      <c r="E18" s="720"/>
      <c r="F18" s="866">
        <f>D18*E18</f>
        <v>0</v>
      </c>
    </row>
    <row r="19" spans="1:6" ht="12.75">
      <c r="A19" s="720"/>
      <c r="B19" s="720"/>
      <c r="C19" s="720"/>
      <c r="D19" s="720"/>
      <c r="E19" s="720"/>
      <c r="F19" s="866"/>
    </row>
    <row r="20" spans="1:6" ht="38.25">
      <c r="A20" s="703" t="s">
        <v>214</v>
      </c>
      <c r="B20" s="703" t="s">
        <v>478</v>
      </c>
      <c r="C20" s="720"/>
      <c r="D20" s="720"/>
      <c r="E20" s="720"/>
      <c r="F20" s="866"/>
    </row>
    <row r="21" spans="1:6" ht="12.75">
      <c r="A21" s="720"/>
      <c r="B21" s="703" t="s">
        <v>479</v>
      </c>
      <c r="C21" s="721" t="s">
        <v>473</v>
      </c>
      <c r="D21" s="722">
        <v>1</v>
      </c>
      <c r="E21" s="720"/>
      <c r="F21" s="866">
        <f>D21*E21</f>
        <v>0</v>
      </c>
    </row>
    <row r="22" spans="1:6" ht="12.75">
      <c r="A22" s="720"/>
      <c r="B22" s="720"/>
      <c r="C22" s="720"/>
      <c r="D22" s="720"/>
      <c r="E22" s="720"/>
      <c r="F22" s="866"/>
    </row>
    <row r="23" spans="1:6" ht="114.75">
      <c r="A23" s="703" t="s">
        <v>294</v>
      </c>
      <c r="B23" s="703" t="s">
        <v>531</v>
      </c>
      <c r="C23" s="720"/>
      <c r="D23" s="720"/>
      <c r="E23" s="720"/>
      <c r="F23" s="866"/>
    </row>
    <row r="24" spans="1:6" ht="12.75">
      <c r="A24" s="720"/>
      <c r="B24" s="703" t="s">
        <v>480</v>
      </c>
      <c r="C24" s="721" t="s">
        <v>445</v>
      </c>
      <c r="D24" s="722">
        <v>6</v>
      </c>
      <c r="E24" s="720"/>
      <c r="F24" s="866">
        <f>D24*E24</f>
        <v>0</v>
      </c>
    </row>
    <row r="25" spans="1:6" ht="12.75">
      <c r="A25" s="720"/>
      <c r="B25" s="720"/>
      <c r="C25" s="720"/>
      <c r="D25" s="720"/>
      <c r="E25" s="720"/>
      <c r="F25" s="866"/>
    </row>
    <row r="26" spans="1:6" ht="51">
      <c r="A26" s="703" t="s">
        <v>296</v>
      </c>
      <c r="B26" s="703" t="s">
        <v>481</v>
      </c>
      <c r="C26" s="720"/>
      <c r="D26" s="720"/>
      <c r="E26" s="720"/>
      <c r="F26" s="866"/>
    </row>
    <row r="27" spans="1:6" ht="12.75">
      <c r="A27" s="720"/>
      <c r="B27" s="703" t="s">
        <v>482</v>
      </c>
      <c r="C27" s="720"/>
      <c r="D27" s="720"/>
      <c r="E27" s="720"/>
      <c r="F27" s="866"/>
    </row>
    <row r="28" spans="1:6" ht="12.75">
      <c r="A28" s="720"/>
      <c r="B28" s="703" t="s">
        <v>483</v>
      </c>
      <c r="C28" s="720"/>
      <c r="D28" s="720"/>
      <c r="E28" s="720"/>
      <c r="F28" s="866"/>
    </row>
    <row r="29" spans="1:6" ht="12.75">
      <c r="A29" s="720"/>
      <c r="B29" s="703" t="s">
        <v>484</v>
      </c>
      <c r="C29" s="720"/>
      <c r="D29" s="720"/>
      <c r="E29" s="720"/>
      <c r="F29" s="866"/>
    </row>
    <row r="30" spans="1:6" ht="12.75">
      <c r="A30" s="720"/>
      <c r="B30" s="703" t="s">
        <v>449</v>
      </c>
      <c r="C30" s="720"/>
      <c r="D30" s="720"/>
      <c r="E30" s="720"/>
      <c r="F30" s="866"/>
    </row>
    <row r="31" spans="1:6" ht="12.75">
      <c r="A31" s="720"/>
      <c r="B31" s="720"/>
      <c r="C31" s="721" t="s">
        <v>445</v>
      </c>
      <c r="D31" s="722">
        <v>6</v>
      </c>
      <c r="E31" s="720"/>
      <c r="F31" s="866">
        <f>D31*E31</f>
        <v>0</v>
      </c>
    </row>
    <row r="32" spans="1:6" ht="12.75">
      <c r="A32" s="720"/>
      <c r="B32" s="720"/>
      <c r="C32" s="720"/>
      <c r="D32" s="720"/>
      <c r="E32" s="720"/>
      <c r="F32" s="866"/>
    </row>
    <row r="33" spans="1:6" ht="38.25">
      <c r="A33" s="703" t="s">
        <v>389</v>
      </c>
      <c r="B33" s="703" t="s">
        <v>485</v>
      </c>
      <c r="C33" s="720"/>
      <c r="D33" s="720"/>
      <c r="E33" s="720"/>
      <c r="F33" s="866"/>
    </row>
    <row r="34" spans="1:6" ht="12.75">
      <c r="A34" s="720"/>
      <c r="B34" s="703" t="s">
        <v>486</v>
      </c>
      <c r="C34" s="721" t="s">
        <v>445</v>
      </c>
      <c r="D34" s="722">
        <v>6</v>
      </c>
      <c r="E34" s="720"/>
      <c r="F34" s="866">
        <f>D34*E34</f>
        <v>0</v>
      </c>
    </row>
    <row r="35" spans="1:6" ht="12.75">
      <c r="A35" s="720"/>
      <c r="B35" s="720"/>
      <c r="C35" s="720"/>
      <c r="D35" s="720"/>
      <c r="E35" s="720"/>
      <c r="F35" s="866"/>
    </row>
    <row r="36" spans="1:6" ht="76.5">
      <c r="A36" s="703" t="s">
        <v>398</v>
      </c>
      <c r="B36" s="703" t="s">
        <v>487</v>
      </c>
      <c r="C36" s="720"/>
      <c r="D36" s="720"/>
      <c r="E36" s="720"/>
      <c r="F36" s="866"/>
    </row>
    <row r="37" spans="1:6" ht="25.5">
      <c r="A37" s="720"/>
      <c r="B37" s="703" t="s">
        <v>488</v>
      </c>
      <c r="C37" s="721" t="s">
        <v>473</v>
      </c>
      <c r="D37" s="722">
        <v>1</v>
      </c>
      <c r="E37" s="720"/>
      <c r="F37" s="866">
        <f>D37*E37</f>
        <v>0</v>
      </c>
    </row>
    <row r="38" spans="1:6" ht="12.75">
      <c r="A38" s="720"/>
      <c r="B38" s="720"/>
      <c r="C38" s="720"/>
      <c r="D38" s="720"/>
      <c r="E38" s="720"/>
      <c r="F38" s="866"/>
    </row>
    <row r="39" spans="1:6" ht="51">
      <c r="A39" s="703" t="s">
        <v>401</v>
      </c>
      <c r="B39" s="703" t="s">
        <v>489</v>
      </c>
      <c r="C39" s="720"/>
      <c r="D39" s="720"/>
      <c r="E39" s="720"/>
      <c r="F39" s="866"/>
    </row>
    <row r="40" spans="1:6" ht="12.75">
      <c r="A40" s="720"/>
      <c r="B40" s="703" t="s">
        <v>490</v>
      </c>
      <c r="C40" s="721" t="s">
        <v>445</v>
      </c>
      <c r="D40" s="722">
        <v>1</v>
      </c>
      <c r="E40" s="720"/>
      <c r="F40" s="866">
        <f>D40*E40</f>
        <v>0</v>
      </c>
    </row>
    <row r="41" spans="1:6" ht="12.75">
      <c r="A41" s="720"/>
      <c r="B41" s="720"/>
      <c r="C41" s="720"/>
      <c r="D41" s="720"/>
      <c r="E41" s="720"/>
      <c r="F41" s="866"/>
    </row>
    <row r="42" spans="1:6" ht="51">
      <c r="A42" s="703" t="s">
        <v>407</v>
      </c>
      <c r="B42" s="703" t="s">
        <v>491</v>
      </c>
      <c r="C42" s="720"/>
      <c r="D42" s="720"/>
      <c r="E42" s="720"/>
      <c r="F42" s="866"/>
    </row>
    <row r="43" spans="1:6" ht="12.75">
      <c r="A43" s="720"/>
      <c r="B43" s="703" t="s">
        <v>492</v>
      </c>
      <c r="C43" s="721" t="s">
        <v>445</v>
      </c>
      <c r="D43" s="722">
        <v>1</v>
      </c>
      <c r="E43" s="720"/>
      <c r="F43" s="866">
        <f>D43*E43</f>
        <v>0</v>
      </c>
    </row>
    <row r="44" spans="1:6" ht="12.75">
      <c r="A44" s="720"/>
      <c r="B44" s="720"/>
      <c r="C44" s="720"/>
      <c r="D44" s="720"/>
      <c r="E44" s="720"/>
      <c r="F44" s="866"/>
    </row>
    <row r="45" spans="1:6" ht="25.5">
      <c r="A45" s="703" t="s">
        <v>408</v>
      </c>
      <c r="B45" s="703" t="s">
        <v>493</v>
      </c>
      <c r="C45" s="721" t="s">
        <v>445</v>
      </c>
      <c r="D45" s="722">
        <v>1</v>
      </c>
      <c r="E45" s="720"/>
      <c r="F45" s="866">
        <f>D45*E45</f>
        <v>0</v>
      </c>
    </row>
    <row r="46" spans="1:6" ht="12.75">
      <c r="A46" s="720"/>
      <c r="B46" s="720"/>
      <c r="C46" s="720"/>
      <c r="D46" s="720"/>
      <c r="E46" s="720"/>
      <c r="F46" s="866"/>
    </row>
    <row r="47" spans="1:6" ht="51">
      <c r="A47" s="703" t="s">
        <v>410</v>
      </c>
      <c r="B47" s="703" t="s">
        <v>461</v>
      </c>
      <c r="C47" s="721" t="s">
        <v>445</v>
      </c>
      <c r="D47" s="722">
        <v>1</v>
      </c>
      <c r="E47" s="720"/>
      <c r="F47" s="866">
        <f>D47*E47</f>
        <v>0</v>
      </c>
    </row>
    <row r="48" spans="1:6" ht="12.75">
      <c r="A48" s="720"/>
      <c r="B48" s="720"/>
      <c r="C48" s="720"/>
      <c r="D48" s="720"/>
      <c r="E48" s="720"/>
      <c r="F48" s="866"/>
    </row>
    <row r="49" spans="1:6" ht="38.25">
      <c r="A49" s="703" t="s">
        <v>417</v>
      </c>
      <c r="B49" s="703" t="s">
        <v>494</v>
      </c>
      <c r="C49" s="720"/>
      <c r="D49" s="720"/>
      <c r="E49" s="720"/>
      <c r="F49" s="866"/>
    </row>
    <row r="50" spans="1:6" ht="12.75">
      <c r="A50" s="720"/>
      <c r="B50" s="703" t="s">
        <v>495</v>
      </c>
      <c r="C50" s="721" t="s">
        <v>445</v>
      </c>
      <c r="D50" s="722">
        <v>10</v>
      </c>
      <c r="E50" s="720"/>
      <c r="F50" s="866">
        <f>D50*E50</f>
        <v>0</v>
      </c>
    </row>
    <row r="51" spans="1:6" ht="12.75">
      <c r="A51" s="720"/>
      <c r="B51" s="720"/>
      <c r="C51" s="720"/>
      <c r="D51" s="720"/>
      <c r="E51" s="720"/>
      <c r="F51" s="866"/>
    </row>
    <row r="52" spans="1:6" ht="89.25">
      <c r="A52" s="703" t="s">
        <v>496</v>
      </c>
      <c r="B52" s="703" t="s">
        <v>497</v>
      </c>
      <c r="C52" s="720"/>
      <c r="D52" s="720"/>
      <c r="E52" s="720"/>
      <c r="F52" s="866"/>
    </row>
    <row r="53" spans="1:6" ht="12.75">
      <c r="A53" s="720"/>
      <c r="B53" s="703" t="s">
        <v>498</v>
      </c>
      <c r="C53" s="721" t="s">
        <v>445</v>
      </c>
      <c r="D53" s="722">
        <v>2</v>
      </c>
      <c r="E53" s="720"/>
      <c r="F53" s="866">
        <f>D53*E53</f>
        <v>0</v>
      </c>
    </row>
    <row r="54" spans="1:6" ht="12.75">
      <c r="A54" s="720"/>
      <c r="B54" s="720"/>
      <c r="C54" s="720"/>
      <c r="D54" s="720"/>
      <c r="E54" s="720"/>
      <c r="F54" s="866"/>
    </row>
    <row r="55" spans="1:6" s="771" customFormat="1" ht="25.5">
      <c r="A55" s="774" t="s">
        <v>499</v>
      </c>
      <c r="B55" s="564" t="s">
        <v>857</v>
      </c>
      <c r="C55" s="775" t="s">
        <v>445</v>
      </c>
      <c r="D55" s="776">
        <v>1</v>
      </c>
      <c r="E55" s="564"/>
      <c r="F55" s="866">
        <f>D55*E55</f>
        <v>0</v>
      </c>
    </row>
    <row r="56" spans="1:6" s="771" customFormat="1" ht="13.5" thickBot="1">
      <c r="A56" s="774"/>
      <c r="B56" s="564"/>
      <c r="C56" s="775"/>
      <c r="D56" s="776"/>
      <c r="E56" s="564"/>
      <c r="F56" s="867"/>
    </row>
    <row r="57" spans="1:6" ht="26.25" thickBot="1">
      <c r="A57" s="729"/>
      <c r="B57" s="295" t="s">
        <v>527</v>
      </c>
      <c r="C57" s="280"/>
      <c r="D57" s="282"/>
      <c r="E57" s="281"/>
      <c r="F57" s="868">
        <f>SUM(F4:F56)</f>
        <v>0</v>
      </c>
    </row>
    <row r="58" spans="1:6" ht="12.75">
      <c r="A58" s="720"/>
      <c r="B58" s="733"/>
      <c r="C58" s="733"/>
      <c r="D58" s="733"/>
      <c r="E58" s="733"/>
      <c r="F58" s="869"/>
    </row>
    <row r="59" spans="1:6" ht="12.75">
      <c r="A59" s="720"/>
      <c r="B59" s="720"/>
      <c r="C59" s="720"/>
      <c r="D59" s="720"/>
      <c r="E59" s="720"/>
      <c r="F59" s="870"/>
    </row>
    <row r="60" spans="1:6" ht="12.75">
      <c r="A60" s="720"/>
      <c r="B60" s="720"/>
      <c r="C60" s="720"/>
      <c r="D60" s="720"/>
      <c r="E60" s="720"/>
      <c r="F60" s="870"/>
    </row>
    <row r="61" spans="1:6" ht="42.75">
      <c r="A61" s="723"/>
      <c r="B61" s="724" t="s">
        <v>500</v>
      </c>
      <c r="C61" s="720"/>
      <c r="D61" s="720"/>
      <c r="E61" s="720"/>
      <c r="F61" s="870"/>
    </row>
    <row r="62" spans="1:6" ht="12.75">
      <c r="A62" s="720"/>
      <c r="B62" s="720"/>
      <c r="C62" s="720"/>
      <c r="D62" s="720"/>
      <c r="E62" s="720"/>
      <c r="F62" s="870"/>
    </row>
    <row r="63" spans="1:6" ht="30">
      <c r="A63" s="725" t="s">
        <v>215</v>
      </c>
      <c r="B63" s="726" t="s">
        <v>501</v>
      </c>
      <c r="C63" s="726" t="s">
        <v>12</v>
      </c>
      <c r="D63" s="725">
        <v>520</v>
      </c>
      <c r="E63" s="720"/>
      <c r="F63" s="866">
        <f>D63*E63</f>
        <v>0</v>
      </c>
    </row>
    <row r="64" spans="1:6" ht="12.75">
      <c r="A64" s="720"/>
      <c r="B64" s="720"/>
      <c r="C64" s="720"/>
      <c r="D64" s="720"/>
      <c r="E64" s="720"/>
      <c r="F64" s="866"/>
    </row>
    <row r="65" spans="1:6" ht="30">
      <c r="A65" s="725" t="s">
        <v>205</v>
      </c>
      <c r="B65" s="726" t="s">
        <v>502</v>
      </c>
      <c r="C65" s="720"/>
      <c r="D65" s="720"/>
      <c r="E65" s="720"/>
      <c r="F65" s="866"/>
    </row>
    <row r="66" spans="1:6" ht="15">
      <c r="A66" s="720"/>
      <c r="B66" s="726"/>
      <c r="C66" s="720" t="s">
        <v>25</v>
      </c>
      <c r="D66" s="720"/>
      <c r="E66" s="720"/>
      <c r="F66" s="866">
        <f>D66*E66</f>
        <v>0</v>
      </c>
    </row>
    <row r="67" spans="1:6" ht="15">
      <c r="A67" s="725"/>
      <c r="B67" s="727"/>
      <c r="C67" s="726"/>
      <c r="D67" s="725"/>
      <c r="E67" s="703"/>
      <c r="F67" s="866"/>
    </row>
    <row r="68" spans="1:6" ht="60">
      <c r="A68" s="725" t="s">
        <v>208</v>
      </c>
      <c r="B68" s="726" t="s">
        <v>503</v>
      </c>
      <c r="C68" s="726"/>
      <c r="D68" s="725"/>
      <c r="E68" s="703"/>
      <c r="F68" s="866"/>
    </row>
    <row r="69" spans="1:6" ht="15">
      <c r="A69" s="725"/>
      <c r="B69" s="726"/>
      <c r="C69" s="726" t="s">
        <v>25</v>
      </c>
      <c r="D69" s="725"/>
      <c r="E69" s="703"/>
      <c r="F69" s="866">
        <f>D69*E69</f>
        <v>0</v>
      </c>
    </row>
    <row r="70" spans="1:6" ht="15">
      <c r="A70" s="725"/>
      <c r="B70" s="726"/>
      <c r="C70" s="726"/>
      <c r="D70" s="725"/>
      <c r="E70" s="703"/>
      <c r="F70" s="866"/>
    </row>
    <row r="71" spans="1:6" ht="60">
      <c r="A71" s="1083" t="s">
        <v>212</v>
      </c>
      <c r="B71" s="726" t="s">
        <v>504</v>
      </c>
      <c r="C71" s="1085"/>
      <c r="D71" s="1083"/>
      <c r="E71" s="1084"/>
      <c r="F71" s="866"/>
    </row>
    <row r="72" spans="1:6" ht="45">
      <c r="A72" s="1083"/>
      <c r="B72" s="726" t="s">
        <v>505</v>
      </c>
      <c r="C72" s="1085"/>
      <c r="D72" s="1083"/>
      <c r="E72" s="1084"/>
      <c r="F72" s="866"/>
    </row>
    <row r="73" spans="1:6" ht="30">
      <c r="A73" s="1083"/>
      <c r="B73" s="726" t="s">
        <v>506</v>
      </c>
      <c r="C73" s="1085"/>
      <c r="D73" s="1083"/>
      <c r="E73" s="1084"/>
      <c r="F73" s="866"/>
    </row>
    <row r="74" spans="1:6" ht="18">
      <c r="A74" s="725"/>
      <c r="B74" s="726" t="s">
        <v>507</v>
      </c>
      <c r="C74" s="726" t="s">
        <v>508</v>
      </c>
      <c r="D74" s="725">
        <v>780</v>
      </c>
      <c r="E74" s="703"/>
      <c r="F74" s="866">
        <f>D74*E74</f>
        <v>0</v>
      </c>
    </row>
    <row r="75" spans="1:6" ht="15">
      <c r="A75" s="725"/>
      <c r="B75" s="726"/>
      <c r="C75" s="726"/>
      <c r="D75" s="725"/>
      <c r="E75" s="703"/>
      <c r="F75" s="866"/>
    </row>
    <row r="76" spans="1:6" ht="45" customHeight="1">
      <c r="A76" s="725" t="s">
        <v>213</v>
      </c>
      <c r="B76" s="726" t="s">
        <v>509</v>
      </c>
      <c r="C76" s="726"/>
      <c r="D76" s="725"/>
      <c r="E76" s="703"/>
      <c r="F76" s="866"/>
    </row>
    <row r="77" spans="1:6" ht="18">
      <c r="A77" s="725"/>
      <c r="B77" s="726"/>
      <c r="C77" s="726" t="s">
        <v>508</v>
      </c>
      <c r="D77" s="725">
        <v>20</v>
      </c>
      <c r="E77" s="703"/>
      <c r="F77" s="866">
        <f>D77*E77</f>
        <v>0</v>
      </c>
    </row>
    <row r="78" spans="1:6" ht="15">
      <c r="A78" s="725"/>
      <c r="B78" s="726"/>
      <c r="C78" s="726"/>
      <c r="D78" s="725"/>
      <c r="E78" s="703"/>
      <c r="F78" s="866"/>
    </row>
    <row r="79" spans="1:6" ht="45">
      <c r="A79" s="725" t="s">
        <v>214</v>
      </c>
      <c r="B79" s="726" t="s">
        <v>510</v>
      </c>
      <c r="C79" s="726"/>
      <c r="D79" s="725"/>
      <c r="E79" s="703"/>
      <c r="F79" s="866"/>
    </row>
    <row r="80" spans="1:6" ht="18">
      <c r="A80" s="725"/>
      <c r="B80" s="726" t="s">
        <v>511</v>
      </c>
      <c r="C80" s="726" t="s">
        <v>512</v>
      </c>
      <c r="D80" s="725">
        <v>312</v>
      </c>
      <c r="E80" s="703"/>
      <c r="F80" s="866">
        <f>D80*E80</f>
        <v>0</v>
      </c>
    </row>
    <row r="81" spans="1:6" ht="15">
      <c r="A81" s="725"/>
      <c r="B81" s="726"/>
      <c r="C81" s="726"/>
      <c r="D81" s="725"/>
      <c r="E81" s="703"/>
      <c r="F81" s="866"/>
    </row>
    <row r="82" spans="1:6" ht="60">
      <c r="A82" s="725" t="s">
        <v>294</v>
      </c>
      <c r="B82" s="726" t="s">
        <v>513</v>
      </c>
      <c r="C82" s="726"/>
      <c r="D82" s="725"/>
      <c r="E82" s="703"/>
      <c r="F82" s="866"/>
    </row>
    <row r="83" spans="1:6" ht="18">
      <c r="A83" s="725"/>
      <c r="B83" s="726" t="s">
        <v>514</v>
      </c>
      <c r="C83" s="726" t="s">
        <v>508</v>
      </c>
      <c r="D83" s="725">
        <v>31</v>
      </c>
      <c r="E83" s="703"/>
      <c r="F83" s="866">
        <f>D83*E83</f>
        <v>0</v>
      </c>
    </row>
    <row r="84" spans="1:6" ht="15">
      <c r="A84" s="725"/>
      <c r="B84" s="726"/>
      <c r="C84" s="726"/>
      <c r="D84" s="725"/>
      <c r="E84" s="703"/>
      <c r="F84" s="866"/>
    </row>
    <row r="85" spans="1:6" ht="60">
      <c r="A85" s="1083" t="s">
        <v>296</v>
      </c>
      <c r="B85" s="726" t="s">
        <v>515</v>
      </c>
      <c r="C85" s="1085"/>
      <c r="D85" s="1083"/>
      <c r="E85" s="1084"/>
      <c r="F85" s="866"/>
    </row>
    <row r="86" spans="1:6" ht="75">
      <c r="A86" s="1083"/>
      <c r="B86" s="726" t="s">
        <v>516</v>
      </c>
      <c r="C86" s="1085"/>
      <c r="D86" s="1083"/>
      <c r="E86" s="1084"/>
      <c r="F86" s="866"/>
    </row>
    <row r="87" spans="1:6" ht="18">
      <c r="A87" s="725"/>
      <c r="B87" s="726" t="s">
        <v>517</v>
      </c>
      <c r="C87" s="726" t="s">
        <v>508</v>
      </c>
      <c r="D87" s="725">
        <v>125</v>
      </c>
      <c r="E87" s="703"/>
      <c r="F87" s="866">
        <f>D87*E87</f>
        <v>0</v>
      </c>
    </row>
    <row r="88" spans="1:6" ht="15">
      <c r="A88" s="725"/>
      <c r="B88" s="726"/>
      <c r="C88" s="726"/>
      <c r="D88" s="725"/>
      <c r="E88" s="703"/>
      <c r="F88" s="866"/>
    </row>
    <row r="89" spans="1:6" ht="60">
      <c r="A89" s="1083" t="s">
        <v>389</v>
      </c>
      <c r="B89" s="726" t="s">
        <v>518</v>
      </c>
      <c r="C89" s="1085"/>
      <c r="D89" s="1083"/>
      <c r="E89" s="1084"/>
      <c r="F89" s="866"/>
    </row>
    <row r="90" spans="1:6" ht="45" customHeight="1">
      <c r="A90" s="1083"/>
      <c r="B90" s="726" t="s">
        <v>519</v>
      </c>
      <c r="C90" s="1085"/>
      <c r="D90" s="1083"/>
      <c r="E90" s="1084"/>
      <c r="F90" s="866"/>
    </row>
    <row r="91" spans="1:6" ht="15">
      <c r="A91" s="1083"/>
      <c r="B91" s="726" t="s">
        <v>520</v>
      </c>
      <c r="C91" s="1085"/>
      <c r="D91" s="1083"/>
      <c r="E91" s="1084"/>
      <c r="F91" s="866"/>
    </row>
    <row r="92" spans="1:6" ht="18">
      <c r="A92" s="725"/>
      <c r="B92" s="726" t="s">
        <v>521</v>
      </c>
      <c r="C92" s="726" t="s">
        <v>508</v>
      </c>
      <c r="D92" s="725">
        <v>572</v>
      </c>
      <c r="E92" s="703"/>
      <c r="F92" s="866">
        <f>D92*E92</f>
        <v>0</v>
      </c>
    </row>
    <row r="93" spans="1:6" ht="15">
      <c r="A93" s="725"/>
      <c r="B93" s="726"/>
      <c r="C93" s="726"/>
      <c r="D93" s="725"/>
      <c r="E93" s="703"/>
      <c r="F93" s="866"/>
    </row>
    <row r="94" spans="1:6" ht="75">
      <c r="A94" s="1083" t="s">
        <v>398</v>
      </c>
      <c r="B94" s="726" t="s">
        <v>1014</v>
      </c>
      <c r="C94" s="1085"/>
      <c r="D94" s="1083"/>
      <c r="E94" s="1084"/>
      <c r="F94" s="866"/>
    </row>
    <row r="95" spans="1:6" ht="15">
      <c r="A95" s="1083"/>
      <c r="B95" s="726" t="s">
        <v>522</v>
      </c>
      <c r="C95" s="1085"/>
      <c r="D95" s="1083"/>
      <c r="E95" s="1084"/>
      <c r="F95" s="866"/>
    </row>
    <row r="96" spans="1:6" ht="18">
      <c r="A96" s="725"/>
      <c r="B96" s="726" t="s">
        <v>523</v>
      </c>
      <c r="C96" s="726" t="s">
        <v>508</v>
      </c>
      <c r="D96" s="725">
        <v>50</v>
      </c>
      <c r="E96" s="703"/>
      <c r="F96" s="866">
        <f>D96*E96</f>
        <v>0</v>
      </c>
    </row>
    <row r="97" spans="1:6" ht="18">
      <c r="A97" s="725"/>
      <c r="B97" s="726" t="s">
        <v>524</v>
      </c>
      <c r="C97" s="726" t="s">
        <v>508</v>
      </c>
      <c r="D97" s="725">
        <v>50</v>
      </c>
      <c r="E97" s="703"/>
      <c r="F97" s="866">
        <f>D97*E97</f>
        <v>0</v>
      </c>
    </row>
    <row r="98" spans="1:6" ht="15">
      <c r="A98" s="725"/>
      <c r="B98" s="726"/>
      <c r="C98" s="726"/>
      <c r="D98" s="725"/>
      <c r="E98" s="703"/>
      <c r="F98" s="866"/>
    </row>
    <row r="99" spans="1:6" ht="60">
      <c r="A99" s="1083" t="s">
        <v>401</v>
      </c>
      <c r="B99" s="726" t="s">
        <v>525</v>
      </c>
      <c r="C99" s="1085"/>
      <c r="D99" s="1083"/>
      <c r="E99" s="1084"/>
      <c r="F99" s="866"/>
    </row>
    <row r="100" spans="1:6" ht="30">
      <c r="A100" s="1083"/>
      <c r="B100" s="726" t="s">
        <v>847</v>
      </c>
      <c r="C100" s="1085"/>
      <c r="D100" s="1083"/>
      <c r="E100" s="1084"/>
      <c r="F100" s="866"/>
    </row>
    <row r="101" spans="1:6" ht="18">
      <c r="A101" s="725"/>
      <c r="B101" s="726"/>
      <c r="C101" s="726" t="s">
        <v>508</v>
      </c>
      <c r="D101" s="725">
        <v>50</v>
      </c>
      <c r="E101" s="703"/>
      <c r="F101" s="866">
        <f>D101*E101</f>
        <v>0</v>
      </c>
    </row>
    <row r="102" spans="1:6" ht="15">
      <c r="A102" s="725"/>
      <c r="B102" s="726"/>
      <c r="C102" s="726"/>
      <c r="D102" s="725"/>
      <c r="E102" s="703"/>
      <c r="F102" s="866"/>
    </row>
    <row r="103" spans="1:6" ht="60">
      <c r="A103" s="725" t="s">
        <v>407</v>
      </c>
      <c r="B103" s="726" t="s">
        <v>526</v>
      </c>
      <c r="C103" s="726"/>
      <c r="D103" s="725"/>
      <c r="E103" s="703"/>
      <c r="F103" s="866"/>
    </row>
    <row r="104" spans="1:6" ht="15">
      <c r="A104" s="725"/>
      <c r="C104" s="726" t="s">
        <v>25</v>
      </c>
      <c r="D104" s="725"/>
      <c r="E104" s="703"/>
      <c r="F104" s="866">
        <f>D104*E104</f>
        <v>0</v>
      </c>
    </row>
    <row r="105" spans="1:6" ht="15">
      <c r="A105" s="725"/>
      <c r="B105" s="726"/>
      <c r="C105" s="726"/>
      <c r="D105" s="725"/>
      <c r="E105" s="703"/>
      <c r="F105" s="871"/>
    </row>
    <row r="106" spans="1:6" ht="13.5" thickBot="1">
      <c r="A106" s="703"/>
      <c r="B106" s="730"/>
      <c r="C106" s="731"/>
      <c r="D106" s="732"/>
      <c r="E106" s="730"/>
      <c r="F106" s="872"/>
    </row>
    <row r="107" spans="1:6" ht="13.5" thickBot="1">
      <c r="A107" s="729"/>
      <c r="B107" s="295" t="s">
        <v>528</v>
      </c>
      <c r="C107" s="280"/>
      <c r="D107" s="282"/>
      <c r="E107" s="281"/>
      <c r="F107" s="873">
        <f>SUM(F63:F106)</f>
        <v>0</v>
      </c>
    </row>
    <row r="108" spans="2:6" ht="12.75">
      <c r="B108" s="734"/>
      <c r="C108" s="734"/>
      <c r="D108" s="734"/>
      <c r="E108" s="734"/>
      <c r="F108" s="874"/>
    </row>
    <row r="109" ht="12.75">
      <c r="F109" s="875"/>
    </row>
    <row r="110" spans="2:6" ht="15.75">
      <c r="B110" s="728" t="s">
        <v>529</v>
      </c>
      <c r="F110" s="875"/>
    </row>
    <row r="111" ht="12.75">
      <c r="F111" s="875"/>
    </row>
    <row r="112" spans="2:6" ht="12.75">
      <c r="B112" s="712" t="s">
        <v>527</v>
      </c>
      <c r="F112" s="876">
        <f>F57</f>
        <v>0</v>
      </c>
    </row>
    <row r="113" ht="12.75">
      <c r="F113" s="877"/>
    </row>
    <row r="114" spans="2:6" ht="12.75">
      <c r="B114" s="712" t="s">
        <v>528</v>
      </c>
      <c r="F114" s="876">
        <f>F107</f>
        <v>0</v>
      </c>
    </row>
    <row r="115" spans="2:6" ht="13.5" thickBot="1">
      <c r="B115" s="736"/>
      <c r="C115" s="736"/>
      <c r="D115" s="736"/>
      <c r="E115" s="736"/>
      <c r="F115" s="878"/>
    </row>
    <row r="116" spans="1:6" ht="13.5" thickBot="1">
      <c r="A116" s="735"/>
      <c r="B116" s="737" t="s">
        <v>530</v>
      </c>
      <c r="C116" s="738"/>
      <c r="D116" s="738"/>
      <c r="E116" s="738"/>
      <c r="F116" s="879">
        <f>SUM(F112:F115)</f>
        <v>0</v>
      </c>
    </row>
    <row r="117" spans="2:6" ht="12.75">
      <c r="B117" s="734"/>
      <c r="C117" s="734"/>
      <c r="D117" s="734"/>
      <c r="E117" s="734"/>
      <c r="F117" s="874"/>
    </row>
    <row r="118" ht="12.75">
      <c r="F118" s="875"/>
    </row>
  </sheetData>
  <sheetProtection/>
  <mergeCells count="21">
    <mergeCell ref="A99:A100"/>
    <mergeCell ref="C99:C100"/>
    <mergeCell ref="D99:D100"/>
    <mergeCell ref="E99:E100"/>
    <mergeCell ref="A94:A95"/>
    <mergeCell ref="E89:E91"/>
    <mergeCell ref="D94:D95"/>
    <mergeCell ref="B1:F1"/>
    <mergeCell ref="A85:A86"/>
    <mergeCell ref="C94:C95"/>
    <mergeCell ref="D85:D86"/>
    <mergeCell ref="E94:E95"/>
    <mergeCell ref="A71:A73"/>
    <mergeCell ref="C71:C73"/>
    <mergeCell ref="D71:D73"/>
    <mergeCell ref="E71:E73"/>
    <mergeCell ref="C89:C91"/>
    <mergeCell ref="D89:D91"/>
    <mergeCell ref="C85:C86"/>
    <mergeCell ref="A89:A91"/>
    <mergeCell ref="E85:E86"/>
  </mergeCells>
  <printOptions/>
  <pageMargins left="0.75" right="0.75" top="1" bottom="1" header="0.3" footer="0.3"/>
  <pageSetup horizontalDpi="600" verticalDpi="600" orientation="portrait" paperSize="9" r:id="rId1"/>
  <rowBreaks count="1" manualBreakCount="1">
    <brk id="108" max="5" man="1"/>
  </rowBreaks>
</worksheet>
</file>

<file path=xl/worksheets/sheet11.xml><?xml version="1.0" encoding="utf-8"?>
<worksheet xmlns="http://schemas.openxmlformats.org/spreadsheetml/2006/main" xmlns:r="http://schemas.openxmlformats.org/officeDocument/2006/relationships">
  <dimension ref="A1:IT1161"/>
  <sheetViews>
    <sheetView view="pageBreakPreview" zoomScaleNormal="85" zoomScaleSheetLayoutView="100" zoomScalePageLayoutView="106" workbookViewId="0" topLeftCell="A989">
      <selection activeCell="C1008" sqref="C1008"/>
    </sheetView>
  </sheetViews>
  <sheetFormatPr defaultColWidth="11.375" defaultRowHeight="12.75"/>
  <cols>
    <col min="1" max="1" width="5.00390625" style="451" customWidth="1"/>
    <col min="2" max="2" width="6.125" style="435" customWidth="1"/>
    <col min="3" max="3" width="67.875" style="436" bestFit="1" customWidth="1"/>
    <col min="4" max="4" width="6.25390625" style="437" customWidth="1"/>
    <col min="5" max="5" width="5.875" style="438" bestFit="1" customWidth="1"/>
    <col min="6" max="6" width="8.25390625" style="439" customWidth="1"/>
    <col min="7" max="7" width="10.00390625" style="439" customWidth="1"/>
    <col min="8" max="11" width="11.375" style="440" customWidth="1"/>
    <col min="12" max="12" width="35.375" style="440" bestFit="1" customWidth="1"/>
    <col min="13" max="16384" width="11.375" style="440" customWidth="1"/>
  </cols>
  <sheetData>
    <row r="1" ht="17.25" thickBot="1">
      <c r="A1" s="434"/>
    </row>
    <row r="2" spans="1:7" ht="66.75" customHeight="1" thickBot="1">
      <c r="A2" s="1091" t="s">
        <v>594</v>
      </c>
      <c r="B2" s="1092"/>
      <c r="C2" s="441" t="s">
        <v>595</v>
      </c>
      <c r="D2" s="1093" t="s">
        <v>596</v>
      </c>
      <c r="E2" s="1094"/>
      <c r="F2" s="1095" t="s">
        <v>597</v>
      </c>
      <c r="G2" s="1096"/>
    </row>
    <row r="3" spans="1:7" ht="13.5" customHeight="1">
      <c r="A3" s="1097" t="s">
        <v>598</v>
      </c>
      <c r="B3" s="1098"/>
      <c r="C3" s="442" t="s">
        <v>599</v>
      </c>
      <c r="D3" s="1099" t="s">
        <v>600</v>
      </c>
      <c r="E3" s="1100"/>
      <c r="F3" s="1101" t="s">
        <v>601</v>
      </c>
      <c r="G3" s="1102"/>
    </row>
    <row r="4" spans="1:7" ht="17.25" customHeight="1" thickBot="1">
      <c r="A4" s="1086" t="s">
        <v>602</v>
      </c>
      <c r="B4" s="1087"/>
      <c r="C4" s="443" t="s">
        <v>603</v>
      </c>
      <c r="D4" s="1088" t="s">
        <v>604</v>
      </c>
      <c r="E4" s="1087"/>
      <c r="F4" s="1089" t="s">
        <v>605</v>
      </c>
      <c r="G4" s="1090"/>
    </row>
    <row r="5" spans="1:7" ht="27.75" customHeight="1" thickBot="1">
      <c r="A5" s="444"/>
      <c r="B5" s="445"/>
      <c r="C5" s="446"/>
      <c r="D5" s="447"/>
      <c r="E5" s="448"/>
      <c r="F5" s="449"/>
      <c r="G5" s="450"/>
    </row>
    <row r="6" spans="2:3" ht="12.75">
      <c r="B6" s="452"/>
      <c r="C6" s="453"/>
    </row>
    <row r="7" spans="2:5" ht="12.75">
      <c r="B7" s="452"/>
      <c r="C7" s="453"/>
      <c r="E7" s="454"/>
    </row>
    <row r="8" spans="2:3" ht="12.75">
      <c r="B8" s="452"/>
      <c r="C8" s="453"/>
    </row>
    <row r="9" spans="2:6" ht="15">
      <c r="B9" s="452"/>
      <c r="C9" s="453"/>
      <c r="F9" s="455"/>
    </row>
    <row r="10" spans="2:7" ht="26.25">
      <c r="B10" s="452"/>
      <c r="C10" s="456" t="s">
        <v>606</v>
      </c>
      <c r="D10" s="457"/>
      <c r="E10" s="616"/>
      <c r="F10" s="458"/>
      <c r="G10" s="458"/>
    </row>
    <row r="11" spans="2:7" ht="12.75">
      <c r="B11" s="452"/>
      <c r="C11" s="459" t="s">
        <v>600</v>
      </c>
      <c r="D11" s="457"/>
      <c r="E11" s="616"/>
      <c r="F11" s="458"/>
      <c r="G11" s="458"/>
    </row>
    <row r="12" spans="2:7" ht="12.75">
      <c r="B12" s="452"/>
      <c r="C12" s="459"/>
      <c r="D12" s="457"/>
      <c r="E12" s="616"/>
      <c r="F12" s="458"/>
      <c r="G12" s="458"/>
    </row>
    <row r="13" spans="2:7" ht="12.75">
      <c r="B13" s="452"/>
      <c r="C13" s="888"/>
      <c r="D13" s="889"/>
      <c r="E13" s="617"/>
      <c r="F13" s="458"/>
      <c r="G13" s="458"/>
    </row>
    <row r="14" spans="2:7" ht="12.75">
      <c r="B14" s="452"/>
      <c r="C14" s="460"/>
      <c r="D14" s="461"/>
      <c r="E14" s="617"/>
      <c r="F14" s="458"/>
      <c r="G14" s="458"/>
    </row>
    <row r="15" spans="2:7" ht="18">
      <c r="B15" s="452"/>
      <c r="C15" s="462" t="s">
        <v>607</v>
      </c>
      <c r="D15" s="463"/>
      <c r="E15" s="463"/>
      <c r="F15" s="464" t="s">
        <v>418</v>
      </c>
      <c r="G15" s="458"/>
    </row>
    <row r="16" spans="2:7" ht="18">
      <c r="B16" s="452"/>
      <c r="C16" s="465" t="s">
        <v>608</v>
      </c>
      <c r="D16" s="466"/>
      <c r="E16" s="466"/>
      <c r="F16" s="464" t="s">
        <v>418</v>
      </c>
      <c r="G16" s="458"/>
    </row>
    <row r="17" spans="2:7" ht="18">
      <c r="B17" s="452"/>
      <c r="C17" s="467" t="s">
        <v>609</v>
      </c>
      <c r="D17" s="466"/>
      <c r="E17" s="466"/>
      <c r="F17" s="464" t="s">
        <v>418</v>
      </c>
      <c r="G17" s="458"/>
    </row>
    <row r="18" spans="2:7" ht="18">
      <c r="B18" s="452"/>
      <c r="C18" s="468"/>
      <c r="D18" s="618"/>
      <c r="E18" s="618"/>
      <c r="F18" s="469"/>
      <c r="G18" s="890"/>
    </row>
    <row r="19" spans="2:7" ht="18">
      <c r="B19" s="452"/>
      <c r="C19" s="462"/>
      <c r="D19" s="463"/>
      <c r="E19" s="463"/>
      <c r="F19" s="464"/>
      <c r="G19" s="458"/>
    </row>
    <row r="20" spans="2:7" ht="18">
      <c r="B20" s="452"/>
      <c r="C20" s="891" t="s">
        <v>2</v>
      </c>
      <c r="D20" s="470"/>
      <c r="E20" s="892"/>
      <c r="F20" s="471" t="s">
        <v>418</v>
      </c>
      <c r="G20" s="893"/>
    </row>
    <row r="21" spans="2:7" ht="12.75">
      <c r="B21" s="452"/>
      <c r="C21" s="460"/>
      <c r="D21" s="461"/>
      <c r="E21" s="617"/>
      <c r="F21" s="458"/>
      <c r="G21" s="458"/>
    </row>
    <row r="22" spans="2:7" ht="12.75">
      <c r="B22" s="452"/>
      <c r="C22" s="619"/>
      <c r="D22" s="620"/>
      <c r="E22" s="472"/>
      <c r="F22" s="472"/>
      <c r="G22" s="472"/>
    </row>
    <row r="23" spans="2:3" ht="12.75">
      <c r="B23" s="452"/>
      <c r="C23" s="453"/>
    </row>
    <row r="24" spans="2:6" ht="37.5" customHeight="1">
      <c r="B24" s="452"/>
      <c r="C24" s="473"/>
      <c r="D24" s="473"/>
      <c r="E24" s="473"/>
      <c r="F24" s="473"/>
    </row>
    <row r="25" spans="3:6" ht="15" customHeight="1">
      <c r="C25" s="434"/>
      <c r="D25" s="621"/>
      <c r="E25" s="474"/>
      <c r="F25" s="475"/>
    </row>
    <row r="26" spans="3:6" ht="15" customHeight="1">
      <c r="C26" s="476"/>
      <c r="D26" s="476"/>
      <c r="E26" s="476"/>
      <c r="F26" s="476"/>
    </row>
    <row r="27" spans="3:5" ht="15" customHeight="1">
      <c r="C27" s="474"/>
      <c r="E27" s="477"/>
    </row>
    <row r="28" spans="1:7" ht="16.5">
      <c r="A28" s="435"/>
      <c r="B28" s="452"/>
      <c r="C28" s="434"/>
      <c r="E28" s="478"/>
      <c r="F28" s="479"/>
      <c r="G28" s="480"/>
    </row>
    <row r="29" spans="1:7" ht="16.5">
      <c r="A29" s="435"/>
      <c r="B29" s="452"/>
      <c r="C29" s="434"/>
      <c r="E29" s="478"/>
      <c r="F29" s="479"/>
      <c r="G29" s="480"/>
    </row>
    <row r="30" spans="1:7" ht="12.75">
      <c r="A30" s="481"/>
      <c r="B30" s="481"/>
      <c r="C30" s="482"/>
      <c r="D30" s="483"/>
      <c r="G30" s="479"/>
    </row>
    <row r="31" spans="1:7" ht="12.75">
      <c r="A31" s="481"/>
      <c r="B31" s="481"/>
      <c r="C31" s="482"/>
      <c r="D31" s="483"/>
      <c r="G31" s="479"/>
    </row>
    <row r="32" spans="1:7" ht="16.5">
      <c r="A32" s="481"/>
      <c r="B32" s="481"/>
      <c r="C32" s="434" t="s">
        <v>610</v>
      </c>
      <c r="D32" s="483"/>
      <c r="G32" s="479"/>
    </row>
    <row r="33" spans="1:7" ht="12.75">
      <c r="A33" s="481"/>
      <c r="B33" s="481"/>
      <c r="C33" s="482"/>
      <c r="D33" s="483"/>
      <c r="G33" s="479"/>
    </row>
    <row r="34" spans="1:7" ht="13.5" customHeight="1">
      <c r="A34" s="435"/>
      <c r="C34" s="484" t="s">
        <v>611</v>
      </c>
      <c r="D34" s="485"/>
      <c r="E34" s="478"/>
      <c r="F34" s="486"/>
      <c r="G34" s="622"/>
    </row>
    <row r="35" spans="1:8" ht="42.75">
      <c r="A35" s="487"/>
      <c r="B35" s="487"/>
      <c r="C35" s="488" t="s">
        <v>612</v>
      </c>
      <c r="D35" s="489"/>
      <c r="G35" s="490"/>
      <c r="H35" s="490"/>
    </row>
    <row r="36" spans="1:7" ht="13.5" customHeight="1">
      <c r="A36" s="435"/>
      <c r="C36" s="484"/>
      <c r="D36" s="485"/>
      <c r="E36" s="478"/>
      <c r="F36" s="486"/>
      <c r="G36" s="623"/>
    </row>
    <row r="37" spans="1:7" ht="12.75">
      <c r="A37" s="487">
        <v>1</v>
      </c>
      <c r="B37" s="487">
        <v>1</v>
      </c>
      <c r="C37" s="894" t="s">
        <v>613</v>
      </c>
      <c r="D37" s="895">
        <v>2680</v>
      </c>
      <c r="E37" s="491" t="s">
        <v>473</v>
      </c>
      <c r="F37" s="492">
        <v>0</v>
      </c>
      <c r="G37" s="896">
        <f>D37*F37</f>
        <v>0</v>
      </c>
    </row>
    <row r="38" spans="1:7" ht="51">
      <c r="A38" s="487"/>
      <c r="B38" s="487"/>
      <c r="C38" s="624" t="s">
        <v>614</v>
      </c>
      <c r="D38" s="895"/>
      <c r="E38" s="491"/>
      <c r="F38" s="492"/>
      <c r="G38" s="897"/>
    </row>
    <row r="39" spans="1:7" ht="12.75">
      <c r="A39" s="487"/>
      <c r="B39" s="487"/>
      <c r="C39" s="493" t="s">
        <v>615</v>
      </c>
      <c r="D39" s="895">
        <v>2680</v>
      </c>
      <c r="E39" s="491" t="s">
        <v>473</v>
      </c>
      <c r="F39" s="492">
        <v>0</v>
      </c>
      <c r="G39" s="896">
        <f>D39*F39</f>
        <v>0</v>
      </c>
    </row>
    <row r="40" spans="1:7" ht="12.75">
      <c r="A40" s="487"/>
      <c r="B40" s="487"/>
      <c r="C40" s="494" t="s">
        <v>616</v>
      </c>
      <c r="D40" s="495"/>
      <c r="E40" s="491"/>
      <c r="F40" s="492"/>
      <c r="G40" s="492"/>
    </row>
    <row r="41" spans="1:7" ht="12.75">
      <c r="A41" s="487"/>
      <c r="B41" s="487"/>
      <c r="C41" s="494"/>
      <c r="D41" s="495"/>
      <c r="E41" s="491"/>
      <c r="F41" s="492"/>
      <c r="G41" s="492"/>
    </row>
    <row r="42" spans="1:7" ht="12.75">
      <c r="A42" s="487">
        <f>A37+1</f>
        <v>2</v>
      </c>
      <c r="B42" s="487">
        <f>B37+1</f>
        <v>2</v>
      </c>
      <c r="C42" s="894" t="s">
        <v>617</v>
      </c>
      <c r="D42" s="895">
        <v>534</v>
      </c>
      <c r="E42" s="491" t="s">
        <v>473</v>
      </c>
      <c r="F42" s="492">
        <v>0</v>
      </c>
      <c r="G42" s="896">
        <f>D42*F42</f>
        <v>0</v>
      </c>
    </row>
    <row r="43" spans="1:7" ht="51">
      <c r="A43" s="487"/>
      <c r="B43" s="487"/>
      <c r="C43" s="624" t="s">
        <v>618</v>
      </c>
      <c r="D43" s="895"/>
      <c r="E43" s="491"/>
      <c r="F43" s="492"/>
      <c r="G43" s="492"/>
    </row>
    <row r="44" spans="1:7" ht="12.75">
      <c r="A44" s="487"/>
      <c r="B44" s="487"/>
      <c r="C44" s="493" t="s">
        <v>615</v>
      </c>
      <c r="D44" s="895">
        <v>534</v>
      </c>
      <c r="E44" s="491" t="s">
        <v>473</v>
      </c>
      <c r="F44" s="492">
        <v>0</v>
      </c>
      <c r="G44" s="896">
        <f>D44*F44</f>
        <v>0</v>
      </c>
    </row>
    <row r="45" spans="1:7" ht="12.75">
      <c r="A45" s="487"/>
      <c r="B45" s="487"/>
      <c r="C45" s="494" t="s">
        <v>619</v>
      </c>
      <c r="D45" s="495"/>
      <c r="E45" s="491"/>
      <c r="F45" s="492"/>
      <c r="G45" s="492"/>
    </row>
    <row r="46" spans="1:7" ht="12.75">
      <c r="A46" s="487"/>
      <c r="B46" s="487"/>
      <c r="C46" s="494"/>
      <c r="D46" s="495"/>
      <c r="E46" s="491"/>
      <c r="F46" s="492"/>
      <c r="G46" s="492"/>
    </row>
    <row r="47" spans="1:7" ht="25.5">
      <c r="A47" s="487">
        <f>A42+1</f>
        <v>3</v>
      </c>
      <c r="B47" s="487">
        <f>B42+1</f>
        <v>3</v>
      </c>
      <c r="C47" s="496" t="s">
        <v>620</v>
      </c>
      <c r="D47" s="895">
        <v>21</v>
      </c>
      <c r="E47" s="491" t="s">
        <v>473</v>
      </c>
      <c r="F47" s="492">
        <v>0</v>
      </c>
      <c r="G47" s="896">
        <f>D47*F47</f>
        <v>0</v>
      </c>
    </row>
    <row r="48" spans="1:7" ht="12.75">
      <c r="A48" s="487"/>
      <c r="B48" s="487"/>
      <c r="C48" s="493" t="s">
        <v>615</v>
      </c>
      <c r="D48" s="895">
        <v>21</v>
      </c>
      <c r="E48" s="491" t="s">
        <v>473</v>
      </c>
      <c r="F48" s="492">
        <v>0</v>
      </c>
      <c r="G48" s="896">
        <f>D48*F48</f>
        <v>0</v>
      </c>
    </row>
    <row r="49" spans="1:7" ht="12.75">
      <c r="A49" s="487"/>
      <c r="B49" s="487"/>
      <c r="C49" s="494" t="s">
        <v>621</v>
      </c>
      <c r="D49" s="495"/>
      <c r="E49" s="491"/>
      <c r="F49" s="492"/>
      <c r="G49" s="492"/>
    </row>
    <row r="50" spans="1:7" ht="12.75">
      <c r="A50" s="487"/>
      <c r="B50" s="487"/>
      <c r="C50" s="494"/>
      <c r="D50" s="495"/>
      <c r="E50" s="491"/>
      <c r="F50" s="492"/>
      <c r="G50" s="492"/>
    </row>
    <row r="51" spans="1:7" ht="25.5">
      <c r="A51" s="497">
        <f>A47+1</f>
        <v>4</v>
      </c>
      <c r="B51" s="497">
        <f>B47+1</f>
        <v>4</v>
      </c>
      <c r="C51" s="453" t="s">
        <v>622</v>
      </c>
      <c r="D51" s="895">
        <v>14</v>
      </c>
      <c r="E51" s="491" t="s">
        <v>473</v>
      </c>
      <c r="F51" s="492">
        <v>0</v>
      </c>
      <c r="G51" s="896">
        <f>D51*F51</f>
        <v>0</v>
      </c>
    </row>
    <row r="52" spans="1:7" ht="12.75">
      <c r="A52" s="487"/>
      <c r="B52" s="487"/>
      <c r="C52" s="494"/>
      <c r="D52" s="495"/>
      <c r="E52" s="491"/>
      <c r="F52" s="492"/>
      <c r="G52" s="492"/>
    </row>
    <row r="53" spans="1:7" ht="12.75">
      <c r="A53" s="487"/>
      <c r="B53" s="487"/>
      <c r="C53" s="494" t="s">
        <v>623</v>
      </c>
      <c r="D53" s="495"/>
      <c r="E53" s="491"/>
      <c r="F53" s="492"/>
      <c r="G53" s="492"/>
    </row>
    <row r="54" spans="1:7" ht="12.75">
      <c r="A54" s="487"/>
      <c r="B54" s="487"/>
      <c r="C54" s="494"/>
      <c r="D54" s="495"/>
      <c r="E54" s="491"/>
      <c r="F54" s="492"/>
      <c r="G54" s="492"/>
    </row>
    <row r="55" spans="1:7" ht="12.75">
      <c r="A55" s="487">
        <f>A42+1</f>
        <v>3</v>
      </c>
      <c r="B55" s="487">
        <f>B42+1</f>
        <v>3</v>
      </c>
      <c r="C55" s="624" t="s">
        <v>624</v>
      </c>
      <c r="D55" s="895">
        <v>115</v>
      </c>
      <c r="E55" s="491" t="s">
        <v>473</v>
      </c>
      <c r="F55" s="492">
        <v>0</v>
      </c>
      <c r="G55" s="896">
        <f>D55*F55</f>
        <v>0</v>
      </c>
    </row>
    <row r="56" spans="1:7" ht="12.75">
      <c r="A56" s="487"/>
      <c r="B56" s="487"/>
      <c r="C56" s="624" t="s">
        <v>625</v>
      </c>
      <c r="D56" s="895"/>
      <c r="E56" s="491"/>
      <c r="F56" s="492"/>
      <c r="G56" s="492"/>
    </row>
    <row r="57" spans="1:7" ht="12.75">
      <c r="A57" s="487"/>
      <c r="B57" s="487"/>
      <c r="C57" s="493" t="s">
        <v>615</v>
      </c>
      <c r="D57" s="895">
        <v>115</v>
      </c>
      <c r="E57" s="491" t="s">
        <v>445</v>
      </c>
      <c r="F57" s="492">
        <v>0</v>
      </c>
      <c r="G57" s="896">
        <f>D57*F57</f>
        <v>0</v>
      </c>
    </row>
    <row r="58" spans="1:7" ht="12.75">
      <c r="A58" s="487"/>
      <c r="B58" s="487"/>
      <c r="C58" s="494" t="s">
        <v>626</v>
      </c>
      <c r="D58" s="495"/>
      <c r="E58" s="491"/>
      <c r="F58" s="492"/>
      <c r="G58" s="492"/>
    </row>
    <row r="59" spans="1:7" ht="12.75">
      <c r="A59" s="487"/>
      <c r="B59" s="487"/>
      <c r="C59" s="494"/>
      <c r="D59" s="495"/>
      <c r="E59" s="491"/>
      <c r="F59" s="492"/>
      <c r="G59" s="492"/>
    </row>
    <row r="60" spans="1:7" ht="12.75">
      <c r="A60" s="487">
        <f>A55+1</f>
        <v>4</v>
      </c>
      <c r="B60" s="487">
        <f>B55+1</f>
        <v>4</v>
      </c>
      <c r="C60" s="624" t="s">
        <v>627</v>
      </c>
      <c r="D60" s="895">
        <v>69</v>
      </c>
      <c r="E60" s="491" t="s">
        <v>473</v>
      </c>
      <c r="F60" s="492">
        <v>0</v>
      </c>
      <c r="G60" s="896">
        <f>D60*F60</f>
        <v>0</v>
      </c>
    </row>
    <row r="61" spans="1:7" ht="12.75">
      <c r="A61" s="487"/>
      <c r="B61" s="487"/>
      <c r="C61" s="624" t="s">
        <v>628</v>
      </c>
      <c r="D61" s="895"/>
      <c r="E61" s="491"/>
      <c r="F61" s="492"/>
      <c r="G61" s="492"/>
    </row>
    <row r="62" spans="1:7" ht="12.75">
      <c r="A62" s="487"/>
      <c r="B62" s="487"/>
      <c r="C62" s="493" t="s">
        <v>615</v>
      </c>
      <c r="D62" s="895">
        <v>69</v>
      </c>
      <c r="E62" s="491" t="s">
        <v>445</v>
      </c>
      <c r="F62" s="492">
        <v>0</v>
      </c>
      <c r="G62" s="896">
        <f>D62*F62</f>
        <v>0</v>
      </c>
    </row>
    <row r="63" spans="1:7" ht="12.75">
      <c r="A63" s="487"/>
      <c r="B63" s="487"/>
      <c r="C63" s="494" t="s">
        <v>629</v>
      </c>
      <c r="D63" s="495"/>
      <c r="E63" s="491"/>
      <c r="F63" s="492"/>
      <c r="G63" s="492"/>
    </row>
    <row r="64" spans="1:7" ht="12.75">
      <c r="A64" s="487"/>
      <c r="B64" s="487"/>
      <c r="C64" s="493"/>
      <c r="D64" s="495"/>
      <c r="E64" s="491"/>
      <c r="F64" s="492"/>
      <c r="G64" s="492"/>
    </row>
    <row r="65" spans="1:7" ht="12.75">
      <c r="A65" s="487">
        <f>+A37+1</f>
        <v>2</v>
      </c>
      <c r="B65" s="487">
        <f>+B37+1</f>
        <v>2</v>
      </c>
      <c r="C65" s="624" t="s">
        <v>630</v>
      </c>
      <c r="D65" s="895">
        <v>29</v>
      </c>
      <c r="E65" s="491" t="s">
        <v>473</v>
      </c>
      <c r="F65" s="492">
        <v>0</v>
      </c>
      <c r="G65" s="896">
        <f>D65*F65</f>
        <v>0</v>
      </c>
    </row>
    <row r="66" spans="1:7" ht="12.75">
      <c r="A66" s="487"/>
      <c r="B66" s="487"/>
      <c r="C66" s="624" t="s">
        <v>631</v>
      </c>
      <c r="D66" s="895"/>
      <c r="E66" s="491"/>
      <c r="F66" s="492"/>
      <c r="G66" s="492"/>
    </row>
    <row r="67" spans="1:7" ht="12.75">
      <c r="A67" s="487"/>
      <c r="B67" s="487"/>
      <c r="C67" s="493" t="s">
        <v>615</v>
      </c>
      <c r="D67" s="895">
        <v>29</v>
      </c>
      <c r="E67" s="491" t="s">
        <v>445</v>
      </c>
      <c r="F67" s="492">
        <v>0</v>
      </c>
      <c r="G67" s="896">
        <f>D67*F67</f>
        <v>0</v>
      </c>
    </row>
    <row r="68" spans="1:7" ht="12.75">
      <c r="A68" s="487"/>
      <c r="B68" s="487"/>
      <c r="C68" s="494" t="s">
        <v>632</v>
      </c>
      <c r="D68" s="495"/>
      <c r="E68" s="491"/>
      <c r="F68" s="492"/>
      <c r="G68" s="492"/>
    </row>
    <row r="69" spans="1:7" ht="12.75">
      <c r="A69" s="487"/>
      <c r="B69" s="487"/>
      <c r="C69" s="493"/>
      <c r="D69" s="495"/>
      <c r="E69" s="491"/>
      <c r="F69" s="492"/>
      <c r="G69" s="492"/>
    </row>
    <row r="70" spans="1:7" ht="12.75">
      <c r="A70" s="487">
        <f>+A65+1</f>
        <v>3</v>
      </c>
      <c r="B70" s="487">
        <f>+B65+1</f>
        <v>3</v>
      </c>
      <c r="C70" s="624" t="s">
        <v>630</v>
      </c>
      <c r="D70" s="895">
        <v>15</v>
      </c>
      <c r="E70" s="491" t="s">
        <v>473</v>
      </c>
      <c r="F70" s="492">
        <v>0</v>
      </c>
      <c r="G70" s="896">
        <f>D70*F70</f>
        <v>0</v>
      </c>
    </row>
    <row r="71" spans="1:7" ht="12.75">
      <c r="A71" s="487"/>
      <c r="B71" s="487"/>
      <c r="C71" s="624" t="s">
        <v>631</v>
      </c>
      <c r="D71" s="895"/>
      <c r="E71" s="491"/>
      <c r="F71" s="492"/>
      <c r="G71" s="492"/>
    </row>
    <row r="72" spans="1:7" ht="12.75">
      <c r="A72" s="487"/>
      <c r="B72" s="487"/>
      <c r="C72" s="493" t="s">
        <v>615</v>
      </c>
      <c r="D72" s="895">
        <v>15</v>
      </c>
      <c r="E72" s="491" t="s">
        <v>445</v>
      </c>
      <c r="F72" s="492">
        <v>0</v>
      </c>
      <c r="G72" s="896">
        <f>D72*F72</f>
        <v>0</v>
      </c>
    </row>
    <row r="73" spans="1:7" ht="12.75">
      <c r="A73" s="487"/>
      <c r="B73" s="487"/>
      <c r="C73" s="494" t="s">
        <v>633</v>
      </c>
      <c r="D73" s="495"/>
      <c r="E73" s="491"/>
      <c r="F73" s="492"/>
      <c r="G73" s="492"/>
    </row>
    <row r="74" spans="1:7" ht="12.75">
      <c r="A74" s="487"/>
      <c r="B74" s="487"/>
      <c r="C74" s="493"/>
      <c r="D74" s="495"/>
      <c r="E74" s="491"/>
      <c r="F74" s="492"/>
      <c r="G74" s="492"/>
    </row>
    <row r="75" spans="1:7" ht="12.75">
      <c r="A75" s="487">
        <f>+A70+1</f>
        <v>4</v>
      </c>
      <c r="B75" s="487">
        <f>+B70+1</f>
        <v>4</v>
      </c>
      <c r="C75" s="624" t="s">
        <v>634</v>
      </c>
      <c r="D75" s="895">
        <v>24</v>
      </c>
      <c r="E75" s="491" t="s">
        <v>473</v>
      </c>
      <c r="F75" s="492">
        <v>0</v>
      </c>
      <c r="G75" s="896">
        <f>D75*F75</f>
        <v>0</v>
      </c>
    </row>
    <row r="76" spans="1:7" ht="12.75">
      <c r="A76" s="487"/>
      <c r="B76" s="487"/>
      <c r="C76" s="624" t="s">
        <v>635</v>
      </c>
      <c r="D76" s="895"/>
      <c r="E76" s="491"/>
      <c r="F76" s="492"/>
      <c r="G76" s="492"/>
    </row>
    <row r="77" spans="1:7" ht="12.75">
      <c r="A77" s="487"/>
      <c r="B77" s="487"/>
      <c r="C77" s="493" t="s">
        <v>636</v>
      </c>
      <c r="D77" s="895">
        <v>24</v>
      </c>
      <c r="E77" s="491" t="s">
        <v>445</v>
      </c>
      <c r="F77" s="492">
        <v>0</v>
      </c>
      <c r="G77" s="896">
        <f>D77*F77</f>
        <v>0</v>
      </c>
    </row>
    <row r="78" spans="1:7" ht="12.75">
      <c r="A78" s="487"/>
      <c r="B78" s="487"/>
      <c r="C78" s="440"/>
      <c r="D78" s="440"/>
      <c r="E78" s="440"/>
      <c r="F78" s="440"/>
      <c r="G78" s="440"/>
    </row>
    <row r="79" spans="1:7" ht="12.75">
      <c r="A79" s="487">
        <f>+A75+1</f>
        <v>5</v>
      </c>
      <c r="B79" s="487">
        <f>+B75+1</f>
        <v>5</v>
      </c>
      <c r="C79" s="624" t="s">
        <v>637</v>
      </c>
      <c r="D79" s="895">
        <v>15</v>
      </c>
      <c r="E79" s="491" t="s">
        <v>473</v>
      </c>
      <c r="F79" s="492">
        <v>0</v>
      </c>
      <c r="G79" s="896">
        <f>D79*F79</f>
        <v>0</v>
      </c>
    </row>
    <row r="80" spans="1:7" ht="12.75">
      <c r="A80" s="487"/>
      <c r="B80" s="487"/>
      <c r="C80" s="624" t="s">
        <v>638</v>
      </c>
      <c r="D80" s="895"/>
      <c r="E80" s="491"/>
      <c r="F80" s="492"/>
      <c r="G80" s="492"/>
    </row>
    <row r="81" spans="1:7" ht="12.75">
      <c r="A81" s="487"/>
      <c r="B81" s="487"/>
      <c r="C81" s="493" t="s">
        <v>636</v>
      </c>
      <c r="D81" s="895">
        <v>15</v>
      </c>
      <c r="E81" s="491" t="s">
        <v>445</v>
      </c>
      <c r="F81" s="492">
        <v>0</v>
      </c>
      <c r="G81" s="896">
        <f>D81*F81</f>
        <v>0</v>
      </c>
    </row>
    <row r="82" spans="1:7" ht="12.75">
      <c r="A82" s="487"/>
      <c r="B82" s="487"/>
      <c r="C82" s="493"/>
      <c r="D82" s="495"/>
      <c r="E82" s="491"/>
      <c r="F82" s="492"/>
      <c r="G82" s="492"/>
    </row>
    <row r="83" spans="1:7" ht="12.75">
      <c r="A83" s="487">
        <f>+A79+1</f>
        <v>6</v>
      </c>
      <c r="B83" s="487">
        <f>+B79+1</f>
        <v>6</v>
      </c>
      <c r="C83" s="624" t="s">
        <v>639</v>
      </c>
      <c r="D83" s="895">
        <v>12</v>
      </c>
      <c r="E83" s="491" t="s">
        <v>473</v>
      </c>
      <c r="F83" s="492">
        <v>0</v>
      </c>
      <c r="G83" s="896">
        <f>D83*F83</f>
        <v>0</v>
      </c>
    </row>
    <row r="84" spans="1:7" ht="12.75">
      <c r="A84" s="487"/>
      <c r="B84" s="487"/>
      <c r="C84" s="440"/>
      <c r="D84" s="440"/>
      <c r="E84" s="440"/>
      <c r="F84" s="440"/>
      <c r="G84" s="440"/>
    </row>
    <row r="85" spans="1:7" ht="14.25">
      <c r="A85" s="487">
        <f>+A83+1</f>
        <v>7</v>
      </c>
      <c r="B85" s="487">
        <f>+B83+1</f>
        <v>7</v>
      </c>
      <c r="C85" s="488" t="s">
        <v>640</v>
      </c>
      <c r="D85" s="895">
        <v>40</v>
      </c>
      <c r="E85" s="491" t="s">
        <v>473</v>
      </c>
      <c r="F85" s="492">
        <v>0</v>
      </c>
      <c r="G85" s="896">
        <f>D85*F85</f>
        <v>0</v>
      </c>
    </row>
    <row r="86" spans="1:7" ht="12.75">
      <c r="A86" s="487"/>
      <c r="B86" s="487"/>
      <c r="C86" s="494"/>
      <c r="D86" s="495"/>
      <c r="E86" s="491"/>
      <c r="F86" s="492"/>
      <c r="G86" s="492"/>
    </row>
    <row r="87" spans="1:7" ht="12.75">
      <c r="A87" s="487"/>
      <c r="B87" s="487"/>
      <c r="C87" s="484"/>
      <c r="D87" s="485"/>
      <c r="E87" s="478"/>
      <c r="F87" s="486"/>
      <c r="G87" s="622"/>
    </row>
    <row r="88" spans="1:7" s="501" customFormat="1" ht="12.75">
      <c r="A88" s="498"/>
      <c r="B88" s="499"/>
      <c r="C88" s="484"/>
      <c r="D88" s="485"/>
      <c r="E88" s="500"/>
      <c r="F88" s="439"/>
      <c r="G88" s="535"/>
    </row>
    <row r="89" spans="1:8" ht="15">
      <c r="A89" s="435"/>
      <c r="C89" s="502" t="s">
        <v>641</v>
      </c>
      <c r="D89" s="485"/>
      <c r="G89" s="625"/>
      <c r="H89" s="503"/>
    </row>
    <row r="90" spans="1:254" s="516" customFormat="1" ht="12">
      <c r="A90" s="504"/>
      <c r="B90" s="505"/>
      <c r="C90" s="506"/>
      <c r="D90" s="507"/>
      <c r="E90" s="508"/>
      <c r="F90" s="509"/>
      <c r="G90" s="626"/>
      <c r="H90" s="510"/>
      <c r="I90" s="511"/>
      <c r="J90" s="512"/>
      <c r="K90" s="512"/>
      <c r="L90" s="513"/>
      <c r="M90" s="514"/>
      <c r="N90" s="515"/>
      <c r="O90" s="506"/>
      <c r="P90" s="506"/>
      <c r="Q90" s="506"/>
      <c r="R90" s="506"/>
      <c r="S90" s="506"/>
      <c r="T90" s="506"/>
      <c r="U90" s="506"/>
      <c r="V90" s="506"/>
      <c r="W90" s="506"/>
      <c r="X90" s="506"/>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c r="DE90" s="506"/>
      <c r="DF90" s="506"/>
      <c r="DG90" s="506"/>
      <c r="DH90" s="506"/>
      <c r="DI90" s="506"/>
      <c r="DJ90" s="506"/>
      <c r="DK90" s="506"/>
      <c r="DL90" s="506"/>
      <c r="DM90" s="506"/>
      <c r="DN90" s="506"/>
      <c r="DO90" s="506"/>
      <c r="DP90" s="506"/>
      <c r="DQ90" s="506"/>
      <c r="DR90" s="506"/>
      <c r="DS90" s="506"/>
      <c r="DT90" s="506"/>
      <c r="DU90" s="506"/>
      <c r="DV90" s="506"/>
      <c r="DW90" s="506"/>
      <c r="DX90" s="506"/>
      <c r="DY90" s="506"/>
      <c r="DZ90" s="506"/>
      <c r="EA90" s="506"/>
      <c r="EB90" s="506"/>
      <c r="EC90" s="506"/>
      <c r="ED90" s="506"/>
      <c r="EE90" s="506"/>
      <c r="EF90" s="506"/>
      <c r="EG90" s="506"/>
      <c r="EH90" s="506"/>
      <c r="EI90" s="506"/>
      <c r="EJ90" s="506"/>
      <c r="EK90" s="506"/>
      <c r="EL90" s="506"/>
      <c r="EM90" s="506"/>
      <c r="EN90" s="506"/>
      <c r="EO90" s="506"/>
      <c r="EP90" s="506"/>
      <c r="EQ90" s="506"/>
      <c r="ER90" s="506"/>
      <c r="ES90" s="506"/>
      <c r="ET90" s="506"/>
      <c r="EU90" s="506"/>
      <c r="EV90" s="506"/>
      <c r="EW90" s="506"/>
      <c r="EX90" s="506"/>
      <c r="EY90" s="506"/>
      <c r="EZ90" s="506"/>
      <c r="FA90" s="506"/>
      <c r="FB90" s="506"/>
      <c r="FC90" s="506"/>
      <c r="FD90" s="506"/>
      <c r="FE90" s="506"/>
      <c r="FF90" s="506"/>
      <c r="FG90" s="506"/>
      <c r="FH90" s="506"/>
      <c r="FI90" s="506"/>
      <c r="FJ90" s="506"/>
      <c r="FK90" s="506"/>
      <c r="FL90" s="506"/>
      <c r="FM90" s="506"/>
      <c r="FN90" s="506"/>
      <c r="FO90" s="506"/>
      <c r="FP90" s="506"/>
      <c r="FQ90" s="506"/>
      <c r="FR90" s="506"/>
      <c r="FS90" s="506"/>
      <c r="FT90" s="506"/>
      <c r="FU90" s="506"/>
      <c r="FV90" s="506"/>
      <c r="FW90" s="506"/>
      <c r="FX90" s="506"/>
      <c r="FY90" s="506"/>
      <c r="FZ90" s="506"/>
      <c r="GA90" s="506"/>
      <c r="GB90" s="506"/>
      <c r="GC90" s="506"/>
      <c r="GD90" s="506"/>
      <c r="GE90" s="506"/>
      <c r="GF90" s="506"/>
      <c r="GG90" s="506"/>
      <c r="GH90" s="506"/>
      <c r="GI90" s="506"/>
      <c r="GJ90" s="506"/>
      <c r="GK90" s="506"/>
      <c r="GL90" s="506"/>
      <c r="GM90" s="506"/>
      <c r="GN90" s="506"/>
      <c r="GO90" s="506"/>
      <c r="GP90" s="506"/>
      <c r="GQ90" s="506"/>
      <c r="GR90" s="506"/>
      <c r="GS90" s="506"/>
      <c r="GT90" s="506"/>
      <c r="GU90" s="506"/>
      <c r="GV90" s="506"/>
      <c r="GW90" s="506"/>
      <c r="GX90" s="506"/>
      <c r="GY90" s="506"/>
      <c r="GZ90" s="506"/>
      <c r="HA90" s="506"/>
      <c r="HB90" s="506"/>
      <c r="HC90" s="506"/>
      <c r="HD90" s="506"/>
      <c r="HE90" s="506"/>
      <c r="HF90" s="506"/>
      <c r="HG90" s="506"/>
      <c r="HH90" s="506"/>
      <c r="HI90" s="506"/>
      <c r="HJ90" s="506"/>
      <c r="HK90" s="506"/>
      <c r="HL90" s="506"/>
      <c r="HM90" s="506"/>
      <c r="HN90" s="506"/>
      <c r="HO90" s="506"/>
      <c r="HP90" s="506"/>
      <c r="HQ90" s="506"/>
      <c r="HR90" s="506"/>
      <c r="HS90" s="506"/>
      <c r="HT90" s="506"/>
      <c r="HU90" s="506"/>
      <c r="HV90" s="506"/>
      <c r="HW90" s="506"/>
      <c r="HX90" s="506"/>
      <c r="HY90" s="506"/>
      <c r="HZ90" s="506"/>
      <c r="IA90" s="506"/>
      <c r="IB90" s="506"/>
      <c r="IC90" s="506"/>
      <c r="ID90" s="506"/>
      <c r="IE90" s="506"/>
      <c r="IF90" s="506"/>
      <c r="IG90" s="506"/>
      <c r="IH90" s="506"/>
      <c r="II90" s="506"/>
      <c r="IJ90" s="506"/>
      <c r="IK90" s="506"/>
      <c r="IL90" s="506"/>
      <c r="IM90" s="506"/>
      <c r="IN90" s="506"/>
      <c r="IO90" s="506"/>
      <c r="IP90" s="506"/>
      <c r="IQ90" s="506"/>
      <c r="IR90" s="506"/>
      <c r="IS90" s="506"/>
      <c r="IT90" s="506"/>
    </row>
    <row r="91" spans="1:14" s="904" customFormat="1" ht="25.5">
      <c r="A91" s="898"/>
      <c r="B91" s="899"/>
      <c r="C91" s="517" t="s">
        <v>642</v>
      </c>
      <c r="D91" s="900"/>
      <c r="E91" s="901"/>
      <c r="F91" s="902"/>
      <c r="G91" s="903"/>
      <c r="H91" s="518"/>
      <c r="I91" s="435"/>
      <c r="J91" s="452"/>
      <c r="K91" s="452"/>
      <c r="L91" s="519"/>
      <c r="M91" s="520"/>
      <c r="N91" s="521"/>
    </row>
    <row r="92" spans="1:14" s="904" customFormat="1" ht="12.75">
      <c r="A92" s="898"/>
      <c r="B92" s="899"/>
      <c r="C92" s="522" t="s">
        <v>643</v>
      </c>
      <c r="D92" s="900"/>
      <c r="E92" s="901"/>
      <c r="F92" s="902"/>
      <c r="G92" s="903"/>
      <c r="H92" s="518"/>
      <c r="I92" s="435"/>
      <c r="J92" s="452"/>
      <c r="K92" s="452"/>
      <c r="L92" s="519"/>
      <c r="M92" s="520"/>
      <c r="N92" s="521"/>
    </row>
    <row r="93" spans="1:14" s="904" customFormat="1" ht="12.75">
      <c r="A93" s="898"/>
      <c r="B93" s="899"/>
      <c r="C93" s="522"/>
      <c r="D93" s="900"/>
      <c r="E93" s="901"/>
      <c r="F93" s="902"/>
      <c r="G93" s="903"/>
      <c r="H93" s="523"/>
      <c r="I93" s="435"/>
      <c r="J93" s="452"/>
      <c r="K93" s="452"/>
      <c r="L93" s="519"/>
      <c r="M93" s="520"/>
      <c r="N93" s="521"/>
    </row>
    <row r="94" spans="1:4" ht="12.75">
      <c r="A94" s="435"/>
      <c r="C94" s="484" t="s">
        <v>644</v>
      </c>
      <c r="D94" s="485"/>
    </row>
    <row r="95" spans="1:7" ht="12.75">
      <c r="A95" s="435"/>
      <c r="C95" s="484"/>
      <c r="D95" s="524"/>
      <c r="F95" s="525"/>
      <c r="G95" s="438"/>
    </row>
    <row r="96" spans="1:7" ht="38.25">
      <c r="A96" s="487">
        <f>A85+1</f>
        <v>8</v>
      </c>
      <c r="B96" s="487">
        <v>1</v>
      </c>
      <c r="C96" s="526" t="s">
        <v>645</v>
      </c>
      <c r="D96" s="527"/>
      <c r="E96" s="492"/>
      <c r="F96" s="525"/>
      <c r="G96" s="525"/>
    </row>
    <row r="97" spans="1:7" s="529" customFormat="1" ht="12.75">
      <c r="A97" s="499"/>
      <c r="B97" s="499"/>
      <c r="C97" s="528" t="s">
        <v>646</v>
      </c>
      <c r="D97" s="527">
        <v>62800</v>
      </c>
      <c r="E97" s="492" t="s">
        <v>12</v>
      </c>
      <c r="F97" s="525"/>
      <c r="G97" s="525"/>
    </row>
    <row r="98" spans="1:7" s="529" customFormat="1" ht="12.75">
      <c r="A98" s="499"/>
      <c r="B98" s="499"/>
      <c r="C98" s="528" t="s">
        <v>647</v>
      </c>
      <c r="D98" s="527">
        <v>2000</v>
      </c>
      <c r="E98" s="492" t="s">
        <v>12</v>
      </c>
      <c r="F98" s="525"/>
      <c r="G98" s="525"/>
    </row>
    <row r="99" spans="1:7" s="529" customFormat="1" ht="12.75">
      <c r="A99" s="499"/>
      <c r="B99" s="499"/>
      <c r="C99" s="528" t="s">
        <v>648</v>
      </c>
      <c r="D99" s="527">
        <v>1000</v>
      </c>
      <c r="E99" s="492" t="s">
        <v>12</v>
      </c>
      <c r="F99" s="525"/>
      <c r="G99" s="525"/>
    </row>
    <row r="100" spans="1:7" s="529" customFormat="1" ht="12.75">
      <c r="A100" s="499"/>
      <c r="B100" s="499"/>
      <c r="C100" s="528" t="s">
        <v>649</v>
      </c>
      <c r="D100" s="527">
        <v>200</v>
      </c>
      <c r="E100" s="492" t="s">
        <v>12</v>
      </c>
      <c r="F100" s="525"/>
      <c r="G100" s="525"/>
    </row>
    <row r="101" spans="1:7" s="529" customFormat="1" ht="12.75">
      <c r="A101" s="499"/>
      <c r="B101" s="499"/>
      <c r="C101" s="528" t="s">
        <v>650</v>
      </c>
      <c r="D101" s="527">
        <v>1200</v>
      </c>
      <c r="E101" s="492" t="s">
        <v>12</v>
      </c>
      <c r="F101" s="525"/>
      <c r="G101" s="525"/>
    </row>
    <row r="102" spans="1:7" s="529" customFormat="1" ht="12.75">
      <c r="A102" s="499"/>
      <c r="B102" s="499"/>
      <c r="C102" s="528" t="s">
        <v>651</v>
      </c>
      <c r="D102" s="527">
        <v>50</v>
      </c>
      <c r="E102" s="492" t="s">
        <v>12</v>
      </c>
      <c r="F102" s="525"/>
      <c r="G102" s="525"/>
    </row>
    <row r="103" spans="1:7" s="529" customFormat="1" ht="12.75">
      <c r="A103" s="499"/>
      <c r="B103" s="499"/>
      <c r="C103" s="528" t="s">
        <v>652</v>
      </c>
      <c r="D103" s="527">
        <v>50</v>
      </c>
      <c r="E103" s="492" t="s">
        <v>12</v>
      </c>
      <c r="F103" s="525"/>
      <c r="G103" s="525"/>
    </row>
    <row r="104" spans="1:7" s="529" customFormat="1" ht="12.75">
      <c r="A104" s="499"/>
      <c r="B104" s="499"/>
      <c r="C104" s="528" t="s">
        <v>653</v>
      </c>
      <c r="D104" s="527">
        <v>550</v>
      </c>
      <c r="E104" s="492" t="s">
        <v>12</v>
      </c>
      <c r="F104" s="525"/>
      <c r="G104" s="525"/>
    </row>
    <row r="105" spans="1:7" s="529" customFormat="1" ht="12.75">
      <c r="A105" s="499"/>
      <c r="B105" s="499"/>
      <c r="C105" s="528" t="s">
        <v>654</v>
      </c>
      <c r="D105" s="527">
        <v>200</v>
      </c>
      <c r="E105" s="492" t="s">
        <v>12</v>
      </c>
      <c r="F105" s="525"/>
      <c r="G105" s="525"/>
    </row>
    <row r="106" spans="1:7" s="529" customFormat="1" ht="12.75">
      <c r="A106" s="499"/>
      <c r="B106" s="499"/>
      <c r="C106" s="528"/>
      <c r="D106" s="527"/>
      <c r="E106" s="492"/>
      <c r="F106" s="525"/>
      <c r="G106" s="525"/>
    </row>
    <row r="107" spans="1:7" ht="12.75">
      <c r="A107" s="487">
        <f>A96+1</f>
        <v>9</v>
      </c>
      <c r="B107" s="487">
        <f>B96+1</f>
        <v>2</v>
      </c>
      <c r="C107" s="452" t="s">
        <v>655</v>
      </c>
      <c r="D107" s="489"/>
      <c r="F107" s="905"/>
      <c r="G107" s="490"/>
    </row>
    <row r="108" spans="1:7" ht="12.75">
      <c r="A108" s="481"/>
      <c r="B108" s="481"/>
      <c r="C108" s="453" t="s">
        <v>886</v>
      </c>
      <c r="D108" s="489">
        <v>540</v>
      </c>
      <c r="E108" s="906" t="s">
        <v>12</v>
      </c>
      <c r="G108" s="582"/>
    </row>
    <row r="109" spans="1:7" ht="12.75">
      <c r="A109" s="481"/>
      <c r="B109" s="481"/>
      <c r="C109" s="453"/>
      <c r="D109" s="489"/>
      <c r="E109" s="906"/>
      <c r="G109" s="582"/>
    </row>
    <row r="110" spans="1:7" ht="12.75">
      <c r="A110" s="487">
        <f>A107+1</f>
        <v>10</v>
      </c>
      <c r="B110" s="487">
        <f>B107+1</f>
        <v>3</v>
      </c>
      <c r="C110" s="452" t="s">
        <v>656</v>
      </c>
      <c r="D110" s="489"/>
      <c r="F110" s="905"/>
      <c r="G110" s="490"/>
    </row>
    <row r="111" spans="1:7" ht="12.75">
      <c r="A111" s="481"/>
      <c r="B111" s="481"/>
      <c r="C111" s="453" t="s">
        <v>887</v>
      </c>
      <c r="D111" s="489">
        <v>1500</v>
      </c>
      <c r="E111" s="906" t="s">
        <v>12</v>
      </c>
      <c r="G111" s="582"/>
    </row>
    <row r="112" spans="1:8" ht="12.75">
      <c r="A112" s="440"/>
      <c r="B112" s="440"/>
      <c r="C112" s="453" t="s">
        <v>888</v>
      </c>
      <c r="D112" s="489">
        <v>1000</v>
      </c>
      <c r="E112" s="906" t="s">
        <v>12</v>
      </c>
      <c r="G112" s="582"/>
      <c r="H112" s="490"/>
    </row>
    <row r="113" spans="1:8" ht="12.75">
      <c r="A113" s="440"/>
      <c r="B113" s="440"/>
      <c r="C113" s="453" t="s">
        <v>889</v>
      </c>
      <c r="D113" s="489">
        <v>700</v>
      </c>
      <c r="E113" s="906" t="s">
        <v>12</v>
      </c>
      <c r="G113" s="582"/>
      <c r="H113" s="490"/>
    </row>
    <row r="114" spans="1:8" ht="12.75">
      <c r="A114" s="440"/>
      <c r="B114" s="440"/>
      <c r="C114" s="453"/>
      <c r="D114" s="907"/>
      <c r="E114" s="906"/>
      <c r="F114" s="902"/>
      <c r="G114" s="902"/>
      <c r="H114" s="490"/>
    </row>
    <row r="115" spans="1:8" ht="12.75">
      <c r="A115" s="487">
        <f>A110+1</f>
        <v>11</v>
      </c>
      <c r="B115" s="487">
        <f>B110+1</f>
        <v>4</v>
      </c>
      <c r="C115" s="453" t="s">
        <v>657</v>
      </c>
      <c r="D115" s="908"/>
      <c r="E115" s="535"/>
      <c r="G115" s="909"/>
      <c r="H115" s="490"/>
    </row>
    <row r="116" spans="1:8" ht="12.75">
      <c r="A116" s="440"/>
      <c r="B116" s="440"/>
      <c r="C116" s="453" t="s">
        <v>658</v>
      </c>
      <c r="D116" s="907">
        <v>800</v>
      </c>
      <c r="E116" s="906" t="s">
        <v>12</v>
      </c>
      <c r="F116" s="902"/>
      <c r="G116" s="909"/>
      <c r="H116" s="490"/>
    </row>
    <row r="117" spans="1:8" ht="12.75">
      <c r="A117" s="440"/>
      <c r="B117" s="440"/>
      <c r="C117" s="453" t="s">
        <v>659</v>
      </c>
      <c r="D117" s="907">
        <v>100</v>
      </c>
      <c r="E117" s="906" t="s">
        <v>12</v>
      </c>
      <c r="F117" s="902"/>
      <c r="G117" s="909"/>
      <c r="H117" s="490"/>
    </row>
    <row r="118" spans="1:8" ht="12.75">
      <c r="A118" s="440"/>
      <c r="B118" s="440"/>
      <c r="C118" s="453"/>
      <c r="D118" s="907"/>
      <c r="E118" s="906"/>
      <c r="F118" s="902"/>
      <c r="G118" s="909"/>
      <c r="H118" s="490"/>
    </row>
    <row r="119" spans="1:7" ht="25.5">
      <c r="A119" s="487">
        <f>A115+1</f>
        <v>12</v>
      </c>
      <c r="B119" s="487">
        <f>B115+1</f>
        <v>5</v>
      </c>
      <c r="C119" s="530" t="s">
        <v>660</v>
      </c>
      <c r="D119" s="910"/>
      <c r="E119" s="531"/>
      <c r="F119" s="911"/>
      <c r="G119" s="912"/>
    </row>
    <row r="120" spans="1:7" ht="12.75">
      <c r="A120" s="487"/>
      <c r="B120" s="487"/>
      <c r="C120" s="532" t="s">
        <v>661</v>
      </c>
      <c r="D120" s="913"/>
      <c r="E120" s="533"/>
      <c r="F120" s="911"/>
      <c r="G120" s="912"/>
    </row>
    <row r="121" spans="1:7" ht="12.75">
      <c r="A121" s="487"/>
      <c r="B121" s="487"/>
      <c r="C121" s="532" t="s">
        <v>662</v>
      </c>
      <c r="D121" s="913"/>
      <c r="E121" s="533"/>
      <c r="F121" s="911"/>
      <c r="G121" s="912"/>
    </row>
    <row r="122" spans="1:7" ht="12.75">
      <c r="A122" s="487"/>
      <c r="B122" s="487"/>
      <c r="C122" s="532" t="s">
        <v>663</v>
      </c>
      <c r="D122" s="913">
        <v>700</v>
      </c>
      <c r="E122" s="531" t="s">
        <v>12</v>
      </c>
      <c r="F122" s="911"/>
      <c r="G122" s="912"/>
    </row>
    <row r="123" spans="3:7" s="501" customFormat="1" ht="12.75">
      <c r="C123" s="534"/>
      <c r="D123" s="914" t="s">
        <v>664</v>
      </c>
      <c r="E123" s="915"/>
      <c r="F123" s="916"/>
      <c r="G123" s="917"/>
    </row>
    <row r="124" spans="1:7" s="501" customFormat="1" ht="25.5">
      <c r="A124" s="487">
        <f>A119+1</f>
        <v>13</v>
      </c>
      <c r="B124" s="487">
        <f>B119+1</f>
        <v>6</v>
      </c>
      <c r="C124" s="530" t="s">
        <v>665</v>
      </c>
      <c r="D124" s="910"/>
      <c r="E124" s="531"/>
      <c r="F124" s="911"/>
      <c r="G124" s="912"/>
    </row>
    <row r="125" spans="1:7" s="501" customFormat="1" ht="12.75">
      <c r="A125" s="487"/>
      <c r="B125" s="487"/>
      <c r="C125" s="532" t="s">
        <v>661</v>
      </c>
      <c r="D125" s="913"/>
      <c r="E125" s="533"/>
      <c r="F125" s="911"/>
      <c r="G125" s="912"/>
    </row>
    <row r="126" spans="1:7" s="501" customFormat="1" ht="12.75">
      <c r="A126" s="487"/>
      <c r="B126" s="487"/>
      <c r="C126" s="532" t="s">
        <v>662</v>
      </c>
      <c r="D126" s="913"/>
      <c r="E126" s="533"/>
      <c r="F126" s="911"/>
      <c r="G126" s="912"/>
    </row>
    <row r="127" spans="1:7" s="501" customFormat="1" ht="12.75">
      <c r="A127" s="487"/>
      <c r="B127" s="487"/>
      <c r="C127" s="532" t="s">
        <v>663</v>
      </c>
      <c r="D127" s="913">
        <v>2100</v>
      </c>
      <c r="E127" s="531" t="s">
        <v>12</v>
      </c>
      <c r="F127" s="911"/>
      <c r="G127" s="912"/>
    </row>
    <row r="128" spans="1:7" s="501" customFormat="1" ht="12.75">
      <c r="A128" s="487"/>
      <c r="B128" s="487"/>
      <c r="C128" s="918"/>
      <c r="D128" s="908"/>
      <c r="E128" s="535"/>
      <c r="F128" s="536"/>
      <c r="G128" s="535"/>
    </row>
    <row r="129" spans="1:7" s="501" customFormat="1" ht="114.75">
      <c r="A129" s="487">
        <f>A124+1</f>
        <v>14</v>
      </c>
      <c r="B129" s="487">
        <f>B124+1</f>
        <v>7</v>
      </c>
      <c r="C129" s="918" t="s">
        <v>666</v>
      </c>
      <c r="D129" s="919">
        <v>20</v>
      </c>
      <c r="E129" s="478" t="s">
        <v>445</v>
      </c>
      <c r="F129" s="920"/>
      <c r="G129" s="921"/>
    </row>
    <row r="130" spans="1:7" s="501" customFormat="1" ht="12.75">
      <c r="A130" s="537"/>
      <c r="B130" s="537"/>
      <c r="C130" s="918"/>
      <c r="D130" s="489"/>
      <c r="E130" s="438"/>
      <c r="F130" s="916"/>
      <c r="G130" s="902"/>
    </row>
    <row r="131" spans="1:7" s="501" customFormat="1" ht="25.5">
      <c r="A131" s="487">
        <f>A129+1</f>
        <v>15</v>
      </c>
      <c r="B131" s="487">
        <f>B129+1</f>
        <v>8</v>
      </c>
      <c r="C131" s="530" t="s">
        <v>667</v>
      </c>
      <c r="D131" s="919">
        <v>22</v>
      </c>
      <c r="E131" s="922" t="s">
        <v>445</v>
      </c>
      <c r="F131" s="923"/>
      <c r="G131" s="924"/>
    </row>
    <row r="132" spans="1:7" s="501" customFormat="1" ht="12.75">
      <c r="A132" s="537"/>
      <c r="B132" s="537"/>
      <c r="C132" s="925" t="s">
        <v>668</v>
      </c>
      <c r="D132" s="538">
        <v>4</v>
      </c>
      <c r="E132" s="538" t="s">
        <v>473</v>
      </c>
      <c r="F132" s="923"/>
      <c r="G132" s="924"/>
    </row>
    <row r="133" spans="1:7" s="501" customFormat="1" ht="12.75">
      <c r="A133" s="537"/>
      <c r="B133" s="537"/>
      <c r="C133" s="925" t="s">
        <v>669</v>
      </c>
      <c r="D133" s="538">
        <v>1</v>
      </c>
      <c r="E133" s="538" t="s">
        <v>473</v>
      </c>
      <c r="F133" s="923"/>
      <c r="G133" s="924"/>
    </row>
    <row r="134" spans="1:7" s="501" customFormat="1" ht="12.75">
      <c r="A134" s="537"/>
      <c r="B134" s="537"/>
      <c r="C134" s="925" t="s">
        <v>670</v>
      </c>
      <c r="D134" s="538">
        <v>1</v>
      </c>
      <c r="E134" s="538" t="s">
        <v>473</v>
      </c>
      <c r="F134" s="923"/>
      <c r="G134" s="924"/>
    </row>
    <row r="135" spans="1:7" s="501" customFormat="1" ht="12.75">
      <c r="A135" s="537"/>
      <c r="B135" s="537"/>
      <c r="C135" s="925" t="s">
        <v>671</v>
      </c>
      <c r="D135" s="538">
        <v>2</v>
      </c>
      <c r="E135" s="538" t="s">
        <v>473</v>
      </c>
      <c r="F135" s="923"/>
      <c r="G135" s="924"/>
    </row>
    <row r="136" spans="1:7" s="501" customFormat="1" ht="12.75">
      <c r="A136" s="537"/>
      <c r="B136" s="537"/>
      <c r="C136" s="925" t="s">
        <v>672</v>
      </c>
      <c r="D136" s="538">
        <v>1</v>
      </c>
      <c r="E136" s="538" t="s">
        <v>473</v>
      </c>
      <c r="F136" s="923"/>
      <c r="G136" s="924"/>
    </row>
    <row r="137" spans="1:7" s="501" customFormat="1" ht="12.75">
      <c r="A137" s="487"/>
      <c r="B137" s="487"/>
      <c r="C137" s="539"/>
      <c r="D137" s="489"/>
      <c r="E137" s="438"/>
      <c r="F137" s="916"/>
      <c r="G137" s="902"/>
    </row>
    <row r="138" spans="1:7" s="501" customFormat="1" ht="12.75">
      <c r="A138" s="487">
        <f>A131+1</f>
        <v>16</v>
      </c>
      <c r="B138" s="487">
        <f>B131+1</f>
        <v>9</v>
      </c>
      <c r="C138" s="522" t="s">
        <v>673</v>
      </c>
      <c r="D138" s="540">
        <v>374</v>
      </c>
      <c r="E138" s="535" t="s">
        <v>473</v>
      </c>
      <c r="F138" s="536"/>
      <c r="G138" s="439"/>
    </row>
    <row r="139" spans="1:7" s="501" customFormat="1" ht="12.75">
      <c r="A139" s="537"/>
      <c r="B139" s="537"/>
      <c r="C139" s="522"/>
      <c r="D139" s="540"/>
      <c r="E139" s="535"/>
      <c r="F139" s="536"/>
      <c r="G139" s="439"/>
    </row>
    <row r="140" spans="1:8" ht="25.5">
      <c r="A140" s="487">
        <f>A138+1</f>
        <v>17</v>
      </c>
      <c r="B140" s="487">
        <f>B138+1</f>
        <v>10</v>
      </c>
      <c r="C140" s="453" t="s">
        <v>674</v>
      </c>
      <c r="D140" s="489">
        <v>10</v>
      </c>
      <c r="E140" s="438" t="s">
        <v>12</v>
      </c>
      <c r="F140" s="916"/>
      <c r="G140" s="902"/>
      <c r="H140" s="501"/>
    </row>
    <row r="141" spans="1:8" ht="12.75">
      <c r="A141" s="435"/>
      <c r="C141" s="522"/>
      <c r="D141" s="540"/>
      <c r="E141" s="535"/>
      <c r="F141" s="536"/>
      <c r="H141" s="501"/>
    </row>
    <row r="142" spans="1:8" ht="25.5">
      <c r="A142" s="487">
        <f>A140+1</f>
        <v>18</v>
      </c>
      <c r="B142" s="487">
        <f>B140+1</f>
        <v>11</v>
      </c>
      <c r="C142" s="522" t="s">
        <v>675</v>
      </c>
      <c r="D142" s="540">
        <v>12</v>
      </c>
      <c r="E142" s="535" t="s">
        <v>473</v>
      </c>
      <c r="F142" s="536"/>
      <c r="H142" s="501"/>
    </row>
    <row r="143" spans="1:8" ht="12.75">
      <c r="A143" s="487"/>
      <c r="B143" s="487"/>
      <c r="C143" s="522"/>
      <c r="D143" s="540"/>
      <c r="E143" s="535"/>
      <c r="F143" s="536"/>
      <c r="H143" s="501"/>
    </row>
    <row r="144" spans="1:8" ht="12.75">
      <c r="A144" s="487">
        <f>A142+1</f>
        <v>19</v>
      </c>
      <c r="B144" s="487">
        <f>B142+1</f>
        <v>12</v>
      </c>
      <c r="C144" s="918" t="s">
        <v>676</v>
      </c>
      <c r="D144" s="926">
        <v>475</v>
      </c>
      <c r="E144" s="541" t="s">
        <v>473</v>
      </c>
      <c r="F144" s="927"/>
      <c r="G144" s="928"/>
      <c r="H144" s="501"/>
    </row>
    <row r="145" spans="1:8" ht="12.75">
      <c r="A145" s="435"/>
      <c r="C145" s="440"/>
      <c r="D145" s="440"/>
      <c r="E145" s="440"/>
      <c r="F145" s="440"/>
      <c r="G145" s="440"/>
      <c r="H145" s="501"/>
    </row>
    <row r="146" spans="1:8" s="543" customFormat="1" ht="12.75">
      <c r="A146" s="487">
        <f>A144+1</f>
        <v>20</v>
      </c>
      <c r="B146" s="487">
        <f>B144+1</f>
        <v>13</v>
      </c>
      <c r="C146" s="522" t="s">
        <v>677</v>
      </c>
      <c r="D146" s="926">
        <v>475</v>
      </c>
      <c r="E146" s="541" t="s">
        <v>473</v>
      </c>
      <c r="F146" s="927"/>
      <c r="G146" s="928"/>
      <c r="H146" s="542"/>
    </row>
    <row r="147" spans="1:8" s="543" customFormat="1" ht="12.75">
      <c r="A147" s="487"/>
      <c r="B147" s="487"/>
      <c r="C147" s="522"/>
      <c r="D147" s="926"/>
      <c r="E147" s="541"/>
      <c r="F147" s="927"/>
      <c r="G147" s="928"/>
      <c r="H147" s="542"/>
    </row>
    <row r="148" spans="1:8" s="543" customFormat="1" ht="25.5">
      <c r="A148" s="487">
        <f>A146+1</f>
        <v>21</v>
      </c>
      <c r="B148" s="487">
        <f>B146+1</f>
        <v>14</v>
      </c>
      <c r="C148" s="544" t="s">
        <v>678</v>
      </c>
      <c r="D148" s="926">
        <v>250</v>
      </c>
      <c r="E148" s="541" t="s">
        <v>12</v>
      </c>
      <c r="F148" s="927"/>
      <c r="G148" s="928"/>
      <c r="H148" s="542"/>
    </row>
    <row r="149" spans="1:8" s="543" customFormat="1" ht="12.75">
      <c r="A149" s="487"/>
      <c r="B149" s="487"/>
      <c r="C149" s="544"/>
      <c r="D149" s="545"/>
      <c r="E149" s="545"/>
      <c r="F149" s="886"/>
      <c r="G149" s="886"/>
      <c r="H149" s="542"/>
    </row>
    <row r="150" spans="1:8" s="543" customFormat="1" ht="38.25">
      <c r="A150" s="487">
        <f>A148+1</f>
        <v>22</v>
      </c>
      <c r="B150" s="487">
        <f>B148+1</f>
        <v>15</v>
      </c>
      <c r="C150" s="453" t="s">
        <v>679</v>
      </c>
      <c r="D150" s="926">
        <v>350</v>
      </c>
      <c r="E150" s="541" t="s">
        <v>12</v>
      </c>
      <c r="F150" s="927"/>
      <c r="G150" s="928"/>
      <c r="H150" s="542"/>
    </row>
    <row r="151" spans="1:8" s="543" customFormat="1" ht="25.5">
      <c r="A151" s="487"/>
      <c r="B151" s="487"/>
      <c r="C151" s="546" t="s">
        <v>680</v>
      </c>
      <c r="H151" s="542"/>
    </row>
    <row r="152" spans="1:8" s="543" customFormat="1" ht="12.75">
      <c r="A152" s="487"/>
      <c r="B152" s="487"/>
      <c r="H152" s="542"/>
    </row>
    <row r="153" spans="1:8" s="543" customFormat="1" ht="12.75">
      <c r="A153" s="487">
        <f>A150+1</f>
        <v>23</v>
      </c>
      <c r="B153" s="487">
        <f>B150+1</f>
        <v>16</v>
      </c>
      <c r="C153" s="453" t="s">
        <v>681</v>
      </c>
      <c r="D153" s="929">
        <v>160</v>
      </c>
      <c r="E153" s="547" t="s">
        <v>473</v>
      </c>
      <c r="F153" s="930"/>
      <c r="G153" s="931"/>
      <c r="H153" s="542"/>
    </row>
    <row r="154" spans="1:8" s="543" customFormat="1" ht="12.75">
      <c r="A154" s="487"/>
      <c r="B154" s="487"/>
      <c r="H154" s="542"/>
    </row>
    <row r="155" spans="1:8" s="543" customFormat="1" ht="12.75">
      <c r="A155" s="487">
        <f>A153+1</f>
        <v>24</v>
      </c>
      <c r="B155" s="487">
        <f>B153+1</f>
        <v>17</v>
      </c>
      <c r="C155" s="453" t="s">
        <v>682</v>
      </c>
      <c r="D155" s="919">
        <v>30000</v>
      </c>
      <c r="E155" s="478" t="s">
        <v>12</v>
      </c>
      <c r="F155" s="932"/>
      <c r="G155" s="923"/>
      <c r="H155" s="542"/>
    </row>
    <row r="156" spans="1:8" s="543" customFormat="1" ht="12.75">
      <c r="A156" s="487"/>
      <c r="B156" s="487"/>
      <c r="C156" s="918"/>
      <c r="D156" s="489"/>
      <c r="E156" s="438"/>
      <c r="F156" s="916"/>
      <c r="G156" s="902"/>
      <c r="H156" s="542"/>
    </row>
    <row r="157" spans="1:8" s="543" customFormat="1" ht="12.75">
      <c r="A157" s="487">
        <f>A155+1</f>
        <v>25</v>
      </c>
      <c r="B157" s="487">
        <f>B155+1</f>
        <v>18</v>
      </c>
      <c r="C157" s="453" t="s">
        <v>683</v>
      </c>
      <c r="D157" s="919">
        <v>15000</v>
      </c>
      <c r="E157" s="478" t="s">
        <v>12</v>
      </c>
      <c r="F157" s="932"/>
      <c r="G157" s="923"/>
      <c r="H157" s="542"/>
    </row>
    <row r="158" spans="1:8" s="543" customFormat="1" ht="12.75">
      <c r="A158" s="487"/>
      <c r="B158" s="487"/>
      <c r="C158" s="522"/>
      <c r="D158" s="908"/>
      <c r="E158" s="535"/>
      <c r="F158" s="536"/>
      <c r="G158" s="439"/>
      <c r="H158" s="542"/>
    </row>
    <row r="159" spans="1:8" s="545" customFormat="1" ht="12.75">
      <c r="A159" s="487">
        <f>A148+1</f>
        <v>22</v>
      </c>
      <c r="B159" s="487">
        <f>B148+1</f>
        <v>15</v>
      </c>
      <c r="C159" s="918" t="s">
        <v>684</v>
      </c>
      <c r="D159" s="929">
        <v>1</v>
      </c>
      <c r="E159" s="547" t="s">
        <v>473</v>
      </c>
      <c r="F159" s="930"/>
      <c r="G159" s="931"/>
      <c r="H159" s="548"/>
    </row>
    <row r="160" spans="1:8" s="545" customFormat="1" ht="12.75">
      <c r="A160" s="487"/>
      <c r="B160" s="487"/>
      <c r="C160" s="918"/>
      <c r="D160" s="929"/>
      <c r="E160" s="547"/>
      <c r="F160" s="930"/>
      <c r="G160" s="931"/>
      <c r="H160" s="548"/>
    </row>
    <row r="161" spans="1:8" s="545" customFormat="1" ht="12.75">
      <c r="A161" s="487">
        <f>A159+1</f>
        <v>23</v>
      </c>
      <c r="B161" s="487">
        <f>B159+1</f>
        <v>16</v>
      </c>
      <c r="C161" s="453" t="s">
        <v>685</v>
      </c>
      <c r="D161" s="929">
        <v>280</v>
      </c>
      <c r="E161" s="547" t="s">
        <v>473</v>
      </c>
      <c r="F161" s="930"/>
      <c r="G161" s="931"/>
      <c r="H161" s="548"/>
    </row>
    <row r="162" spans="1:8" s="545" customFormat="1" ht="12.75">
      <c r="A162" s="487"/>
      <c r="B162" s="487"/>
      <c r="C162" s="918"/>
      <c r="D162" s="929"/>
      <c r="E162" s="547"/>
      <c r="F162" s="930"/>
      <c r="G162" s="931"/>
      <c r="H162" s="548"/>
    </row>
    <row r="163" spans="1:7" s="542" customFormat="1" ht="25.5">
      <c r="A163" s="487">
        <f>A161+1</f>
        <v>24</v>
      </c>
      <c r="B163" s="487">
        <f>B161+1</f>
        <v>17</v>
      </c>
      <c r="C163" s="544" t="s">
        <v>686</v>
      </c>
      <c r="D163" s="926">
        <v>1</v>
      </c>
      <c r="E163" s="541" t="s">
        <v>445</v>
      </c>
      <c r="F163" s="927"/>
      <c r="G163" s="928"/>
    </row>
    <row r="164" spans="1:8" ht="12.75">
      <c r="A164" s="487"/>
      <c r="B164" s="487"/>
      <c r="C164" s="440"/>
      <c r="D164" s="440"/>
      <c r="E164" s="440"/>
      <c r="F164" s="440"/>
      <c r="G164" s="440"/>
      <c r="H164" s="501"/>
    </row>
    <row r="165" spans="1:14" ht="12.75">
      <c r="A165" s="487">
        <f>A163+1</f>
        <v>25</v>
      </c>
      <c r="B165" s="487">
        <f>B163+1</f>
        <v>18</v>
      </c>
      <c r="C165" s="522" t="s">
        <v>687</v>
      </c>
      <c r="D165" s="489">
        <v>1</v>
      </c>
      <c r="E165" s="535" t="s">
        <v>445</v>
      </c>
      <c r="F165" s="536"/>
      <c r="G165" s="931"/>
      <c r="J165" s="490"/>
      <c r="K165" s="501"/>
      <c r="M165" s="501"/>
      <c r="N165" s="535"/>
    </row>
    <row r="166" spans="1:14" ht="12.75">
      <c r="A166" s="487"/>
      <c r="B166" s="487"/>
      <c r="C166" s="440"/>
      <c r="D166" s="489"/>
      <c r="E166" s="535"/>
      <c r="F166" s="536"/>
      <c r="G166" s="490"/>
      <c r="J166" s="490"/>
      <c r="K166" s="501"/>
      <c r="M166" s="501"/>
      <c r="N166" s="535"/>
    </row>
    <row r="167" spans="1:27" s="933" customFormat="1" ht="12.75">
      <c r="A167" s="487">
        <f>A165+1</f>
        <v>26</v>
      </c>
      <c r="B167" s="487">
        <f>B165+1</f>
        <v>19</v>
      </c>
      <c r="C167" s="584" t="s">
        <v>688</v>
      </c>
      <c r="D167" s="914">
        <v>1</v>
      </c>
      <c r="E167" s="535" t="s">
        <v>445</v>
      </c>
      <c r="F167" s="902"/>
      <c r="G167" s="931"/>
      <c r="J167" s="490"/>
      <c r="K167" s="904"/>
      <c r="L167" s="904"/>
      <c r="M167" s="535"/>
      <c r="N167" s="535"/>
      <c r="O167" s="904"/>
      <c r="P167" s="904"/>
      <c r="Q167" s="904"/>
      <c r="R167" s="904"/>
      <c r="S167" s="904"/>
      <c r="T167" s="904"/>
      <c r="U167" s="904"/>
      <c r="V167" s="904"/>
      <c r="W167" s="904"/>
      <c r="X167" s="904"/>
      <c r="Y167" s="904"/>
      <c r="Z167" s="904"/>
      <c r="AA167" s="904"/>
    </row>
    <row r="168" spans="1:7" ht="12.75">
      <c r="A168" s="487"/>
      <c r="B168" s="487"/>
      <c r="C168" s="549"/>
      <c r="D168" s="907"/>
      <c r="E168" s="906"/>
      <c r="F168" s="902"/>
      <c r="G168" s="909"/>
    </row>
    <row r="169" spans="1:7" ht="12.75">
      <c r="A169" s="487"/>
      <c r="B169" s="487"/>
      <c r="C169" s="549" t="s">
        <v>689</v>
      </c>
      <c r="D169" s="540"/>
      <c r="E169" s="535"/>
      <c r="F169" s="902"/>
      <c r="G169" s="622"/>
    </row>
    <row r="170" spans="1:7" ht="12.75">
      <c r="A170" s="487"/>
      <c r="B170" s="487"/>
      <c r="C170" s="549"/>
      <c r="D170" s="540"/>
      <c r="E170" s="535"/>
      <c r="F170" s="902"/>
      <c r="G170" s="622"/>
    </row>
    <row r="171" spans="1:7" ht="25.5">
      <c r="A171" s="487"/>
      <c r="B171" s="487"/>
      <c r="C171" s="550" t="s">
        <v>690</v>
      </c>
      <c r="D171" s="540"/>
      <c r="E171" s="535"/>
      <c r="F171" s="902"/>
      <c r="G171" s="622"/>
    </row>
    <row r="172" spans="1:7" ht="12.75">
      <c r="A172" s="487"/>
      <c r="B172" s="487"/>
      <c r="C172" s="551" t="s">
        <v>691</v>
      </c>
      <c r="D172" s="540"/>
      <c r="E172" s="535"/>
      <c r="F172" s="902"/>
      <c r="G172" s="622"/>
    </row>
    <row r="173" spans="1:7" ht="12.75">
      <c r="A173" s="487"/>
      <c r="B173" s="487"/>
      <c r="C173" s="549"/>
      <c r="D173" s="540"/>
      <c r="E173" s="535"/>
      <c r="F173" s="902"/>
      <c r="G173" s="622"/>
    </row>
    <row r="174" spans="1:7" ht="153">
      <c r="A174" s="487"/>
      <c r="B174" s="487"/>
      <c r="C174" s="552" t="s">
        <v>692</v>
      </c>
      <c r="D174" s="553"/>
      <c r="E174" s="554"/>
      <c r="F174" s="934"/>
      <c r="G174" s="438"/>
    </row>
    <row r="175" spans="1:7" ht="12.75">
      <c r="A175" s="487"/>
      <c r="B175" s="487"/>
      <c r="C175" s="484"/>
      <c r="D175" s="485"/>
      <c r="F175" s="525"/>
      <c r="G175" s="935"/>
    </row>
    <row r="176" spans="1:7" ht="12.75">
      <c r="A176" s="487"/>
      <c r="B176" s="487"/>
      <c r="C176" s="484" t="s">
        <v>693</v>
      </c>
      <c r="D176" s="485"/>
      <c r="F176" s="525"/>
      <c r="G176" s="935"/>
    </row>
    <row r="177" spans="1:7" s="557" customFormat="1" ht="25.5">
      <c r="A177" s="487">
        <f>A167+1</f>
        <v>27</v>
      </c>
      <c r="B177" s="487">
        <v>1</v>
      </c>
      <c r="C177" s="555" t="s">
        <v>694</v>
      </c>
      <c r="D177" s="519" t="s">
        <v>445</v>
      </c>
      <c r="E177" s="478">
        <v>1</v>
      </c>
      <c r="F177" s="556"/>
      <c r="G177" s="556"/>
    </row>
    <row r="178" spans="1:7" s="557" customFormat="1" ht="12.75">
      <c r="A178" s="487"/>
      <c r="B178" s="487"/>
      <c r="C178" s="544" t="s">
        <v>695</v>
      </c>
      <c r="D178" s="558" t="s">
        <v>445</v>
      </c>
      <c r="E178" s="558">
        <v>1</v>
      </c>
      <c r="F178" s="556"/>
      <c r="G178" s="556"/>
    </row>
    <row r="179" spans="1:7" s="557" customFormat="1" ht="12.75">
      <c r="A179" s="487"/>
      <c r="B179" s="487"/>
      <c r="C179" s="544" t="s">
        <v>696</v>
      </c>
      <c r="D179" s="558" t="s">
        <v>473</v>
      </c>
      <c r="E179" s="558">
        <v>1</v>
      </c>
      <c r="F179" s="556"/>
      <c r="G179" s="556"/>
    </row>
    <row r="180" spans="1:7" s="557" customFormat="1" ht="12.75">
      <c r="A180" s="487"/>
      <c r="B180" s="487"/>
      <c r="C180" s="544" t="s">
        <v>697</v>
      </c>
      <c r="D180" s="558" t="s">
        <v>473</v>
      </c>
      <c r="E180" s="558">
        <v>1</v>
      </c>
      <c r="F180" s="556"/>
      <c r="G180" s="556"/>
    </row>
    <row r="181" spans="1:7" s="557" customFormat="1" ht="12.75">
      <c r="A181" s="487"/>
      <c r="B181" s="487"/>
      <c r="C181" s="555" t="s">
        <v>698</v>
      </c>
      <c r="D181" s="558" t="s">
        <v>473</v>
      </c>
      <c r="E181" s="558">
        <v>1</v>
      </c>
      <c r="F181" s="556"/>
      <c r="G181" s="556"/>
    </row>
    <row r="182" spans="1:7" s="557" customFormat="1" ht="12.75">
      <c r="A182" s="487"/>
      <c r="B182" s="487"/>
      <c r="C182" s="555" t="s">
        <v>699</v>
      </c>
      <c r="D182" s="558" t="s">
        <v>473</v>
      </c>
      <c r="E182" s="558">
        <v>1</v>
      </c>
      <c r="F182" s="556"/>
      <c r="G182" s="556"/>
    </row>
    <row r="183" spans="1:7" s="557" customFormat="1" ht="12.75">
      <c r="A183" s="487"/>
      <c r="B183" s="487"/>
      <c r="C183" s="555"/>
      <c r="D183" s="519"/>
      <c r="E183" s="478"/>
      <c r="F183" s="556"/>
      <c r="G183" s="556"/>
    </row>
    <row r="184" spans="1:7" ht="12.75" customHeight="1">
      <c r="A184" s="487"/>
      <c r="B184" s="487"/>
      <c r="C184" s="559" t="s">
        <v>700</v>
      </c>
      <c r="D184" s="485"/>
      <c r="F184" s="525"/>
      <c r="G184" s="525"/>
    </row>
    <row r="185" spans="1:7" ht="25.5">
      <c r="A185" s="487">
        <f>+A177+1</f>
        <v>28</v>
      </c>
      <c r="B185" s="487">
        <f>+B177+1</f>
        <v>2</v>
      </c>
      <c r="C185" s="936" t="s">
        <v>701</v>
      </c>
      <c r="D185" s="485" t="s">
        <v>473</v>
      </c>
      <c r="E185" s="438">
        <v>1</v>
      </c>
      <c r="F185" s="525"/>
      <c r="G185" s="525"/>
    </row>
    <row r="186" spans="1:7" ht="12.75">
      <c r="A186" s="487"/>
      <c r="B186" s="487"/>
      <c r="C186" s="937"/>
      <c r="D186" s="485"/>
      <c r="F186" s="525"/>
      <c r="G186" s="525"/>
    </row>
    <row r="187" spans="1:8" s="560" customFormat="1" ht="14.25">
      <c r="A187" s="487">
        <f>+A185+1</f>
        <v>29</v>
      </c>
      <c r="B187" s="487">
        <f>+B185+1</f>
        <v>3</v>
      </c>
      <c r="C187" s="452" t="s">
        <v>702</v>
      </c>
      <c r="D187" s="519" t="s">
        <v>473</v>
      </c>
      <c r="E187" s="478">
        <v>1</v>
      </c>
      <c r="F187" s="556"/>
      <c r="G187" s="556"/>
      <c r="H187" s="938"/>
    </row>
    <row r="188" spans="1:8" s="560" customFormat="1" ht="14.25" customHeight="1">
      <c r="A188" s="487"/>
      <c r="B188" s="487"/>
      <c r="D188" s="561"/>
      <c r="E188" s="562"/>
      <c r="F188" s="562"/>
      <c r="G188" s="562"/>
      <c r="H188" s="938"/>
    </row>
    <row r="189" spans="1:8" s="560" customFormat="1" ht="14.25">
      <c r="A189" s="487">
        <f>A185+1</f>
        <v>29</v>
      </c>
      <c r="B189" s="487">
        <f>B185+1</f>
        <v>3</v>
      </c>
      <c r="C189" s="563" t="s">
        <v>703</v>
      </c>
      <c r="D189" s="519" t="s">
        <v>473</v>
      </c>
      <c r="E189" s="478">
        <v>1</v>
      </c>
      <c r="F189" s="556"/>
      <c r="G189" s="556"/>
      <c r="H189" s="938"/>
    </row>
    <row r="190" spans="1:8" s="560" customFormat="1" ht="14.25" customHeight="1">
      <c r="A190" s="487"/>
      <c r="B190" s="487"/>
      <c r="D190" s="561"/>
      <c r="E190" s="562"/>
      <c r="F190" s="562"/>
      <c r="G190" s="562"/>
      <c r="H190" s="938"/>
    </row>
    <row r="191" spans="1:8" s="560" customFormat="1" ht="14.25">
      <c r="A191" s="487">
        <f>A187+1</f>
        <v>30</v>
      </c>
      <c r="B191" s="487">
        <f>B187+1</f>
        <v>4</v>
      </c>
      <c r="C191" s="563" t="s">
        <v>704</v>
      </c>
      <c r="D191" s="519" t="s">
        <v>473</v>
      </c>
      <c r="E191" s="478">
        <v>1</v>
      </c>
      <c r="F191" s="556"/>
      <c r="G191" s="556"/>
      <c r="H191" s="938"/>
    </row>
    <row r="192" spans="1:8" s="560" customFormat="1" ht="14.25" customHeight="1">
      <c r="A192" s="487"/>
      <c r="B192" s="487"/>
      <c r="D192" s="561"/>
      <c r="E192" s="562"/>
      <c r="F192" s="562"/>
      <c r="G192" s="562"/>
      <c r="H192" s="938"/>
    </row>
    <row r="193" spans="1:8" s="560" customFormat="1" ht="14.25" customHeight="1">
      <c r="A193" s="487">
        <f>A191+1</f>
        <v>31</v>
      </c>
      <c r="B193" s="487">
        <f>B191+1</f>
        <v>5</v>
      </c>
      <c r="C193" s="563" t="s">
        <v>705</v>
      </c>
      <c r="D193" s="519" t="s">
        <v>473</v>
      </c>
      <c r="E193" s="478">
        <v>3</v>
      </c>
      <c r="F193" s="556"/>
      <c r="G193" s="556"/>
      <c r="H193" s="938"/>
    </row>
    <row r="194" spans="1:8" s="560" customFormat="1" ht="14.25" customHeight="1">
      <c r="A194" s="487"/>
      <c r="B194" s="487"/>
      <c r="D194" s="561"/>
      <c r="E194" s="562"/>
      <c r="F194" s="562"/>
      <c r="G194" s="562"/>
      <c r="H194" s="938"/>
    </row>
    <row r="195" spans="1:9" s="560" customFormat="1" ht="25.5">
      <c r="A195" s="487">
        <f>A193+1</f>
        <v>32</v>
      </c>
      <c r="B195" s="487">
        <f>B193+1</f>
        <v>6</v>
      </c>
      <c r="C195" s="564" t="s">
        <v>706</v>
      </c>
      <c r="D195" s="565" t="s">
        <v>473</v>
      </c>
      <c r="E195" s="566">
        <v>1</v>
      </c>
      <c r="F195" s="567"/>
      <c r="G195" s="627"/>
      <c r="H195" s="938"/>
      <c r="I195" s="938"/>
    </row>
    <row r="196" spans="1:9" s="560" customFormat="1" ht="14.25">
      <c r="A196" s="487"/>
      <c r="B196" s="487"/>
      <c r="C196" s="564"/>
      <c r="D196" s="565"/>
      <c r="E196" s="566"/>
      <c r="F196" s="567"/>
      <c r="G196" s="627"/>
      <c r="H196" s="938"/>
      <c r="I196" s="938"/>
    </row>
    <row r="197" spans="1:9" s="560" customFormat="1" ht="25.5">
      <c r="A197" s="487">
        <f>A195+1</f>
        <v>33</v>
      </c>
      <c r="B197" s="487">
        <f>+B195+1</f>
        <v>7</v>
      </c>
      <c r="C197" s="564" t="s">
        <v>707</v>
      </c>
      <c r="D197" s="565" t="s">
        <v>473</v>
      </c>
      <c r="E197" s="566">
        <v>3</v>
      </c>
      <c r="F197" s="567"/>
      <c r="G197" s="627"/>
      <c r="H197" s="938"/>
      <c r="I197" s="938"/>
    </row>
    <row r="198" spans="1:9" s="560" customFormat="1" ht="14.25">
      <c r="A198" s="487"/>
      <c r="B198" s="487"/>
      <c r="C198" s="564"/>
      <c r="D198" s="565"/>
      <c r="E198" s="566"/>
      <c r="F198" s="567"/>
      <c r="G198" s="627"/>
      <c r="H198" s="938"/>
      <c r="I198" s="938"/>
    </row>
    <row r="199" spans="1:9" s="560" customFormat="1" ht="25.5">
      <c r="A199" s="487">
        <f>+A197+1</f>
        <v>34</v>
      </c>
      <c r="B199" s="487">
        <f>+B197+1</f>
        <v>8</v>
      </c>
      <c r="C199" s="564" t="s">
        <v>708</v>
      </c>
      <c r="D199" s="565" t="s">
        <v>473</v>
      </c>
      <c r="E199" s="566">
        <v>1</v>
      </c>
      <c r="F199" s="567"/>
      <c r="G199" s="627"/>
      <c r="H199" s="938"/>
      <c r="I199" s="938"/>
    </row>
    <row r="200" spans="1:9" s="560" customFormat="1" ht="14.25">
      <c r="A200" s="487"/>
      <c r="B200" s="487"/>
      <c r="C200" s="564"/>
      <c r="D200" s="565"/>
      <c r="E200" s="566"/>
      <c r="F200" s="567"/>
      <c r="G200" s="627"/>
      <c r="H200" s="938"/>
      <c r="I200" s="938"/>
    </row>
    <row r="201" spans="1:9" s="560" customFormat="1" ht="25.5">
      <c r="A201" s="487">
        <f>+A199+1</f>
        <v>35</v>
      </c>
      <c r="B201" s="487">
        <f>+B199+1</f>
        <v>9</v>
      </c>
      <c r="C201" s="564" t="s">
        <v>709</v>
      </c>
      <c r="D201" s="565" t="s">
        <v>473</v>
      </c>
      <c r="E201" s="566">
        <v>1</v>
      </c>
      <c r="F201" s="567"/>
      <c r="G201" s="627"/>
      <c r="H201" s="938"/>
      <c r="I201" s="938"/>
    </row>
    <row r="202" spans="1:9" s="560" customFormat="1" ht="14.25">
      <c r="A202" s="568"/>
      <c r="B202" s="487"/>
      <c r="D202" s="561"/>
      <c r="E202" s="562"/>
      <c r="F202" s="562"/>
      <c r="G202" s="562"/>
      <c r="H202" s="938"/>
      <c r="I202" s="938"/>
    </row>
    <row r="203" spans="1:9" s="560" customFormat="1" ht="25.5">
      <c r="A203" s="487">
        <f>+A201+1</f>
        <v>36</v>
      </c>
      <c r="B203" s="487">
        <f>+B201+1</f>
        <v>10</v>
      </c>
      <c r="C203" s="564" t="s">
        <v>710</v>
      </c>
      <c r="D203" s="565" t="s">
        <v>473</v>
      </c>
      <c r="E203" s="566">
        <v>22</v>
      </c>
      <c r="F203" s="567"/>
      <c r="G203" s="627"/>
      <c r="H203" s="938"/>
      <c r="I203" s="938"/>
    </row>
    <row r="204" spans="1:9" s="560" customFormat="1" ht="14.25">
      <c r="A204" s="568"/>
      <c r="B204" s="487"/>
      <c r="D204" s="561"/>
      <c r="E204" s="562"/>
      <c r="F204" s="562"/>
      <c r="G204" s="562"/>
      <c r="H204" s="938"/>
      <c r="I204" s="938"/>
    </row>
    <row r="205" spans="1:9" s="560" customFormat="1" ht="25.5">
      <c r="A205" s="487">
        <f>+A203+1</f>
        <v>37</v>
      </c>
      <c r="B205" s="487">
        <f>+B203+1</f>
        <v>11</v>
      </c>
      <c r="C205" s="564" t="s">
        <v>711</v>
      </c>
      <c r="D205" s="565" t="s">
        <v>473</v>
      </c>
      <c r="E205" s="566">
        <v>2</v>
      </c>
      <c r="F205" s="567"/>
      <c r="G205" s="627"/>
      <c r="H205" s="938"/>
      <c r="I205" s="938"/>
    </row>
    <row r="206" spans="1:9" s="560" customFormat="1" ht="14.25">
      <c r="A206" s="568"/>
      <c r="B206" s="487"/>
      <c r="D206" s="561"/>
      <c r="E206" s="562"/>
      <c r="F206" s="562"/>
      <c r="G206" s="562"/>
      <c r="H206" s="938"/>
      <c r="I206" s="938"/>
    </row>
    <row r="207" spans="1:9" s="560" customFormat="1" ht="25.5">
      <c r="A207" s="487">
        <f>+A205+1</f>
        <v>38</v>
      </c>
      <c r="B207" s="487">
        <f>+B205+1</f>
        <v>12</v>
      </c>
      <c r="C207" s="564" t="s">
        <v>712</v>
      </c>
      <c r="D207" s="565" t="s">
        <v>473</v>
      </c>
      <c r="E207" s="566">
        <v>1</v>
      </c>
      <c r="F207" s="567"/>
      <c r="G207" s="627"/>
      <c r="H207" s="938"/>
      <c r="I207" s="938"/>
    </row>
    <row r="208" spans="1:9" s="560" customFormat="1" ht="14.25">
      <c r="A208" s="568"/>
      <c r="B208" s="487"/>
      <c r="D208" s="561"/>
      <c r="E208" s="562"/>
      <c r="F208" s="562"/>
      <c r="G208" s="562"/>
      <c r="H208" s="938"/>
      <c r="I208" s="938"/>
    </row>
    <row r="209" spans="1:9" s="560" customFormat="1" ht="25.5">
      <c r="A209" s="487">
        <f>+A207+1</f>
        <v>39</v>
      </c>
      <c r="B209" s="487">
        <f>+B207+1</f>
        <v>13</v>
      </c>
      <c r="C209" s="564" t="s">
        <v>713</v>
      </c>
      <c r="D209" s="565" t="s">
        <v>473</v>
      </c>
      <c r="E209" s="566">
        <v>2</v>
      </c>
      <c r="F209" s="567"/>
      <c r="G209" s="627"/>
      <c r="H209" s="938"/>
      <c r="I209" s="938"/>
    </row>
    <row r="210" spans="1:9" s="560" customFormat="1" ht="14.25">
      <c r="A210" s="568"/>
      <c r="B210" s="487"/>
      <c r="D210" s="561"/>
      <c r="E210" s="562"/>
      <c r="F210" s="562"/>
      <c r="G210" s="562"/>
      <c r="H210" s="938"/>
      <c r="I210" s="938"/>
    </row>
    <row r="211" spans="1:9" s="560" customFormat="1" ht="25.5">
      <c r="A211" s="487">
        <f>+A209+1</f>
        <v>40</v>
      </c>
      <c r="B211" s="487">
        <f>+B209+1</f>
        <v>14</v>
      </c>
      <c r="C211" s="564" t="s">
        <v>714</v>
      </c>
      <c r="D211" s="565" t="s">
        <v>473</v>
      </c>
      <c r="E211" s="566">
        <v>2</v>
      </c>
      <c r="F211" s="567"/>
      <c r="G211" s="627"/>
      <c r="H211" s="938"/>
      <c r="I211" s="938"/>
    </row>
    <row r="212" spans="1:9" s="560" customFormat="1" ht="14.25">
      <c r="A212" s="568"/>
      <c r="B212" s="487"/>
      <c r="D212" s="561"/>
      <c r="E212" s="562"/>
      <c r="F212" s="562"/>
      <c r="G212" s="562"/>
      <c r="H212" s="938"/>
      <c r="I212" s="938"/>
    </row>
    <row r="213" spans="1:9" s="560" customFormat="1" ht="14.25">
      <c r="A213" s="487">
        <f>+A211+1</f>
        <v>41</v>
      </c>
      <c r="B213" s="487">
        <f>+B211+1</f>
        <v>15</v>
      </c>
      <c r="C213" s="564" t="s">
        <v>715</v>
      </c>
      <c r="D213" s="565" t="s">
        <v>473</v>
      </c>
      <c r="E213" s="566">
        <v>1</v>
      </c>
      <c r="F213" s="567"/>
      <c r="G213" s="627"/>
      <c r="H213" s="938"/>
      <c r="I213" s="938"/>
    </row>
    <row r="214" spans="1:9" s="560" customFormat="1" ht="14.25">
      <c r="A214" s="568"/>
      <c r="B214" s="487"/>
      <c r="D214" s="561"/>
      <c r="E214" s="562"/>
      <c r="F214" s="562"/>
      <c r="G214" s="562"/>
      <c r="H214" s="938"/>
      <c r="I214" s="938"/>
    </row>
    <row r="215" spans="1:9" s="560" customFormat="1" ht="25.5">
      <c r="A215" s="487">
        <f>+A213+1</f>
        <v>42</v>
      </c>
      <c r="B215" s="487">
        <f>+B213+1</f>
        <v>16</v>
      </c>
      <c r="C215" s="564" t="s">
        <v>716</v>
      </c>
      <c r="D215" s="565" t="s">
        <v>473</v>
      </c>
      <c r="E215" s="566">
        <v>1</v>
      </c>
      <c r="F215" s="567"/>
      <c r="G215" s="627"/>
      <c r="H215" s="938"/>
      <c r="I215" s="938"/>
    </row>
    <row r="216" spans="1:9" s="560" customFormat="1" ht="14.25">
      <c r="A216" s="568"/>
      <c r="B216" s="487"/>
      <c r="D216" s="561"/>
      <c r="E216" s="562"/>
      <c r="F216" s="562"/>
      <c r="G216" s="562"/>
      <c r="H216" s="938"/>
      <c r="I216" s="938"/>
    </row>
    <row r="217" spans="1:9" s="560" customFormat="1" ht="14.25">
      <c r="A217" s="487">
        <f>+A215+1</f>
        <v>43</v>
      </c>
      <c r="B217" s="487">
        <f>+B215+1</f>
        <v>17</v>
      </c>
      <c r="C217" s="564" t="s">
        <v>717</v>
      </c>
      <c r="D217" s="565" t="s">
        <v>473</v>
      </c>
      <c r="E217" s="566">
        <v>42</v>
      </c>
      <c r="F217" s="567"/>
      <c r="G217" s="627"/>
      <c r="H217" s="938"/>
      <c r="I217" s="938"/>
    </row>
    <row r="218" spans="1:9" s="560" customFormat="1" ht="14.25">
      <c r="A218" s="568"/>
      <c r="B218" s="487"/>
      <c r="D218" s="561"/>
      <c r="E218" s="562"/>
      <c r="F218" s="562"/>
      <c r="G218" s="562"/>
      <c r="H218" s="938"/>
      <c r="I218" s="938"/>
    </row>
    <row r="219" spans="1:9" s="560" customFormat="1" ht="14.25">
      <c r="A219" s="487">
        <f>+A217+1</f>
        <v>44</v>
      </c>
      <c r="B219" s="487">
        <f>+B217+1</f>
        <v>18</v>
      </c>
      <c r="C219" s="564" t="s">
        <v>718</v>
      </c>
      <c r="D219" s="565" t="s">
        <v>473</v>
      </c>
      <c r="E219" s="566">
        <v>12</v>
      </c>
      <c r="F219" s="567"/>
      <c r="G219" s="627"/>
      <c r="H219" s="938"/>
      <c r="I219" s="938"/>
    </row>
    <row r="220" spans="1:9" s="560" customFormat="1" ht="14.25">
      <c r="A220" s="568"/>
      <c r="B220" s="487"/>
      <c r="D220" s="561"/>
      <c r="E220" s="562"/>
      <c r="F220" s="562"/>
      <c r="G220" s="562"/>
      <c r="H220" s="938"/>
      <c r="I220" s="938"/>
    </row>
    <row r="221" spans="1:9" s="560" customFormat="1" ht="14.25">
      <c r="A221" s="487">
        <f>+A219+1</f>
        <v>45</v>
      </c>
      <c r="B221" s="487">
        <f>+B219+1</f>
        <v>19</v>
      </c>
      <c r="C221" s="564" t="s">
        <v>719</v>
      </c>
      <c r="D221" s="565" t="s">
        <v>473</v>
      </c>
      <c r="E221" s="566">
        <v>1</v>
      </c>
      <c r="F221" s="567"/>
      <c r="G221" s="627"/>
      <c r="H221" s="938"/>
      <c r="I221" s="938"/>
    </row>
    <row r="222" spans="1:9" s="560" customFormat="1" ht="14.25">
      <c r="A222" s="568"/>
      <c r="B222" s="487"/>
      <c r="D222" s="561"/>
      <c r="E222" s="562"/>
      <c r="F222" s="562"/>
      <c r="G222" s="562"/>
      <c r="H222" s="938"/>
      <c r="I222" s="938"/>
    </row>
    <row r="223" spans="1:9" s="560" customFormat="1" ht="25.5">
      <c r="A223" s="487">
        <f>+A221+1</f>
        <v>46</v>
      </c>
      <c r="B223" s="487">
        <f>+B221+1</f>
        <v>20</v>
      </c>
      <c r="C223" s="564" t="s">
        <v>720</v>
      </c>
      <c r="D223" s="565" t="s">
        <v>473</v>
      </c>
      <c r="E223" s="566">
        <v>1</v>
      </c>
      <c r="F223" s="567"/>
      <c r="G223" s="627"/>
      <c r="H223" s="938"/>
      <c r="I223" s="938"/>
    </row>
    <row r="224" spans="1:9" s="560" customFormat="1" ht="14.25">
      <c r="A224" s="568"/>
      <c r="B224" s="487"/>
      <c r="D224" s="561"/>
      <c r="E224" s="562"/>
      <c r="F224" s="562"/>
      <c r="G224" s="562"/>
      <c r="H224" s="938"/>
      <c r="I224" s="938"/>
    </row>
    <row r="225" spans="1:9" s="560" customFormat="1" ht="14.25">
      <c r="A225" s="487">
        <f>+A223+1</f>
        <v>47</v>
      </c>
      <c r="B225" s="487">
        <f>+B223+1</f>
        <v>21</v>
      </c>
      <c r="C225" s="564" t="s">
        <v>721</v>
      </c>
      <c r="D225" s="565" t="s">
        <v>473</v>
      </c>
      <c r="E225" s="566">
        <v>2</v>
      </c>
      <c r="F225" s="567"/>
      <c r="G225" s="627"/>
      <c r="H225" s="938"/>
      <c r="I225" s="938"/>
    </row>
    <row r="226" spans="1:9" s="560" customFormat="1" ht="14.25">
      <c r="A226" s="568"/>
      <c r="B226" s="487"/>
      <c r="D226" s="561"/>
      <c r="E226" s="562"/>
      <c r="F226" s="562"/>
      <c r="G226" s="562"/>
      <c r="H226" s="938"/>
      <c r="I226" s="938"/>
    </row>
    <row r="227" spans="1:9" s="560" customFormat="1" ht="25.5">
      <c r="A227" s="487">
        <f>+A225+1</f>
        <v>48</v>
      </c>
      <c r="B227" s="487">
        <f>+B225+1</f>
        <v>22</v>
      </c>
      <c r="C227" s="564" t="s">
        <v>722</v>
      </c>
      <c r="D227" s="565" t="s">
        <v>473</v>
      </c>
      <c r="E227" s="566">
        <v>42</v>
      </c>
      <c r="F227" s="567"/>
      <c r="G227" s="627"/>
      <c r="H227" s="938"/>
      <c r="I227" s="938"/>
    </row>
    <row r="228" spans="1:9" s="560" customFormat="1" ht="14.25">
      <c r="A228" s="568"/>
      <c r="B228" s="487"/>
      <c r="D228" s="561"/>
      <c r="E228" s="562"/>
      <c r="F228" s="562"/>
      <c r="G228" s="562"/>
      <c r="H228" s="938"/>
      <c r="I228" s="938"/>
    </row>
    <row r="229" spans="1:9" s="560" customFormat="1" ht="14.25">
      <c r="A229" s="487">
        <f>+A227+1</f>
        <v>49</v>
      </c>
      <c r="B229" s="487">
        <f>+B227+1</f>
        <v>23</v>
      </c>
      <c r="C229" s="564" t="s">
        <v>723</v>
      </c>
      <c r="D229" s="565" t="s">
        <v>473</v>
      </c>
      <c r="E229" s="566">
        <v>1</v>
      </c>
      <c r="F229" s="567"/>
      <c r="G229" s="627"/>
      <c r="H229" s="938"/>
      <c r="I229" s="938"/>
    </row>
    <row r="230" spans="1:9" s="560" customFormat="1" ht="14.25">
      <c r="A230" s="568"/>
      <c r="B230" s="487"/>
      <c r="D230" s="561"/>
      <c r="E230" s="562"/>
      <c r="F230" s="562"/>
      <c r="G230" s="562"/>
      <c r="H230" s="938"/>
      <c r="I230" s="938"/>
    </row>
    <row r="231" spans="1:9" s="560" customFormat="1" ht="25.5">
      <c r="A231" s="487">
        <f>+A229+1</f>
        <v>50</v>
      </c>
      <c r="B231" s="487">
        <f>+B229+1</f>
        <v>24</v>
      </c>
      <c r="C231" s="564" t="s">
        <v>724</v>
      </c>
      <c r="D231" s="565" t="s">
        <v>473</v>
      </c>
      <c r="E231" s="566">
        <v>1</v>
      </c>
      <c r="F231" s="567"/>
      <c r="G231" s="627"/>
      <c r="H231" s="938"/>
      <c r="I231" s="938"/>
    </row>
    <row r="232" spans="1:9" s="560" customFormat="1" ht="14.25">
      <c r="A232" s="568"/>
      <c r="B232" s="487"/>
      <c r="D232" s="561"/>
      <c r="E232" s="562"/>
      <c r="F232" s="562"/>
      <c r="G232" s="562"/>
      <c r="H232" s="938"/>
      <c r="I232" s="938"/>
    </row>
    <row r="233" spans="1:9" s="560" customFormat="1" ht="14.25">
      <c r="A233" s="487">
        <f>+A231+1</f>
        <v>51</v>
      </c>
      <c r="B233" s="487">
        <f>+B231+1</f>
        <v>25</v>
      </c>
      <c r="C233" s="564" t="s">
        <v>725</v>
      </c>
      <c r="D233" s="565" t="s">
        <v>473</v>
      </c>
      <c r="E233" s="566">
        <v>1</v>
      </c>
      <c r="F233" s="567"/>
      <c r="G233" s="627"/>
      <c r="H233" s="938"/>
      <c r="I233" s="938"/>
    </row>
    <row r="234" spans="1:9" s="560" customFormat="1" ht="14.25">
      <c r="A234" s="568"/>
      <c r="B234" s="487"/>
      <c r="D234" s="561"/>
      <c r="E234" s="562"/>
      <c r="F234" s="562"/>
      <c r="G234" s="562"/>
      <c r="H234" s="938"/>
      <c r="I234" s="938"/>
    </row>
    <row r="235" spans="1:9" s="560" customFormat="1" ht="14.25">
      <c r="A235" s="487">
        <f>+A233+1</f>
        <v>52</v>
      </c>
      <c r="B235" s="487">
        <f>+B233+1</f>
        <v>26</v>
      </c>
      <c r="C235" s="564" t="s">
        <v>783</v>
      </c>
      <c r="D235" s="565" t="s">
        <v>473</v>
      </c>
      <c r="E235" s="566">
        <v>1</v>
      </c>
      <c r="F235" s="567"/>
      <c r="G235" s="627"/>
      <c r="H235" s="938"/>
      <c r="I235" s="938"/>
    </row>
    <row r="236" spans="1:9" s="560" customFormat="1" ht="14.25">
      <c r="A236" s="568"/>
      <c r="B236" s="487"/>
      <c r="D236" s="561"/>
      <c r="E236" s="562"/>
      <c r="F236" s="562"/>
      <c r="G236" s="562"/>
      <c r="H236" s="938"/>
      <c r="I236" s="938"/>
    </row>
    <row r="237" spans="1:9" s="560" customFormat="1" ht="14.25">
      <c r="A237" s="569">
        <f>+A235+1</f>
        <v>53</v>
      </c>
      <c r="B237" s="569">
        <f>+B235+1</f>
        <v>27</v>
      </c>
      <c r="C237" s="563" t="s">
        <v>784</v>
      </c>
      <c r="D237" s="485" t="s">
        <v>473</v>
      </c>
      <c r="E237" s="438">
        <v>1</v>
      </c>
      <c r="F237" s="525"/>
      <c r="G237" s="525"/>
      <c r="H237" s="938"/>
      <c r="I237" s="938"/>
    </row>
    <row r="238" spans="1:9" s="560" customFormat="1" ht="14.25">
      <c r="A238" s="568"/>
      <c r="B238" s="487"/>
      <c r="D238" s="561"/>
      <c r="E238" s="562"/>
      <c r="F238" s="562"/>
      <c r="G238" s="562"/>
      <c r="H238" s="938"/>
      <c r="I238" s="938"/>
    </row>
    <row r="239" spans="1:7" ht="12.75">
      <c r="A239" s="487">
        <f>+A237+1</f>
        <v>54</v>
      </c>
      <c r="B239" s="487">
        <f>+B237+1</f>
        <v>28</v>
      </c>
      <c r="C239" s="563" t="s">
        <v>785</v>
      </c>
      <c r="D239" s="485" t="s">
        <v>473</v>
      </c>
      <c r="E239" s="438">
        <v>1</v>
      </c>
      <c r="F239" s="525"/>
      <c r="G239" s="525"/>
    </row>
    <row r="240" spans="1:8" s="560" customFormat="1" ht="13.5" customHeight="1">
      <c r="A240" s="487"/>
      <c r="B240" s="487"/>
      <c r="C240" s="453"/>
      <c r="D240" s="485"/>
      <c r="E240" s="438"/>
      <c r="F240" s="525"/>
      <c r="G240" s="525"/>
      <c r="H240" s="938"/>
    </row>
    <row r="241" spans="1:7" ht="12.75">
      <c r="A241" s="487">
        <f>+A239+1</f>
        <v>55</v>
      </c>
      <c r="B241" s="487">
        <f>+B239+1</f>
        <v>29</v>
      </c>
      <c r="C241" s="452" t="s">
        <v>726</v>
      </c>
      <c r="D241" s="485" t="s">
        <v>473</v>
      </c>
      <c r="E241" s="438">
        <v>1</v>
      </c>
      <c r="F241" s="525"/>
      <c r="G241" s="525"/>
    </row>
    <row r="242" spans="1:9" s="560" customFormat="1" ht="14.25">
      <c r="A242" s="487"/>
      <c r="B242" s="487"/>
      <c r="C242" s="452"/>
      <c r="D242" s="485"/>
      <c r="E242" s="438"/>
      <c r="F242" s="525"/>
      <c r="G242" s="525"/>
      <c r="H242" s="938"/>
      <c r="I242" s="938"/>
    </row>
    <row r="243" spans="1:7" ht="12.75">
      <c r="A243" s="487">
        <f>+A239+1</f>
        <v>55</v>
      </c>
      <c r="B243" s="487">
        <f>+B239+1</f>
        <v>29</v>
      </c>
      <c r="C243" s="452" t="s">
        <v>727</v>
      </c>
      <c r="D243" s="485" t="s">
        <v>473</v>
      </c>
      <c r="E243" s="438">
        <v>1</v>
      </c>
      <c r="F243" s="525"/>
      <c r="G243" s="525"/>
    </row>
    <row r="244" spans="1:9" s="560" customFormat="1" ht="14.25">
      <c r="A244" s="487"/>
      <c r="B244" s="487"/>
      <c r="C244" s="452"/>
      <c r="D244" s="485"/>
      <c r="E244" s="438"/>
      <c r="F244" s="525"/>
      <c r="G244" s="525"/>
      <c r="H244" s="938"/>
      <c r="I244" s="938"/>
    </row>
    <row r="245" spans="1:7" ht="12.75">
      <c r="A245" s="487">
        <f>+A241+1</f>
        <v>56</v>
      </c>
      <c r="B245" s="487">
        <f>+B241+1</f>
        <v>30</v>
      </c>
      <c r="C245" s="452" t="s">
        <v>728</v>
      </c>
      <c r="D245" s="485" t="s">
        <v>473</v>
      </c>
      <c r="E245" s="438">
        <v>3</v>
      </c>
      <c r="F245" s="525"/>
      <c r="G245" s="525"/>
    </row>
    <row r="246" spans="1:7" ht="12.75">
      <c r="A246" s="487"/>
      <c r="B246" s="487"/>
      <c r="C246" s="452"/>
      <c r="D246" s="485"/>
      <c r="F246" s="525"/>
      <c r="G246" s="525"/>
    </row>
    <row r="247" spans="1:7" ht="25.5">
      <c r="A247" s="487">
        <f>+A245+1</f>
        <v>57</v>
      </c>
      <c r="B247" s="487">
        <f>+B245+1</f>
        <v>31</v>
      </c>
      <c r="C247" s="452" t="s">
        <v>786</v>
      </c>
      <c r="D247" s="485" t="s">
        <v>445</v>
      </c>
      <c r="E247" s="438">
        <v>1</v>
      </c>
      <c r="F247" s="525"/>
      <c r="G247" s="525"/>
    </row>
    <row r="248" spans="1:9" s="560" customFormat="1" ht="14.25">
      <c r="A248" s="487"/>
      <c r="B248" s="487"/>
      <c r="C248" s="452"/>
      <c r="D248" s="485"/>
      <c r="E248" s="438"/>
      <c r="F248" s="525"/>
      <c r="G248" s="525"/>
      <c r="H248" s="938"/>
      <c r="I248" s="938"/>
    </row>
    <row r="249" spans="1:7" ht="12.75">
      <c r="A249" s="487">
        <f>+A247+1</f>
        <v>58</v>
      </c>
      <c r="B249" s="487">
        <f>+B247+1</f>
        <v>32</v>
      </c>
      <c r="C249" s="452" t="s">
        <v>729</v>
      </c>
      <c r="D249" s="485" t="s">
        <v>473</v>
      </c>
      <c r="E249" s="438">
        <v>2</v>
      </c>
      <c r="F249" s="525"/>
      <c r="G249" s="525"/>
    </row>
    <row r="250" spans="1:9" s="560" customFormat="1" ht="14.25">
      <c r="A250" s="487"/>
      <c r="B250" s="487"/>
      <c r="C250" s="452"/>
      <c r="D250" s="485"/>
      <c r="E250" s="438"/>
      <c r="F250" s="525"/>
      <c r="G250" s="525"/>
      <c r="H250" s="938"/>
      <c r="I250" s="938"/>
    </row>
    <row r="251" spans="1:9" s="560" customFormat="1" ht="14.25">
      <c r="A251" s="487">
        <f>+A249+1</f>
        <v>59</v>
      </c>
      <c r="B251" s="487">
        <f>+B249+1</f>
        <v>33</v>
      </c>
      <c r="C251" s="452" t="s">
        <v>730</v>
      </c>
      <c r="D251" s="485" t="s">
        <v>473</v>
      </c>
      <c r="E251" s="438">
        <v>1</v>
      </c>
      <c r="F251" s="525"/>
      <c r="G251" s="525"/>
      <c r="H251" s="938"/>
      <c r="I251" s="938"/>
    </row>
    <row r="252" spans="1:9" s="560" customFormat="1" ht="14.25">
      <c r="A252" s="487"/>
      <c r="B252" s="487"/>
      <c r="C252" s="452"/>
      <c r="D252" s="485"/>
      <c r="E252" s="438"/>
      <c r="F252" s="525"/>
      <c r="G252" s="525"/>
      <c r="H252" s="938"/>
      <c r="I252" s="938"/>
    </row>
    <row r="253" spans="1:9" s="560" customFormat="1" ht="14.25">
      <c r="A253" s="487">
        <f>+A251+1</f>
        <v>60</v>
      </c>
      <c r="B253" s="487">
        <f>+B251+1</f>
        <v>34</v>
      </c>
      <c r="C253" s="452" t="s">
        <v>731</v>
      </c>
      <c r="D253" s="485" t="s">
        <v>473</v>
      </c>
      <c r="E253" s="438">
        <v>1</v>
      </c>
      <c r="F253" s="525"/>
      <c r="G253" s="525"/>
      <c r="H253" s="938"/>
      <c r="I253" s="938"/>
    </row>
    <row r="254" spans="1:9" s="560" customFormat="1" ht="14.25">
      <c r="A254" s="487"/>
      <c r="B254" s="487"/>
      <c r="C254" s="452"/>
      <c r="D254" s="485"/>
      <c r="E254" s="438"/>
      <c r="F254" s="525"/>
      <c r="G254" s="525"/>
      <c r="H254" s="938"/>
      <c r="I254" s="938"/>
    </row>
    <row r="255" spans="1:9" s="560" customFormat="1" ht="14.25">
      <c r="A255" s="487">
        <f>+A251+1</f>
        <v>60</v>
      </c>
      <c r="B255" s="487">
        <f>+B251+1</f>
        <v>34</v>
      </c>
      <c r="C255" s="452" t="s">
        <v>732</v>
      </c>
      <c r="D255" s="485" t="s">
        <v>473</v>
      </c>
      <c r="E255" s="438">
        <v>1</v>
      </c>
      <c r="F255" s="525"/>
      <c r="G255" s="525"/>
      <c r="H255" s="938"/>
      <c r="I255" s="938"/>
    </row>
    <row r="256" spans="1:7" ht="12.75">
      <c r="A256" s="440"/>
      <c r="B256" s="440"/>
      <c r="C256" s="440"/>
      <c r="D256" s="485"/>
      <c r="E256" s="440"/>
      <c r="F256" s="440"/>
      <c r="G256" s="440"/>
    </row>
    <row r="257" spans="1:7" ht="25.5">
      <c r="A257" s="487">
        <f>+A253+1</f>
        <v>61</v>
      </c>
      <c r="B257" s="487">
        <f>+B253+1</f>
        <v>35</v>
      </c>
      <c r="C257" s="452" t="s">
        <v>733</v>
      </c>
      <c r="D257" s="485" t="s">
        <v>473</v>
      </c>
      <c r="E257" s="438">
        <v>2</v>
      </c>
      <c r="F257" s="525"/>
      <c r="G257" s="525"/>
    </row>
    <row r="258" spans="1:7" ht="12.75">
      <c r="A258" s="487"/>
      <c r="B258" s="487"/>
      <c r="C258" s="452"/>
      <c r="D258" s="485"/>
      <c r="F258" s="525"/>
      <c r="G258" s="525"/>
    </row>
    <row r="259" spans="1:7" ht="12.75">
      <c r="A259" s="487">
        <f>+A257+1</f>
        <v>62</v>
      </c>
      <c r="B259" s="487">
        <f>+B257+1</f>
        <v>36</v>
      </c>
      <c r="C259" s="452" t="s">
        <v>734</v>
      </c>
      <c r="D259" s="485" t="s">
        <v>473</v>
      </c>
      <c r="E259" s="438">
        <v>3</v>
      </c>
      <c r="F259" s="525"/>
      <c r="G259" s="525"/>
    </row>
    <row r="260" spans="1:7" ht="12.75">
      <c r="A260" s="487"/>
      <c r="B260" s="487"/>
      <c r="C260" s="452"/>
      <c r="D260" s="485"/>
      <c r="F260" s="525"/>
      <c r="G260" s="525"/>
    </row>
    <row r="261" spans="1:7" ht="12.75">
      <c r="A261" s="487">
        <f>+A259+1</f>
        <v>63</v>
      </c>
      <c r="B261" s="487">
        <f>+B259+1</f>
        <v>37</v>
      </c>
      <c r="C261" s="452" t="s">
        <v>735</v>
      </c>
      <c r="D261" s="485" t="s">
        <v>473</v>
      </c>
      <c r="E261" s="438">
        <v>9</v>
      </c>
      <c r="F261" s="525"/>
      <c r="G261" s="525"/>
    </row>
    <row r="262" spans="1:7" ht="12.75">
      <c r="A262" s="487"/>
      <c r="B262" s="487"/>
      <c r="C262" s="452"/>
      <c r="D262" s="485"/>
      <c r="F262" s="525"/>
      <c r="G262" s="525"/>
    </row>
    <row r="263" spans="1:7" ht="12.75">
      <c r="A263" s="487">
        <f>+A261+1</f>
        <v>64</v>
      </c>
      <c r="B263" s="487">
        <f>+B261+1</f>
        <v>38</v>
      </c>
      <c r="C263" s="452" t="s">
        <v>736</v>
      </c>
      <c r="D263" s="485" t="s">
        <v>473</v>
      </c>
      <c r="E263" s="438">
        <v>171</v>
      </c>
      <c r="F263" s="525"/>
      <c r="G263" s="525"/>
    </row>
    <row r="264" spans="1:7" ht="12.75">
      <c r="A264" s="440"/>
      <c r="B264" s="440"/>
      <c r="C264" s="440"/>
      <c r="D264" s="485"/>
      <c r="E264" s="440"/>
      <c r="F264" s="440"/>
      <c r="G264" s="440"/>
    </row>
    <row r="265" spans="1:7" ht="12.75">
      <c r="A265" s="487">
        <f>A263+1</f>
        <v>65</v>
      </c>
      <c r="B265" s="487">
        <f>B263+1</f>
        <v>39</v>
      </c>
      <c r="C265" s="563" t="s">
        <v>737</v>
      </c>
      <c r="D265" s="485" t="s">
        <v>445</v>
      </c>
      <c r="E265" s="438">
        <v>1</v>
      </c>
      <c r="F265" s="525"/>
      <c r="G265" s="525"/>
    </row>
    <row r="266" spans="1:7" ht="12.75">
      <c r="A266" s="487"/>
      <c r="B266" s="487"/>
      <c r="C266" s="563"/>
      <c r="D266" s="485"/>
      <c r="F266" s="525"/>
      <c r="G266" s="525"/>
    </row>
    <row r="267" spans="1:7" ht="12.75">
      <c r="A267" s="487"/>
      <c r="B267" s="487"/>
      <c r="C267" s="484" t="s">
        <v>738</v>
      </c>
      <c r="D267" s="485"/>
      <c r="F267" s="525"/>
      <c r="G267" s="935"/>
    </row>
    <row r="268" spans="1:7" s="557" customFormat="1" ht="25.5">
      <c r="A268" s="487">
        <f>A261+1</f>
        <v>64</v>
      </c>
      <c r="B268" s="487">
        <v>1</v>
      </c>
      <c r="C268" s="555" t="s">
        <v>694</v>
      </c>
      <c r="D268" s="519" t="s">
        <v>445</v>
      </c>
      <c r="E268" s="478">
        <v>1</v>
      </c>
      <c r="F268" s="556"/>
      <c r="G268" s="556"/>
    </row>
    <row r="269" spans="1:7" s="557" customFormat="1" ht="12.75">
      <c r="A269" s="487"/>
      <c r="B269" s="487"/>
      <c r="C269" s="544" t="s">
        <v>695</v>
      </c>
      <c r="D269" s="558" t="s">
        <v>445</v>
      </c>
      <c r="E269" s="558">
        <v>1</v>
      </c>
      <c r="F269" s="556"/>
      <c r="G269" s="556"/>
    </row>
    <row r="270" spans="1:7" s="557" customFormat="1" ht="12.75">
      <c r="A270" s="487"/>
      <c r="B270" s="487"/>
      <c r="C270" s="544" t="s">
        <v>696</v>
      </c>
      <c r="D270" s="558" t="s">
        <v>473</v>
      </c>
      <c r="E270" s="558">
        <v>1</v>
      </c>
      <c r="F270" s="556"/>
      <c r="G270" s="556"/>
    </row>
    <row r="271" spans="1:7" s="557" customFormat="1" ht="12.75">
      <c r="A271" s="487"/>
      <c r="B271" s="487"/>
      <c r="C271" s="544" t="s">
        <v>697</v>
      </c>
      <c r="D271" s="558" t="s">
        <v>473</v>
      </c>
      <c r="E271" s="558">
        <v>1</v>
      </c>
      <c r="F271" s="556"/>
      <c r="G271" s="556"/>
    </row>
    <row r="272" spans="1:7" s="557" customFormat="1" ht="12.75">
      <c r="A272" s="487"/>
      <c r="B272" s="487"/>
      <c r="C272" s="555" t="s">
        <v>698</v>
      </c>
      <c r="D272" s="558" t="s">
        <v>473</v>
      </c>
      <c r="E272" s="558">
        <v>1</v>
      </c>
      <c r="F272" s="556"/>
      <c r="G272" s="556"/>
    </row>
    <row r="273" spans="1:7" s="557" customFormat="1" ht="12.75">
      <c r="A273" s="487"/>
      <c r="B273" s="487"/>
      <c r="C273" s="555" t="s">
        <v>699</v>
      </c>
      <c r="D273" s="558" t="s">
        <v>473</v>
      </c>
      <c r="E273" s="558">
        <v>1</v>
      </c>
      <c r="F273" s="556"/>
      <c r="G273" s="556"/>
    </row>
    <row r="274" spans="1:7" s="557" customFormat="1" ht="12.75">
      <c r="A274" s="487"/>
      <c r="B274" s="487"/>
      <c r="C274" s="555"/>
      <c r="D274" s="519"/>
      <c r="E274" s="478"/>
      <c r="F274" s="556"/>
      <c r="G274" s="556"/>
    </row>
    <row r="275" spans="1:7" ht="12.75" customHeight="1">
      <c r="A275" s="487"/>
      <c r="B275" s="487"/>
      <c r="C275" s="559" t="s">
        <v>700</v>
      </c>
      <c r="D275" s="485"/>
      <c r="F275" s="525"/>
      <c r="G275" s="525"/>
    </row>
    <row r="276" spans="1:7" ht="25.5">
      <c r="A276" s="487">
        <f>+A268+1</f>
        <v>65</v>
      </c>
      <c r="B276" s="487">
        <f>+B268+1</f>
        <v>2</v>
      </c>
      <c r="C276" s="936" t="s">
        <v>701</v>
      </c>
      <c r="D276" s="485" t="s">
        <v>473</v>
      </c>
      <c r="E276" s="438">
        <v>1</v>
      </c>
      <c r="F276" s="525"/>
      <c r="G276" s="525"/>
    </row>
    <row r="277" spans="1:7" ht="12.75">
      <c r="A277" s="487"/>
      <c r="B277" s="487"/>
      <c r="C277" s="937"/>
      <c r="D277" s="485"/>
      <c r="F277" s="525"/>
      <c r="G277" s="525"/>
    </row>
    <row r="278" spans="1:8" s="560" customFormat="1" ht="14.25">
      <c r="A278" s="487">
        <f>+A276+1</f>
        <v>66</v>
      </c>
      <c r="B278" s="487">
        <f>+B276+1</f>
        <v>3</v>
      </c>
      <c r="C278" s="452" t="s">
        <v>702</v>
      </c>
      <c r="D278" s="519" t="s">
        <v>473</v>
      </c>
      <c r="E278" s="478">
        <v>1</v>
      </c>
      <c r="F278" s="556"/>
      <c r="G278" s="556"/>
      <c r="H278" s="938"/>
    </row>
    <row r="279" spans="1:8" s="560" customFormat="1" ht="14.25" customHeight="1">
      <c r="A279" s="487"/>
      <c r="B279" s="487"/>
      <c r="D279" s="561"/>
      <c r="E279" s="562"/>
      <c r="F279" s="562"/>
      <c r="G279" s="562"/>
      <c r="H279" s="938"/>
    </row>
    <row r="280" spans="1:8" s="560" customFormat="1" ht="14.25">
      <c r="A280" s="487">
        <f>A276+1</f>
        <v>66</v>
      </c>
      <c r="B280" s="487">
        <f>B276+1</f>
        <v>3</v>
      </c>
      <c r="C280" s="563" t="s">
        <v>703</v>
      </c>
      <c r="D280" s="519" t="s">
        <v>473</v>
      </c>
      <c r="E280" s="478">
        <v>1</v>
      </c>
      <c r="F280" s="556"/>
      <c r="G280" s="556"/>
      <c r="H280" s="938"/>
    </row>
    <row r="281" spans="1:8" s="560" customFormat="1" ht="14.25" customHeight="1">
      <c r="A281" s="487"/>
      <c r="B281" s="487"/>
      <c r="D281" s="561"/>
      <c r="E281" s="562"/>
      <c r="F281" s="562"/>
      <c r="G281" s="562"/>
      <c r="H281" s="938"/>
    </row>
    <row r="282" spans="1:8" s="560" customFormat="1" ht="14.25">
      <c r="A282" s="487">
        <f>A278+1</f>
        <v>67</v>
      </c>
      <c r="B282" s="487">
        <f>B278+1</f>
        <v>4</v>
      </c>
      <c r="C282" s="563" t="s">
        <v>704</v>
      </c>
      <c r="D282" s="519" t="s">
        <v>473</v>
      </c>
      <c r="E282" s="478">
        <v>1</v>
      </c>
      <c r="F282" s="556"/>
      <c r="G282" s="556"/>
      <c r="H282" s="938"/>
    </row>
    <row r="283" spans="1:8" s="560" customFormat="1" ht="14.25" customHeight="1">
      <c r="A283" s="487"/>
      <c r="B283" s="487"/>
      <c r="D283" s="561"/>
      <c r="E283" s="562"/>
      <c r="F283" s="562"/>
      <c r="G283" s="562"/>
      <c r="H283" s="938"/>
    </row>
    <row r="284" spans="1:8" s="560" customFormat="1" ht="14.25" customHeight="1">
      <c r="A284" s="487">
        <f>A282+1</f>
        <v>68</v>
      </c>
      <c r="B284" s="487">
        <f>B282+1</f>
        <v>5</v>
      </c>
      <c r="C284" s="563" t="s">
        <v>705</v>
      </c>
      <c r="D284" s="519" t="s">
        <v>473</v>
      </c>
      <c r="E284" s="478">
        <v>3</v>
      </c>
      <c r="F284" s="556"/>
      <c r="G284" s="556"/>
      <c r="H284" s="938"/>
    </row>
    <row r="285" spans="1:8" s="560" customFormat="1" ht="14.25" customHeight="1">
      <c r="A285" s="487"/>
      <c r="B285" s="487"/>
      <c r="D285" s="561"/>
      <c r="E285" s="562"/>
      <c r="F285" s="562"/>
      <c r="G285" s="562"/>
      <c r="H285" s="938"/>
    </row>
    <row r="286" spans="1:9" s="560" customFormat="1" ht="25.5">
      <c r="A286" s="487">
        <f>A284+1</f>
        <v>69</v>
      </c>
      <c r="B286" s="487">
        <f>B284+1</f>
        <v>6</v>
      </c>
      <c r="C286" s="564" t="s">
        <v>706</v>
      </c>
      <c r="D286" s="565" t="s">
        <v>473</v>
      </c>
      <c r="E286" s="566">
        <v>1</v>
      </c>
      <c r="F286" s="567"/>
      <c r="G286" s="627"/>
      <c r="H286" s="938"/>
      <c r="I286" s="938"/>
    </row>
    <row r="287" spans="1:9" s="560" customFormat="1" ht="14.25">
      <c r="A287" s="487"/>
      <c r="B287" s="487"/>
      <c r="C287" s="564"/>
      <c r="D287" s="565"/>
      <c r="E287" s="566"/>
      <c r="F287" s="567"/>
      <c r="G287" s="627"/>
      <c r="H287" s="938"/>
      <c r="I287" s="938"/>
    </row>
    <row r="288" spans="1:9" s="560" customFormat="1" ht="25.5">
      <c r="A288" s="487">
        <f>A286+1</f>
        <v>70</v>
      </c>
      <c r="B288" s="487">
        <f>+B286+1</f>
        <v>7</v>
      </c>
      <c r="C288" s="564" t="s">
        <v>707</v>
      </c>
      <c r="D288" s="565" t="s">
        <v>473</v>
      </c>
      <c r="E288" s="566">
        <v>3</v>
      </c>
      <c r="F288" s="567"/>
      <c r="G288" s="627"/>
      <c r="H288" s="938"/>
      <c r="I288" s="938"/>
    </row>
    <row r="289" spans="1:9" s="560" customFormat="1" ht="14.25">
      <c r="A289" s="487"/>
      <c r="B289" s="487"/>
      <c r="C289" s="564"/>
      <c r="D289" s="565"/>
      <c r="E289" s="566"/>
      <c r="F289" s="567"/>
      <c r="G289" s="627"/>
      <c r="H289" s="938"/>
      <c r="I289" s="938"/>
    </row>
    <row r="290" spans="1:9" s="560" customFormat="1" ht="25.5">
      <c r="A290" s="487">
        <f>+A288+1</f>
        <v>71</v>
      </c>
      <c r="B290" s="487">
        <f>+B288+1</f>
        <v>8</v>
      </c>
      <c r="C290" s="564" t="s">
        <v>708</v>
      </c>
      <c r="D290" s="565" t="s">
        <v>473</v>
      </c>
      <c r="E290" s="566">
        <v>1</v>
      </c>
      <c r="F290" s="567"/>
      <c r="G290" s="627"/>
      <c r="H290" s="938"/>
      <c r="I290" s="938"/>
    </row>
    <row r="291" spans="1:9" s="560" customFormat="1" ht="14.25">
      <c r="A291" s="487"/>
      <c r="B291" s="487"/>
      <c r="C291" s="564"/>
      <c r="D291" s="565"/>
      <c r="E291" s="566"/>
      <c r="F291" s="567"/>
      <c r="G291" s="627"/>
      <c r="H291" s="938"/>
      <c r="I291" s="938"/>
    </row>
    <row r="292" spans="1:9" s="560" customFormat="1" ht="25.5">
      <c r="A292" s="487">
        <f>+A290+1</f>
        <v>72</v>
      </c>
      <c r="B292" s="487">
        <f>+B290+1</f>
        <v>9</v>
      </c>
      <c r="C292" s="564" t="s">
        <v>709</v>
      </c>
      <c r="D292" s="565" t="s">
        <v>473</v>
      </c>
      <c r="E292" s="566">
        <v>1</v>
      </c>
      <c r="F292" s="567"/>
      <c r="G292" s="627"/>
      <c r="H292" s="938"/>
      <c r="I292" s="938"/>
    </row>
    <row r="293" spans="1:9" s="560" customFormat="1" ht="14.25">
      <c r="A293" s="568"/>
      <c r="B293" s="487"/>
      <c r="D293" s="561"/>
      <c r="E293" s="562"/>
      <c r="F293" s="562"/>
      <c r="G293" s="562"/>
      <c r="H293" s="938"/>
      <c r="I293" s="938"/>
    </row>
    <row r="294" spans="1:9" s="560" customFormat="1" ht="25.5">
      <c r="A294" s="487">
        <f>+A292+1</f>
        <v>73</v>
      </c>
      <c r="B294" s="487">
        <f>+B292+1</f>
        <v>10</v>
      </c>
      <c r="C294" s="564" t="s">
        <v>710</v>
      </c>
      <c r="D294" s="565" t="s">
        <v>473</v>
      </c>
      <c r="E294" s="566">
        <v>22</v>
      </c>
      <c r="F294" s="567"/>
      <c r="G294" s="627"/>
      <c r="H294" s="938"/>
      <c r="I294" s="938"/>
    </row>
    <row r="295" spans="1:9" s="560" customFormat="1" ht="14.25">
      <c r="A295" s="568"/>
      <c r="B295" s="487"/>
      <c r="D295" s="561"/>
      <c r="E295" s="562"/>
      <c r="F295" s="562"/>
      <c r="G295" s="562"/>
      <c r="H295" s="938"/>
      <c r="I295" s="938"/>
    </row>
    <row r="296" spans="1:9" s="560" customFormat="1" ht="25.5">
      <c r="A296" s="487">
        <f>+A294+1</f>
        <v>74</v>
      </c>
      <c r="B296" s="487">
        <f>+B294+1</f>
        <v>11</v>
      </c>
      <c r="C296" s="564" t="s">
        <v>711</v>
      </c>
      <c r="D296" s="565" t="s">
        <v>473</v>
      </c>
      <c r="E296" s="566">
        <v>2</v>
      </c>
      <c r="F296" s="567"/>
      <c r="G296" s="627"/>
      <c r="H296" s="938"/>
      <c r="I296" s="938"/>
    </row>
    <row r="297" spans="1:9" s="560" customFormat="1" ht="14.25">
      <c r="A297" s="568"/>
      <c r="B297" s="487"/>
      <c r="D297" s="561"/>
      <c r="E297" s="562"/>
      <c r="F297" s="562"/>
      <c r="G297" s="562"/>
      <c r="H297" s="938"/>
      <c r="I297" s="938"/>
    </row>
    <row r="298" spans="1:9" s="560" customFormat="1" ht="25.5">
      <c r="A298" s="487">
        <f>+A296+1</f>
        <v>75</v>
      </c>
      <c r="B298" s="487">
        <f>+B296+1</f>
        <v>12</v>
      </c>
      <c r="C298" s="564" t="s">
        <v>712</v>
      </c>
      <c r="D298" s="565" t="s">
        <v>473</v>
      </c>
      <c r="E298" s="566">
        <v>1</v>
      </c>
      <c r="F298" s="567"/>
      <c r="G298" s="627"/>
      <c r="H298" s="938"/>
      <c r="I298" s="938"/>
    </row>
    <row r="299" spans="1:9" s="560" customFormat="1" ht="14.25">
      <c r="A299" s="568"/>
      <c r="B299" s="487"/>
      <c r="D299" s="561"/>
      <c r="E299" s="562"/>
      <c r="F299" s="562"/>
      <c r="G299" s="562"/>
      <c r="H299" s="938"/>
      <c r="I299" s="938"/>
    </row>
    <row r="300" spans="1:9" s="560" customFormat="1" ht="25.5">
      <c r="A300" s="487">
        <f>+A298+1</f>
        <v>76</v>
      </c>
      <c r="B300" s="487">
        <f>+B298+1</f>
        <v>13</v>
      </c>
      <c r="C300" s="564" t="s">
        <v>713</v>
      </c>
      <c r="D300" s="565" t="s">
        <v>473</v>
      </c>
      <c r="E300" s="566">
        <v>2</v>
      </c>
      <c r="F300" s="567"/>
      <c r="G300" s="627"/>
      <c r="H300" s="938"/>
      <c r="I300" s="938"/>
    </row>
    <row r="301" spans="1:9" s="560" customFormat="1" ht="14.25">
      <c r="A301" s="568"/>
      <c r="B301" s="487"/>
      <c r="D301" s="561"/>
      <c r="E301" s="562"/>
      <c r="F301" s="562"/>
      <c r="G301" s="562"/>
      <c r="H301" s="938"/>
      <c r="I301" s="938"/>
    </row>
    <row r="302" spans="1:9" s="560" customFormat="1" ht="25.5">
      <c r="A302" s="487">
        <f>+A300+1</f>
        <v>77</v>
      </c>
      <c r="B302" s="487">
        <f>+B300+1</f>
        <v>14</v>
      </c>
      <c r="C302" s="564" t="s">
        <v>714</v>
      </c>
      <c r="D302" s="565" t="s">
        <v>473</v>
      </c>
      <c r="E302" s="566">
        <v>2</v>
      </c>
      <c r="F302" s="567"/>
      <c r="G302" s="627"/>
      <c r="H302" s="938"/>
      <c r="I302" s="938"/>
    </row>
    <row r="303" spans="1:9" s="560" customFormat="1" ht="14.25">
      <c r="A303" s="568"/>
      <c r="B303" s="487"/>
      <c r="D303" s="561"/>
      <c r="E303" s="562"/>
      <c r="F303" s="562"/>
      <c r="G303" s="562"/>
      <c r="H303" s="938"/>
      <c r="I303" s="938"/>
    </row>
    <row r="304" spans="1:9" s="560" customFormat="1" ht="14.25">
      <c r="A304" s="487">
        <f>A302+1</f>
        <v>78</v>
      </c>
      <c r="B304" s="487">
        <f>B302+1</f>
        <v>15</v>
      </c>
      <c r="C304" s="564" t="s">
        <v>717</v>
      </c>
      <c r="D304" s="565" t="s">
        <v>473</v>
      </c>
      <c r="E304" s="566">
        <v>42</v>
      </c>
      <c r="F304" s="567"/>
      <c r="G304" s="627"/>
      <c r="H304" s="938"/>
      <c r="I304" s="938"/>
    </row>
    <row r="305" spans="1:9" s="560" customFormat="1" ht="14.25">
      <c r="A305" s="568"/>
      <c r="B305" s="487"/>
      <c r="D305" s="561"/>
      <c r="E305" s="562"/>
      <c r="F305" s="562"/>
      <c r="G305" s="562"/>
      <c r="H305" s="938"/>
      <c r="I305" s="938"/>
    </row>
    <row r="306" spans="1:9" s="560" customFormat="1" ht="14.25">
      <c r="A306" s="487">
        <f>+A304+1</f>
        <v>79</v>
      </c>
      <c r="B306" s="487">
        <f>+B304+1</f>
        <v>16</v>
      </c>
      <c r="C306" s="564" t="s">
        <v>718</v>
      </c>
      <c r="D306" s="565" t="s">
        <v>473</v>
      </c>
      <c r="E306" s="566">
        <v>14</v>
      </c>
      <c r="F306" s="567"/>
      <c r="G306" s="627"/>
      <c r="H306" s="938"/>
      <c r="I306" s="938"/>
    </row>
    <row r="307" spans="1:9" s="560" customFormat="1" ht="14.25">
      <c r="A307" s="568"/>
      <c r="B307" s="487"/>
      <c r="D307" s="561"/>
      <c r="E307" s="562"/>
      <c r="F307" s="562"/>
      <c r="G307" s="562"/>
      <c r="H307" s="938"/>
      <c r="I307" s="938"/>
    </row>
    <row r="308" spans="1:9" s="560" customFormat="1" ht="14.25">
      <c r="A308" s="487">
        <f>+A306+1</f>
        <v>80</v>
      </c>
      <c r="B308" s="487">
        <f>+B306+1</f>
        <v>17</v>
      </c>
      <c r="C308" s="564" t="s">
        <v>719</v>
      </c>
      <c r="D308" s="565" t="s">
        <v>473</v>
      </c>
      <c r="E308" s="566">
        <v>1</v>
      </c>
      <c r="F308" s="567"/>
      <c r="G308" s="627"/>
      <c r="H308" s="938"/>
      <c r="I308" s="938"/>
    </row>
    <row r="309" spans="1:9" s="560" customFormat="1" ht="14.25">
      <c r="A309" s="568"/>
      <c r="B309" s="487"/>
      <c r="D309" s="561"/>
      <c r="E309" s="562"/>
      <c r="F309" s="562"/>
      <c r="G309" s="562"/>
      <c r="H309" s="938"/>
      <c r="I309" s="938"/>
    </row>
    <row r="310" spans="1:9" s="560" customFormat="1" ht="25.5">
      <c r="A310" s="487">
        <f>+A308+1</f>
        <v>81</v>
      </c>
      <c r="B310" s="487">
        <f>+B308+1</f>
        <v>18</v>
      </c>
      <c r="C310" s="564" t="s">
        <v>720</v>
      </c>
      <c r="D310" s="565" t="s">
        <v>473</v>
      </c>
      <c r="E310" s="566">
        <v>1</v>
      </c>
      <c r="F310" s="567"/>
      <c r="G310" s="627"/>
      <c r="H310" s="938"/>
      <c r="I310" s="938"/>
    </row>
    <row r="311" spans="1:9" s="560" customFormat="1" ht="14.25">
      <c r="A311" s="568"/>
      <c r="B311" s="487"/>
      <c r="D311" s="561"/>
      <c r="E311" s="562"/>
      <c r="F311" s="562"/>
      <c r="G311" s="562"/>
      <c r="H311" s="938"/>
      <c r="I311" s="938"/>
    </row>
    <row r="312" spans="1:9" s="560" customFormat="1" ht="14.25">
      <c r="A312" s="487">
        <f>+A310+1</f>
        <v>82</v>
      </c>
      <c r="B312" s="487">
        <f>+B310+1</f>
        <v>19</v>
      </c>
      <c r="C312" s="564" t="s">
        <v>721</v>
      </c>
      <c r="D312" s="565" t="s">
        <v>473</v>
      </c>
      <c r="E312" s="566">
        <v>2</v>
      </c>
      <c r="F312" s="567"/>
      <c r="G312" s="627"/>
      <c r="H312" s="938"/>
      <c r="I312" s="938"/>
    </row>
    <row r="313" spans="1:9" s="560" customFormat="1" ht="14.25">
      <c r="A313" s="568"/>
      <c r="B313" s="487"/>
      <c r="D313" s="561"/>
      <c r="E313" s="562"/>
      <c r="F313" s="562"/>
      <c r="G313" s="562"/>
      <c r="H313" s="938"/>
      <c r="I313" s="938"/>
    </row>
    <row r="314" spans="1:9" s="560" customFormat="1" ht="25.5">
      <c r="A314" s="487">
        <f>+A312+1</f>
        <v>83</v>
      </c>
      <c r="B314" s="487">
        <f>+B312+1</f>
        <v>20</v>
      </c>
      <c r="C314" s="564" t="s">
        <v>722</v>
      </c>
      <c r="D314" s="565" t="s">
        <v>473</v>
      </c>
      <c r="E314" s="566">
        <v>42</v>
      </c>
      <c r="F314" s="567"/>
      <c r="G314" s="627"/>
      <c r="H314" s="938"/>
      <c r="I314" s="938"/>
    </row>
    <row r="315" spans="1:9" s="560" customFormat="1" ht="14.25">
      <c r="A315" s="568"/>
      <c r="B315" s="487"/>
      <c r="D315" s="561"/>
      <c r="E315" s="562"/>
      <c r="F315" s="562"/>
      <c r="G315" s="562"/>
      <c r="H315" s="938"/>
      <c r="I315" s="938"/>
    </row>
    <row r="316" spans="1:9" s="560" customFormat="1" ht="14.25">
      <c r="A316" s="487">
        <f>+A314+1</f>
        <v>84</v>
      </c>
      <c r="B316" s="487">
        <f>+B314+1</f>
        <v>21</v>
      </c>
      <c r="C316" s="564" t="s">
        <v>723</v>
      </c>
      <c r="D316" s="565" t="s">
        <v>473</v>
      </c>
      <c r="E316" s="566">
        <v>1</v>
      </c>
      <c r="F316" s="567"/>
      <c r="G316" s="627"/>
      <c r="H316" s="938"/>
      <c r="I316" s="938"/>
    </row>
    <row r="317" spans="1:9" s="560" customFormat="1" ht="14.25">
      <c r="A317" s="568"/>
      <c r="B317" s="487"/>
      <c r="D317" s="561"/>
      <c r="E317" s="562"/>
      <c r="F317" s="562"/>
      <c r="G317" s="562"/>
      <c r="H317" s="938"/>
      <c r="I317" s="938"/>
    </row>
    <row r="318" spans="1:9" s="560" customFormat="1" ht="25.5">
      <c r="A318" s="487">
        <f>+A316+1</f>
        <v>85</v>
      </c>
      <c r="B318" s="487">
        <f>+B316+1</f>
        <v>22</v>
      </c>
      <c r="C318" s="564" t="s">
        <v>724</v>
      </c>
      <c r="D318" s="565" t="s">
        <v>473</v>
      </c>
      <c r="E318" s="566">
        <v>1</v>
      </c>
      <c r="F318" s="567"/>
      <c r="G318" s="627"/>
      <c r="H318" s="938"/>
      <c r="I318" s="938"/>
    </row>
    <row r="319" spans="1:9" s="560" customFormat="1" ht="14.25">
      <c r="A319" s="568"/>
      <c r="B319" s="487"/>
      <c r="D319" s="561"/>
      <c r="E319" s="562"/>
      <c r="F319" s="562"/>
      <c r="G319" s="562"/>
      <c r="H319" s="938"/>
      <c r="I319" s="938"/>
    </row>
    <row r="320" spans="1:9" s="560" customFormat="1" ht="14.25">
      <c r="A320" s="487">
        <f>+A318+1</f>
        <v>86</v>
      </c>
      <c r="B320" s="487">
        <f>+B318+1</f>
        <v>23</v>
      </c>
      <c r="C320" s="564" t="s">
        <v>725</v>
      </c>
      <c r="D320" s="565" t="s">
        <v>473</v>
      </c>
      <c r="E320" s="566">
        <v>1</v>
      </c>
      <c r="F320" s="567"/>
      <c r="G320" s="627"/>
      <c r="H320" s="938"/>
      <c r="I320" s="938"/>
    </row>
    <row r="321" spans="1:9" s="560" customFormat="1" ht="14.25">
      <c r="A321" s="568"/>
      <c r="B321" s="487"/>
      <c r="D321" s="561"/>
      <c r="E321" s="562"/>
      <c r="F321" s="562"/>
      <c r="G321" s="562"/>
      <c r="H321" s="938"/>
      <c r="I321" s="938"/>
    </row>
    <row r="322" spans="1:9" s="560" customFormat="1" ht="14.25">
      <c r="A322" s="487">
        <f>+A320+1</f>
        <v>87</v>
      </c>
      <c r="B322" s="487">
        <f>+B320+1</f>
        <v>24</v>
      </c>
      <c r="C322" s="564" t="s">
        <v>783</v>
      </c>
      <c r="D322" s="565" t="s">
        <v>473</v>
      </c>
      <c r="E322" s="566">
        <v>1</v>
      </c>
      <c r="F322" s="567"/>
      <c r="G322" s="627"/>
      <c r="H322" s="938"/>
      <c r="I322" s="938"/>
    </row>
    <row r="323" spans="1:9" s="560" customFormat="1" ht="14.25">
      <c r="A323" s="568"/>
      <c r="B323" s="487"/>
      <c r="D323" s="561"/>
      <c r="E323" s="562"/>
      <c r="F323" s="562"/>
      <c r="G323" s="562"/>
      <c r="H323" s="938"/>
      <c r="I323" s="938"/>
    </row>
    <row r="324" spans="1:9" s="560" customFormat="1" ht="14.25">
      <c r="A324" s="569">
        <f>+A322+1</f>
        <v>88</v>
      </c>
      <c r="B324" s="569">
        <f>+B322+1</f>
        <v>25</v>
      </c>
      <c r="C324" s="563" t="s">
        <v>784</v>
      </c>
      <c r="D324" s="485" t="s">
        <v>473</v>
      </c>
      <c r="E324" s="438">
        <v>1</v>
      </c>
      <c r="F324" s="525"/>
      <c r="G324" s="525"/>
      <c r="H324" s="938"/>
      <c r="I324" s="938"/>
    </row>
    <row r="325" spans="1:9" s="560" customFormat="1" ht="14.25">
      <c r="A325" s="568"/>
      <c r="B325" s="487"/>
      <c r="D325" s="561"/>
      <c r="E325" s="562"/>
      <c r="F325" s="562"/>
      <c r="G325" s="562"/>
      <c r="H325" s="938"/>
      <c r="I325" s="938"/>
    </row>
    <row r="326" spans="1:7" ht="12.75">
      <c r="A326" s="487">
        <f>+A324+1</f>
        <v>89</v>
      </c>
      <c r="B326" s="487">
        <f>+B324+1</f>
        <v>26</v>
      </c>
      <c r="C326" s="563" t="s">
        <v>785</v>
      </c>
      <c r="D326" s="485" t="s">
        <v>473</v>
      </c>
      <c r="E326" s="438">
        <v>1</v>
      </c>
      <c r="F326" s="525"/>
      <c r="G326" s="525"/>
    </row>
    <row r="327" spans="1:8" s="560" customFormat="1" ht="13.5" customHeight="1">
      <c r="A327" s="487"/>
      <c r="B327" s="487"/>
      <c r="C327" s="453"/>
      <c r="D327" s="485"/>
      <c r="E327" s="438"/>
      <c r="F327" s="525"/>
      <c r="G327" s="525"/>
      <c r="H327" s="938"/>
    </row>
    <row r="328" spans="1:7" ht="12.75">
      <c r="A328" s="487">
        <f>+A326+1</f>
        <v>90</v>
      </c>
      <c r="B328" s="487">
        <f>+B326+1</f>
        <v>27</v>
      </c>
      <c r="C328" s="452" t="s">
        <v>726</v>
      </c>
      <c r="D328" s="485" t="s">
        <v>473</v>
      </c>
      <c r="E328" s="438">
        <v>1</v>
      </c>
      <c r="F328" s="525"/>
      <c r="G328" s="525"/>
    </row>
    <row r="329" spans="1:9" s="560" customFormat="1" ht="14.25">
      <c r="A329" s="487"/>
      <c r="B329" s="487"/>
      <c r="C329" s="452"/>
      <c r="D329" s="485"/>
      <c r="E329" s="438"/>
      <c r="F329" s="525"/>
      <c r="G329" s="525"/>
      <c r="H329" s="938"/>
      <c r="I329" s="938"/>
    </row>
    <row r="330" spans="1:7" ht="12.75">
      <c r="A330" s="487">
        <f>+A326+1</f>
        <v>90</v>
      </c>
      <c r="B330" s="487">
        <f>+B326+1</f>
        <v>27</v>
      </c>
      <c r="C330" s="452" t="s">
        <v>727</v>
      </c>
      <c r="D330" s="485" t="s">
        <v>473</v>
      </c>
      <c r="E330" s="438">
        <v>1</v>
      </c>
      <c r="F330" s="525"/>
      <c r="G330" s="525"/>
    </row>
    <row r="331" spans="1:9" s="560" customFormat="1" ht="14.25">
      <c r="A331" s="487"/>
      <c r="B331" s="487"/>
      <c r="C331" s="452"/>
      <c r="D331" s="485"/>
      <c r="E331" s="438"/>
      <c r="F331" s="525"/>
      <c r="G331" s="525"/>
      <c r="H331" s="938"/>
      <c r="I331" s="938"/>
    </row>
    <row r="332" spans="1:7" ht="12.75">
      <c r="A332" s="487">
        <f>+A328+1</f>
        <v>91</v>
      </c>
      <c r="B332" s="487">
        <f>+B328+1</f>
        <v>28</v>
      </c>
      <c r="C332" s="452" t="s">
        <v>728</v>
      </c>
      <c r="D332" s="485" t="s">
        <v>473</v>
      </c>
      <c r="E332" s="438">
        <v>3</v>
      </c>
      <c r="F332" s="525"/>
      <c r="G332" s="525"/>
    </row>
    <row r="333" spans="1:7" ht="12.75">
      <c r="A333" s="487"/>
      <c r="B333" s="487"/>
      <c r="C333" s="452"/>
      <c r="D333" s="485"/>
      <c r="F333" s="525"/>
      <c r="G333" s="525"/>
    </row>
    <row r="334" spans="1:7" ht="25.5">
      <c r="A334" s="487">
        <f>+A332+1</f>
        <v>92</v>
      </c>
      <c r="B334" s="487">
        <f>+B332+1</f>
        <v>29</v>
      </c>
      <c r="C334" s="452" t="s">
        <v>786</v>
      </c>
      <c r="D334" s="485" t="s">
        <v>445</v>
      </c>
      <c r="E334" s="438">
        <v>1</v>
      </c>
      <c r="F334" s="525"/>
      <c r="G334" s="525"/>
    </row>
    <row r="335" spans="1:9" s="560" customFormat="1" ht="14.25">
      <c r="A335" s="487"/>
      <c r="B335" s="487"/>
      <c r="C335" s="452"/>
      <c r="D335" s="485"/>
      <c r="E335" s="438"/>
      <c r="F335" s="525"/>
      <c r="G335" s="525"/>
      <c r="H335" s="938"/>
      <c r="I335" s="938"/>
    </row>
    <row r="336" spans="1:7" ht="12.75">
      <c r="A336" s="487">
        <f>+A334+1</f>
        <v>93</v>
      </c>
      <c r="B336" s="487">
        <f>+B334+1</f>
        <v>30</v>
      </c>
      <c r="C336" s="452" t="s">
        <v>729</v>
      </c>
      <c r="D336" s="485" t="s">
        <v>473</v>
      </c>
      <c r="E336" s="438">
        <v>2</v>
      </c>
      <c r="F336" s="525"/>
      <c r="G336" s="525"/>
    </row>
    <row r="337" spans="1:9" s="560" customFormat="1" ht="14.25">
      <c r="A337" s="487"/>
      <c r="B337" s="487"/>
      <c r="C337" s="452"/>
      <c r="D337" s="485"/>
      <c r="E337" s="438"/>
      <c r="F337" s="525"/>
      <c r="G337" s="525"/>
      <c r="H337" s="938"/>
      <c r="I337" s="938"/>
    </row>
    <row r="338" spans="1:7" ht="25.5">
      <c r="A338" s="487">
        <f>A336+1</f>
        <v>94</v>
      </c>
      <c r="B338" s="487">
        <f>B336+1</f>
        <v>31</v>
      </c>
      <c r="C338" s="452" t="s">
        <v>733</v>
      </c>
      <c r="D338" s="485" t="s">
        <v>473</v>
      </c>
      <c r="E338" s="438">
        <v>1</v>
      </c>
      <c r="F338" s="525"/>
      <c r="G338" s="525"/>
    </row>
    <row r="339" spans="1:7" ht="12.75">
      <c r="A339" s="487"/>
      <c r="B339" s="487"/>
      <c r="C339" s="452"/>
      <c r="D339" s="485"/>
      <c r="F339" s="525"/>
      <c r="G339" s="525"/>
    </row>
    <row r="340" spans="1:7" ht="12.75">
      <c r="A340" s="487">
        <f>+A338+1</f>
        <v>95</v>
      </c>
      <c r="B340" s="487">
        <f>+B338+1</f>
        <v>32</v>
      </c>
      <c r="C340" s="452" t="s">
        <v>734</v>
      </c>
      <c r="D340" s="485" t="s">
        <v>473</v>
      </c>
      <c r="E340" s="438">
        <v>3</v>
      </c>
      <c r="F340" s="525"/>
      <c r="G340" s="525"/>
    </row>
    <row r="341" spans="1:7" ht="12.75">
      <c r="A341" s="487"/>
      <c r="B341" s="487"/>
      <c r="C341" s="452"/>
      <c r="D341" s="485"/>
      <c r="F341" s="525"/>
      <c r="G341" s="525"/>
    </row>
    <row r="342" spans="1:7" ht="12.75">
      <c r="A342" s="487">
        <f>+A340+1</f>
        <v>96</v>
      </c>
      <c r="B342" s="487">
        <f>+B340+1</f>
        <v>33</v>
      </c>
      <c r="C342" s="452" t="s">
        <v>735</v>
      </c>
      <c r="D342" s="485" t="s">
        <v>473</v>
      </c>
      <c r="E342" s="438">
        <v>9</v>
      </c>
      <c r="F342" s="525"/>
      <c r="G342" s="525"/>
    </row>
    <row r="343" spans="1:7" ht="12.75">
      <c r="A343" s="487"/>
      <c r="B343" s="487"/>
      <c r="C343" s="452"/>
      <c r="D343" s="485"/>
      <c r="F343" s="525"/>
      <c r="G343" s="525"/>
    </row>
    <row r="344" spans="1:7" ht="12.75">
      <c r="A344" s="487">
        <f>+A342+1</f>
        <v>97</v>
      </c>
      <c r="B344" s="487">
        <f>+B342+1</f>
        <v>34</v>
      </c>
      <c r="C344" s="452" t="s">
        <v>736</v>
      </c>
      <c r="D344" s="485" t="s">
        <v>473</v>
      </c>
      <c r="E344" s="438">
        <v>180</v>
      </c>
      <c r="F344" s="525"/>
      <c r="G344" s="525"/>
    </row>
    <row r="345" spans="1:7" ht="12.75">
      <c r="A345" s="440"/>
      <c r="B345" s="440"/>
      <c r="C345" s="440"/>
      <c r="D345" s="485"/>
      <c r="E345" s="440"/>
      <c r="F345" s="440"/>
      <c r="G345" s="440"/>
    </row>
    <row r="346" spans="1:7" ht="12.75">
      <c r="A346" s="487">
        <f>A344+1</f>
        <v>98</v>
      </c>
      <c r="B346" s="487">
        <f>B344+1</f>
        <v>35</v>
      </c>
      <c r="C346" s="563" t="s">
        <v>737</v>
      </c>
      <c r="D346" s="485" t="s">
        <v>445</v>
      </c>
      <c r="E346" s="438">
        <v>1</v>
      </c>
      <c r="F346" s="525"/>
      <c r="G346" s="525"/>
    </row>
    <row r="347" spans="1:7" ht="12.75">
      <c r="A347" s="487"/>
      <c r="B347" s="487"/>
      <c r="C347" s="563"/>
      <c r="D347" s="485"/>
      <c r="F347" s="525"/>
      <c r="G347" s="525"/>
    </row>
    <row r="348" spans="1:7" ht="12.75">
      <c r="A348" s="487"/>
      <c r="B348" s="487"/>
      <c r="C348" s="484" t="s">
        <v>739</v>
      </c>
      <c r="D348" s="485"/>
      <c r="F348" s="525"/>
      <c r="G348" s="935"/>
    </row>
    <row r="349" spans="1:7" s="557" customFormat="1" ht="25.5">
      <c r="A349" s="487">
        <f>A342+1</f>
        <v>97</v>
      </c>
      <c r="B349" s="487">
        <v>1</v>
      </c>
      <c r="C349" s="555" t="s">
        <v>694</v>
      </c>
      <c r="D349" s="519" t="s">
        <v>445</v>
      </c>
      <c r="E349" s="478">
        <v>1</v>
      </c>
      <c r="F349" s="556"/>
      <c r="G349" s="556"/>
    </row>
    <row r="350" spans="1:7" s="557" customFormat="1" ht="12.75">
      <c r="A350" s="487"/>
      <c r="B350" s="487"/>
      <c r="C350" s="544" t="s">
        <v>695</v>
      </c>
      <c r="D350" s="558" t="s">
        <v>445</v>
      </c>
      <c r="E350" s="558">
        <v>1</v>
      </c>
      <c r="F350" s="556"/>
      <c r="G350" s="556"/>
    </row>
    <row r="351" spans="1:7" s="557" customFormat="1" ht="12.75">
      <c r="A351" s="487"/>
      <c r="B351" s="487"/>
      <c r="C351" s="544" t="s">
        <v>696</v>
      </c>
      <c r="D351" s="558" t="s">
        <v>473</v>
      </c>
      <c r="E351" s="558">
        <v>1</v>
      </c>
      <c r="F351" s="556"/>
      <c r="G351" s="556"/>
    </row>
    <row r="352" spans="1:7" s="557" customFormat="1" ht="12.75">
      <c r="A352" s="487"/>
      <c r="B352" s="487"/>
      <c r="C352" s="544" t="s">
        <v>697</v>
      </c>
      <c r="D352" s="558" t="s">
        <v>473</v>
      </c>
      <c r="E352" s="558">
        <v>1</v>
      </c>
      <c r="F352" s="556"/>
      <c r="G352" s="556"/>
    </row>
    <row r="353" spans="1:7" s="557" customFormat="1" ht="12.75">
      <c r="A353" s="487"/>
      <c r="B353" s="487"/>
      <c r="C353" s="555" t="s">
        <v>698</v>
      </c>
      <c r="D353" s="558" t="s">
        <v>473</v>
      </c>
      <c r="E353" s="558">
        <v>1</v>
      </c>
      <c r="F353" s="556"/>
      <c r="G353" s="556"/>
    </row>
    <row r="354" spans="1:7" s="557" customFormat="1" ht="12.75">
      <c r="A354" s="487"/>
      <c r="B354" s="487"/>
      <c r="C354" s="555" t="s">
        <v>699</v>
      </c>
      <c r="D354" s="558" t="s">
        <v>473</v>
      </c>
      <c r="E354" s="558">
        <v>1</v>
      </c>
      <c r="F354" s="556"/>
      <c r="G354" s="556"/>
    </row>
    <row r="355" spans="1:7" s="557" customFormat="1" ht="12.75">
      <c r="A355" s="487"/>
      <c r="B355" s="487"/>
      <c r="C355" s="555"/>
      <c r="D355" s="519"/>
      <c r="E355" s="478"/>
      <c r="F355" s="556"/>
      <c r="G355" s="556"/>
    </row>
    <row r="356" spans="1:7" ht="12.75" customHeight="1">
      <c r="A356" s="487"/>
      <c r="B356" s="487"/>
      <c r="C356" s="559" t="s">
        <v>700</v>
      </c>
      <c r="D356" s="485"/>
      <c r="F356" s="525"/>
      <c r="G356" s="525"/>
    </row>
    <row r="357" spans="1:7" ht="25.5">
      <c r="A357" s="487">
        <f>+A349+1</f>
        <v>98</v>
      </c>
      <c r="B357" s="487">
        <f>+B349+1</f>
        <v>2</v>
      </c>
      <c r="C357" s="936" t="s">
        <v>701</v>
      </c>
      <c r="D357" s="485" t="s">
        <v>473</v>
      </c>
      <c r="E357" s="438">
        <v>1</v>
      </c>
      <c r="F357" s="525"/>
      <c r="G357" s="525"/>
    </row>
    <row r="358" spans="1:7" ht="12.75">
      <c r="A358" s="487"/>
      <c r="B358" s="487"/>
      <c r="C358" s="937"/>
      <c r="D358" s="485"/>
      <c r="F358" s="525"/>
      <c r="G358" s="525"/>
    </row>
    <row r="359" spans="1:8" s="560" customFormat="1" ht="14.25">
      <c r="A359" s="487">
        <f>+A357+1</f>
        <v>99</v>
      </c>
      <c r="B359" s="487">
        <f>+B357+1</f>
        <v>3</v>
      </c>
      <c r="C359" s="452" t="s">
        <v>740</v>
      </c>
      <c r="D359" s="519" t="s">
        <v>473</v>
      </c>
      <c r="E359" s="478">
        <v>1</v>
      </c>
      <c r="F359" s="556"/>
      <c r="G359" s="556"/>
      <c r="H359" s="938"/>
    </row>
    <row r="360" spans="1:8" s="560" customFormat="1" ht="14.25" customHeight="1">
      <c r="A360" s="487"/>
      <c r="B360" s="487"/>
      <c r="D360" s="561"/>
      <c r="E360" s="562"/>
      <c r="F360" s="562"/>
      <c r="G360" s="562"/>
      <c r="H360" s="938"/>
    </row>
    <row r="361" spans="1:9" s="560" customFormat="1" ht="25.5">
      <c r="A361" s="487">
        <f>A359+1</f>
        <v>100</v>
      </c>
      <c r="B361" s="487">
        <f>B359+1</f>
        <v>4</v>
      </c>
      <c r="C361" s="564" t="s">
        <v>706</v>
      </c>
      <c r="D361" s="565" t="s">
        <v>473</v>
      </c>
      <c r="E361" s="566">
        <v>1</v>
      </c>
      <c r="F361" s="567"/>
      <c r="G361" s="627"/>
      <c r="H361" s="938"/>
      <c r="I361" s="938"/>
    </row>
    <row r="362" spans="1:9" s="560" customFormat="1" ht="14.25">
      <c r="A362" s="487"/>
      <c r="B362" s="487"/>
      <c r="C362" s="564"/>
      <c r="D362" s="565"/>
      <c r="E362" s="566"/>
      <c r="F362" s="567"/>
      <c r="G362" s="627"/>
      <c r="H362" s="938"/>
      <c r="I362" s="938"/>
    </row>
    <row r="363" spans="1:9" s="560" customFormat="1" ht="25.5">
      <c r="A363" s="487">
        <f>A361+1</f>
        <v>101</v>
      </c>
      <c r="B363" s="487">
        <f>+B361+1</f>
        <v>5</v>
      </c>
      <c r="C363" s="564" t="s">
        <v>707</v>
      </c>
      <c r="D363" s="565" t="s">
        <v>473</v>
      </c>
      <c r="E363" s="566">
        <v>3</v>
      </c>
      <c r="F363" s="567"/>
      <c r="G363" s="627"/>
      <c r="H363" s="938"/>
      <c r="I363" s="938"/>
    </row>
    <row r="364" spans="1:9" s="560" customFormat="1" ht="14.25">
      <c r="A364" s="487"/>
      <c r="B364" s="487"/>
      <c r="C364" s="564"/>
      <c r="D364" s="565"/>
      <c r="E364" s="566"/>
      <c r="F364" s="567"/>
      <c r="G364" s="627"/>
      <c r="H364" s="938"/>
      <c r="I364" s="938"/>
    </row>
    <row r="365" spans="1:9" s="560" customFormat="1" ht="25.5">
      <c r="A365" s="487">
        <f>+A363+1</f>
        <v>102</v>
      </c>
      <c r="B365" s="487">
        <f>+B363+1</f>
        <v>6</v>
      </c>
      <c r="C365" s="564" t="s">
        <v>708</v>
      </c>
      <c r="D365" s="565" t="s">
        <v>473</v>
      </c>
      <c r="E365" s="566">
        <v>1</v>
      </c>
      <c r="F365" s="567"/>
      <c r="G365" s="627"/>
      <c r="H365" s="938"/>
      <c r="I365" s="938"/>
    </row>
    <row r="366" spans="1:9" s="560" customFormat="1" ht="14.25">
      <c r="A366" s="487"/>
      <c r="B366" s="487"/>
      <c r="C366" s="564"/>
      <c r="D366" s="565"/>
      <c r="E366" s="566"/>
      <c r="F366" s="567"/>
      <c r="G366" s="627"/>
      <c r="H366" s="938"/>
      <c r="I366" s="938"/>
    </row>
    <row r="367" spans="1:9" s="560" customFormat="1" ht="25.5">
      <c r="A367" s="487">
        <f>+A365+1</f>
        <v>103</v>
      </c>
      <c r="B367" s="487">
        <f>+B365+1</f>
        <v>7</v>
      </c>
      <c r="C367" s="564" t="s">
        <v>709</v>
      </c>
      <c r="D367" s="565" t="s">
        <v>473</v>
      </c>
      <c r="E367" s="566">
        <v>1</v>
      </c>
      <c r="F367" s="567"/>
      <c r="G367" s="627"/>
      <c r="H367" s="938"/>
      <c r="I367" s="938"/>
    </row>
    <row r="368" spans="1:9" s="560" customFormat="1" ht="14.25">
      <c r="A368" s="568"/>
      <c r="B368" s="487"/>
      <c r="D368" s="561"/>
      <c r="E368" s="562"/>
      <c r="F368" s="562"/>
      <c r="G368" s="562"/>
      <c r="H368" s="938"/>
      <c r="I368" s="938"/>
    </row>
    <row r="369" spans="1:9" s="560" customFormat="1" ht="25.5">
      <c r="A369" s="487">
        <f>+A367+1</f>
        <v>104</v>
      </c>
      <c r="B369" s="487">
        <f>+B367+1</f>
        <v>8</v>
      </c>
      <c r="C369" s="564" t="s">
        <v>710</v>
      </c>
      <c r="D369" s="565" t="s">
        <v>473</v>
      </c>
      <c r="E369" s="566">
        <v>21</v>
      </c>
      <c r="F369" s="567"/>
      <c r="G369" s="627"/>
      <c r="H369" s="938"/>
      <c r="I369" s="938"/>
    </row>
    <row r="370" spans="1:9" s="560" customFormat="1" ht="14.25">
      <c r="A370" s="568"/>
      <c r="B370" s="487"/>
      <c r="D370" s="561"/>
      <c r="E370" s="562"/>
      <c r="F370" s="562"/>
      <c r="G370" s="562"/>
      <c r="H370" s="938"/>
      <c r="I370" s="938"/>
    </row>
    <row r="371" spans="1:9" s="560" customFormat="1" ht="25.5">
      <c r="A371" s="487">
        <f>+A369+1</f>
        <v>105</v>
      </c>
      <c r="B371" s="487">
        <f>+B369+1</f>
        <v>9</v>
      </c>
      <c r="C371" s="564" t="s">
        <v>711</v>
      </c>
      <c r="D371" s="565" t="s">
        <v>473</v>
      </c>
      <c r="E371" s="566">
        <v>2</v>
      </c>
      <c r="F371" s="567"/>
      <c r="G371" s="627"/>
      <c r="H371" s="938"/>
      <c r="I371" s="938"/>
    </row>
    <row r="372" spans="1:9" s="560" customFormat="1" ht="14.25">
      <c r="A372" s="568"/>
      <c r="B372" s="487"/>
      <c r="D372" s="561"/>
      <c r="E372" s="562"/>
      <c r="F372" s="562"/>
      <c r="G372" s="562"/>
      <c r="H372" s="938"/>
      <c r="I372" s="938"/>
    </row>
    <row r="373" spans="1:9" s="560" customFormat="1" ht="25.5">
      <c r="A373" s="487">
        <f>+A371+1</f>
        <v>106</v>
      </c>
      <c r="B373" s="487">
        <f>+B371+1</f>
        <v>10</v>
      </c>
      <c r="C373" s="564" t="s">
        <v>712</v>
      </c>
      <c r="D373" s="565" t="s">
        <v>473</v>
      </c>
      <c r="E373" s="566">
        <v>1</v>
      </c>
      <c r="F373" s="567"/>
      <c r="G373" s="627"/>
      <c r="H373" s="938"/>
      <c r="I373" s="938"/>
    </row>
    <row r="374" spans="1:9" s="560" customFormat="1" ht="14.25">
      <c r="A374" s="568"/>
      <c r="B374" s="487"/>
      <c r="D374" s="561"/>
      <c r="E374" s="562"/>
      <c r="F374" s="562"/>
      <c r="G374" s="562"/>
      <c r="H374" s="938"/>
      <c r="I374" s="938"/>
    </row>
    <row r="375" spans="1:9" s="560" customFormat="1" ht="25.5">
      <c r="A375" s="487">
        <f>+A373+1</f>
        <v>107</v>
      </c>
      <c r="B375" s="487">
        <f>+B373+1</f>
        <v>11</v>
      </c>
      <c r="C375" s="564" t="s">
        <v>713</v>
      </c>
      <c r="D375" s="565" t="s">
        <v>473</v>
      </c>
      <c r="E375" s="566">
        <v>2</v>
      </c>
      <c r="F375" s="567"/>
      <c r="G375" s="627"/>
      <c r="H375" s="938"/>
      <c r="I375" s="938"/>
    </row>
    <row r="376" spans="1:9" s="560" customFormat="1" ht="14.25">
      <c r="A376" s="568"/>
      <c r="B376" s="487"/>
      <c r="D376" s="561"/>
      <c r="E376" s="562"/>
      <c r="F376" s="562"/>
      <c r="G376" s="562"/>
      <c r="H376" s="938"/>
      <c r="I376" s="938"/>
    </row>
    <row r="377" spans="1:9" s="560" customFormat="1" ht="25.5">
      <c r="A377" s="487">
        <f>+A375+1</f>
        <v>108</v>
      </c>
      <c r="B377" s="487">
        <f>+B375+1</f>
        <v>12</v>
      </c>
      <c r="C377" s="564" t="s">
        <v>714</v>
      </c>
      <c r="D377" s="565" t="s">
        <v>473</v>
      </c>
      <c r="E377" s="566">
        <v>2</v>
      </c>
      <c r="F377" s="567"/>
      <c r="G377" s="627"/>
      <c r="H377" s="938"/>
      <c r="I377" s="938"/>
    </row>
    <row r="378" spans="1:9" s="560" customFormat="1" ht="14.25">
      <c r="A378" s="568"/>
      <c r="B378" s="487"/>
      <c r="D378" s="561"/>
      <c r="E378" s="562"/>
      <c r="F378" s="562"/>
      <c r="G378" s="562"/>
      <c r="H378" s="938"/>
      <c r="I378" s="938"/>
    </row>
    <row r="379" spans="1:9" s="560" customFormat="1" ht="14.25">
      <c r="A379" s="487">
        <f>A377+1</f>
        <v>109</v>
      </c>
      <c r="B379" s="487">
        <f>B377+1</f>
        <v>13</v>
      </c>
      <c r="C379" s="564" t="s">
        <v>717</v>
      </c>
      <c r="D379" s="565" t="s">
        <v>473</v>
      </c>
      <c r="E379" s="566">
        <v>45</v>
      </c>
      <c r="F379" s="567"/>
      <c r="G379" s="627"/>
      <c r="H379" s="938"/>
      <c r="I379" s="938"/>
    </row>
    <row r="380" spans="1:9" s="560" customFormat="1" ht="14.25">
      <c r="A380" s="568"/>
      <c r="B380" s="487"/>
      <c r="D380" s="561"/>
      <c r="E380" s="562"/>
      <c r="F380" s="562"/>
      <c r="G380" s="562"/>
      <c r="H380" s="938"/>
      <c r="I380" s="938"/>
    </row>
    <row r="381" spans="1:9" s="560" customFormat="1" ht="14.25">
      <c r="A381" s="487">
        <f>+A379+1</f>
        <v>110</v>
      </c>
      <c r="B381" s="487">
        <f>+B379+1</f>
        <v>14</v>
      </c>
      <c r="C381" s="564" t="s">
        <v>718</v>
      </c>
      <c r="D381" s="565" t="s">
        <v>473</v>
      </c>
      <c r="E381" s="566">
        <v>15</v>
      </c>
      <c r="F381" s="567"/>
      <c r="G381" s="627"/>
      <c r="H381" s="938"/>
      <c r="I381" s="938"/>
    </row>
    <row r="382" spans="1:9" s="560" customFormat="1" ht="14.25">
      <c r="A382" s="568"/>
      <c r="B382" s="487"/>
      <c r="D382" s="561"/>
      <c r="E382" s="562"/>
      <c r="F382" s="562"/>
      <c r="G382" s="562"/>
      <c r="H382" s="938"/>
      <c r="I382" s="938"/>
    </row>
    <row r="383" spans="1:9" s="560" customFormat="1" ht="14.25">
      <c r="A383" s="487">
        <f>+A381+1</f>
        <v>111</v>
      </c>
      <c r="B383" s="487">
        <f>+B381+1</f>
        <v>15</v>
      </c>
      <c r="C383" s="564" t="s">
        <v>719</v>
      </c>
      <c r="D383" s="565" t="s">
        <v>473</v>
      </c>
      <c r="E383" s="566">
        <v>1</v>
      </c>
      <c r="F383" s="567"/>
      <c r="G383" s="627"/>
      <c r="H383" s="938"/>
      <c r="I383" s="938"/>
    </row>
    <row r="384" spans="1:9" s="560" customFormat="1" ht="14.25">
      <c r="A384" s="568"/>
      <c r="B384" s="487"/>
      <c r="D384" s="561"/>
      <c r="E384" s="562"/>
      <c r="F384" s="562"/>
      <c r="G384" s="562"/>
      <c r="H384" s="938"/>
      <c r="I384" s="938"/>
    </row>
    <row r="385" spans="1:9" s="560" customFormat="1" ht="14.25">
      <c r="A385" s="487">
        <f>A383+1</f>
        <v>112</v>
      </c>
      <c r="B385" s="487">
        <f>B383+1</f>
        <v>16</v>
      </c>
      <c r="C385" s="564" t="s">
        <v>721</v>
      </c>
      <c r="D385" s="565" t="s">
        <v>473</v>
      </c>
      <c r="E385" s="566">
        <v>1</v>
      </c>
      <c r="F385" s="567"/>
      <c r="G385" s="627"/>
      <c r="H385" s="938"/>
      <c r="I385" s="938"/>
    </row>
    <row r="386" spans="1:9" s="560" customFormat="1" ht="14.25">
      <c r="A386" s="568"/>
      <c r="B386" s="487"/>
      <c r="D386" s="561"/>
      <c r="E386" s="562"/>
      <c r="F386" s="562"/>
      <c r="G386" s="562"/>
      <c r="H386" s="938"/>
      <c r="I386" s="938"/>
    </row>
    <row r="387" spans="1:9" s="560" customFormat="1" ht="25.5">
      <c r="A387" s="487">
        <f>+A385+1</f>
        <v>113</v>
      </c>
      <c r="B387" s="487">
        <f>+B385+1</f>
        <v>17</v>
      </c>
      <c r="C387" s="564" t="s">
        <v>722</v>
      </c>
      <c r="D387" s="565" t="s">
        <v>473</v>
      </c>
      <c r="E387" s="566">
        <v>45</v>
      </c>
      <c r="F387" s="567"/>
      <c r="G387" s="627"/>
      <c r="H387" s="938"/>
      <c r="I387" s="938"/>
    </row>
    <row r="388" spans="1:9" s="560" customFormat="1" ht="14.25">
      <c r="A388" s="568"/>
      <c r="B388" s="487"/>
      <c r="D388" s="561"/>
      <c r="E388" s="562"/>
      <c r="F388" s="562"/>
      <c r="G388" s="562"/>
      <c r="H388" s="938"/>
      <c r="I388" s="938"/>
    </row>
    <row r="389" spans="1:9" s="560" customFormat="1" ht="14.25">
      <c r="A389" s="487">
        <f>+A387+1</f>
        <v>114</v>
      </c>
      <c r="B389" s="487">
        <f>+B387+1</f>
        <v>18</v>
      </c>
      <c r="C389" s="564" t="s">
        <v>723</v>
      </c>
      <c r="D389" s="565" t="s">
        <v>473</v>
      </c>
      <c r="E389" s="566">
        <v>1</v>
      </c>
      <c r="F389" s="567"/>
      <c r="G389" s="627"/>
      <c r="H389" s="938"/>
      <c r="I389" s="938"/>
    </row>
    <row r="390" spans="1:9" s="560" customFormat="1" ht="14.25">
      <c r="A390" s="568"/>
      <c r="B390" s="487"/>
      <c r="D390" s="561"/>
      <c r="E390" s="562"/>
      <c r="F390" s="562"/>
      <c r="G390" s="562"/>
      <c r="H390" s="938"/>
      <c r="I390" s="938"/>
    </row>
    <row r="391" spans="1:9" s="560" customFormat="1" ht="25.5">
      <c r="A391" s="487">
        <f>+A389+1</f>
        <v>115</v>
      </c>
      <c r="B391" s="487">
        <f>+B389+1</f>
        <v>19</v>
      </c>
      <c r="C391" s="564" t="s">
        <v>724</v>
      </c>
      <c r="D391" s="565" t="s">
        <v>473</v>
      </c>
      <c r="E391" s="566">
        <v>1</v>
      </c>
      <c r="F391" s="567"/>
      <c r="G391" s="627"/>
      <c r="H391" s="938"/>
      <c r="I391" s="938"/>
    </row>
    <row r="392" spans="1:9" s="560" customFormat="1" ht="14.25">
      <c r="A392" s="568"/>
      <c r="B392" s="487"/>
      <c r="D392" s="561"/>
      <c r="E392" s="562"/>
      <c r="F392" s="562"/>
      <c r="G392" s="562"/>
      <c r="H392" s="938"/>
      <c r="I392" s="938"/>
    </row>
    <row r="393" spans="1:9" s="560" customFormat="1" ht="14.25">
      <c r="A393" s="487">
        <f>+A391+1</f>
        <v>116</v>
      </c>
      <c r="B393" s="487">
        <f>+B391+1</f>
        <v>20</v>
      </c>
      <c r="C393" s="564" t="s">
        <v>725</v>
      </c>
      <c r="D393" s="565" t="s">
        <v>473</v>
      </c>
      <c r="E393" s="566">
        <v>1</v>
      </c>
      <c r="F393" s="567"/>
      <c r="G393" s="627"/>
      <c r="H393" s="938"/>
      <c r="I393" s="938"/>
    </row>
    <row r="394" spans="1:9" s="560" customFormat="1" ht="14.25">
      <c r="A394" s="568"/>
      <c r="B394" s="487"/>
      <c r="D394" s="561"/>
      <c r="E394" s="562"/>
      <c r="F394" s="562"/>
      <c r="G394" s="562"/>
      <c r="H394" s="938"/>
      <c r="I394" s="938"/>
    </row>
    <row r="395" spans="1:9" s="560" customFormat="1" ht="14.25">
      <c r="A395" s="487">
        <f>+A393+1</f>
        <v>117</v>
      </c>
      <c r="B395" s="487">
        <f>+B393+1</f>
        <v>21</v>
      </c>
      <c r="C395" s="563" t="s">
        <v>784</v>
      </c>
      <c r="D395" s="485" t="s">
        <v>473</v>
      </c>
      <c r="E395" s="438">
        <v>1</v>
      </c>
      <c r="F395" s="525"/>
      <c r="G395" s="525"/>
      <c r="H395" s="938"/>
      <c r="I395" s="938"/>
    </row>
    <row r="396" spans="1:9" s="560" customFormat="1" ht="14.25">
      <c r="A396" s="568"/>
      <c r="B396" s="487"/>
      <c r="D396" s="561"/>
      <c r="E396" s="562"/>
      <c r="F396" s="562"/>
      <c r="G396" s="562"/>
      <c r="H396" s="938"/>
      <c r="I396" s="938"/>
    </row>
    <row r="397" spans="1:9" s="560" customFormat="1" ht="14.25">
      <c r="A397" s="569">
        <f>+A395+1</f>
        <v>118</v>
      </c>
      <c r="B397" s="569">
        <f>+B395+1</f>
        <v>22</v>
      </c>
      <c r="C397" s="563" t="s">
        <v>785</v>
      </c>
      <c r="D397" s="485" t="s">
        <v>473</v>
      </c>
      <c r="E397" s="438">
        <v>1</v>
      </c>
      <c r="F397" s="525"/>
      <c r="G397" s="525"/>
      <c r="H397" s="938"/>
      <c r="I397" s="938"/>
    </row>
    <row r="398" spans="1:9" s="560" customFormat="1" ht="14.25">
      <c r="A398" s="568"/>
      <c r="B398" s="487"/>
      <c r="C398" s="453"/>
      <c r="D398" s="485"/>
      <c r="E398" s="438"/>
      <c r="F398" s="525"/>
      <c r="G398" s="525"/>
      <c r="H398" s="938"/>
      <c r="I398" s="938"/>
    </row>
    <row r="399" spans="1:7" ht="12.75">
      <c r="A399" s="487">
        <f>+A397+1</f>
        <v>119</v>
      </c>
      <c r="B399" s="487">
        <f>+B397+1</f>
        <v>23</v>
      </c>
      <c r="C399" s="452" t="s">
        <v>726</v>
      </c>
      <c r="D399" s="485" t="s">
        <v>473</v>
      </c>
      <c r="E399" s="438">
        <v>1</v>
      </c>
      <c r="F399" s="525"/>
      <c r="G399" s="525"/>
    </row>
    <row r="400" spans="1:8" s="560" customFormat="1" ht="13.5" customHeight="1">
      <c r="A400" s="487"/>
      <c r="B400" s="487"/>
      <c r="C400" s="452"/>
      <c r="D400" s="485"/>
      <c r="E400" s="438"/>
      <c r="F400" s="525"/>
      <c r="G400" s="525"/>
      <c r="H400" s="938"/>
    </row>
    <row r="401" spans="1:7" ht="12.75">
      <c r="A401" s="487">
        <f>+A399+1</f>
        <v>120</v>
      </c>
      <c r="B401" s="487">
        <f>+B399+1</f>
        <v>24</v>
      </c>
      <c r="C401" s="452" t="s">
        <v>727</v>
      </c>
      <c r="D401" s="485" t="s">
        <v>473</v>
      </c>
      <c r="E401" s="438">
        <v>1</v>
      </c>
      <c r="F401" s="525"/>
      <c r="G401" s="525"/>
    </row>
    <row r="402" spans="1:9" s="560" customFormat="1" ht="14.25">
      <c r="A402" s="487"/>
      <c r="B402" s="487"/>
      <c r="C402" s="452"/>
      <c r="D402" s="485"/>
      <c r="E402" s="438"/>
      <c r="F402" s="525"/>
      <c r="G402" s="525"/>
      <c r="H402" s="938"/>
      <c r="I402" s="938"/>
    </row>
    <row r="403" spans="1:7" ht="12.75">
      <c r="A403" s="487">
        <f>+A399+1</f>
        <v>120</v>
      </c>
      <c r="B403" s="487">
        <f>+B399+1</f>
        <v>24</v>
      </c>
      <c r="C403" s="452" t="s">
        <v>728</v>
      </c>
      <c r="D403" s="485" t="s">
        <v>473</v>
      </c>
      <c r="E403" s="438">
        <v>3</v>
      </c>
      <c r="F403" s="525"/>
      <c r="G403" s="525"/>
    </row>
    <row r="404" spans="1:9" s="560" customFormat="1" ht="14.25">
      <c r="A404" s="487"/>
      <c r="B404" s="487"/>
      <c r="H404" s="938"/>
      <c r="I404" s="938"/>
    </row>
    <row r="405" spans="1:7" ht="12.75">
      <c r="A405" s="487">
        <f>A403+1</f>
        <v>121</v>
      </c>
      <c r="B405" s="487">
        <f>B403+1</f>
        <v>25</v>
      </c>
      <c r="C405" s="452" t="s">
        <v>729</v>
      </c>
      <c r="D405" s="485" t="s">
        <v>473</v>
      </c>
      <c r="E405" s="438">
        <v>1</v>
      </c>
      <c r="F405" s="525"/>
      <c r="G405" s="525"/>
    </row>
    <row r="406" spans="1:9" s="560" customFormat="1" ht="14.25">
      <c r="A406" s="487"/>
      <c r="B406" s="487"/>
      <c r="C406" s="452"/>
      <c r="D406" s="485"/>
      <c r="E406" s="438"/>
      <c r="F406" s="525"/>
      <c r="G406" s="525"/>
      <c r="H406" s="938"/>
      <c r="I406" s="938"/>
    </row>
    <row r="407" spans="1:7" ht="25.5">
      <c r="A407" s="487">
        <f>A405+1</f>
        <v>122</v>
      </c>
      <c r="B407" s="487">
        <f>B405+1</f>
        <v>26</v>
      </c>
      <c r="C407" s="452" t="s">
        <v>733</v>
      </c>
      <c r="D407" s="485" t="s">
        <v>473</v>
      </c>
      <c r="E407" s="438">
        <v>1</v>
      </c>
      <c r="F407" s="525"/>
      <c r="G407" s="525"/>
    </row>
    <row r="408" spans="1:7" ht="12.75">
      <c r="A408" s="487"/>
      <c r="B408" s="487"/>
      <c r="C408" s="452"/>
      <c r="D408" s="485"/>
      <c r="F408" s="525"/>
      <c r="G408" s="525"/>
    </row>
    <row r="409" spans="1:7" ht="12.75">
      <c r="A409" s="487">
        <f>+A407+1</f>
        <v>123</v>
      </c>
      <c r="B409" s="487">
        <f>+B407+1</f>
        <v>27</v>
      </c>
      <c r="C409" s="452" t="s">
        <v>734</v>
      </c>
      <c r="D409" s="485" t="s">
        <v>473</v>
      </c>
      <c r="E409" s="438">
        <v>6</v>
      </c>
      <c r="F409" s="525"/>
      <c r="G409" s="525"/>
    </row>
    <row r="410" spans="1:7" ht="12.75">
      <c r="A410" s="487"/>
      <c r="B410" s="487"/>
      <c r="C410" s="452"/>
      <c r="D410" s="485"/>
      <c r="F410" s="525"/>
      <c r="G410" s="525"/>
    </row>
    <row r="411" spans="1:7" ht="12.75">
      <c r="A411" s="487">
        <f>+A409+1</f>
        <v>124</v>
      </c>
      <c r="B411" s="487">
        <f>+B409+1</f>
        <v>28</v>
      </c>
      <c r="C411" s="452" t="s">
        <v>735</v>
      </c>
      <c r="D411" s="485" t="s">
        <v>473</v>
      </c>
      <c r="E411" s="438">
        <v>9</v>
      </c>
      <c r="F411" s="525"/>
      <c r="G411" s="525"/>
    </row>
    <row r="412" spans="1:7" ht="12.75">
      <c r="A412" s="487"/>
      <c r="B412" s="487"/>
      <c r="C412" s="452"/>
      <c r="D412" s="485"/>
      <c r="F412" s="525"/>
      <c r="G412" s="525"/>
    </row>
    <row r="413" spans="1:7" ht="12.75">
      <c r="A413" s="487">
        <f>+A411+1</f>
        <v>125</v>
      </c>
      <c r="B413" s="487">
        <f>+B411+1</f>
        <v>29</v>
      </c>
      <c r="C413" s="452" t="s">
        <v>736</v>
      </c>
      <c r="D413" s="485" t="s">
        <v>473</v>
      </c>
      <c r="E413" s="438">
        <v>174</v>
      </c>
      <c r="F413" s="525"/>
      <c r="G413" s="525"/>
    </row>
    <row r="414" spans="1:7" ht="12.75">
      <c r="A414" s="440"/>
      <c r="B414" s="440"/>
      <c r="C414" s="440"/>
      <c r="D414" s="485"/>
      <c r="E414" s="440"/>
      <c r="F414" s="440"/>
      <c r="G414" s="440"/>
    </row>
    <row r="415" spans="1:7" ht="12.75">
      <c r="A415" s="487">
        <f>A413+1</f>
        <v>126</v>
      </c>
      <c r="B415" s="487">
        <f>B413+1</f>
        <v>30</v>
      </c>
      <c r="C415" s="563" t="s">
        <v>737</v>
      </c>
      <c r="D415" s="485" t="s">
        <v>445</v>
      </c>
      <c r="E415" s="438">
        <v>1</v>
      </c>
      <c r="F415" s="525"/>
      <c r="G415" s="525"/>
    </row>
    <row r="416" spans="1:7" ht="12.75">
      <c r="A416" s="487"/>
      <c r="B416" s="487"/>
      <c r="C416" s="563"/>
      <c r="D416" s="485"/>
      <c r="F416" s="525"/>
      <c r="G416" s="525"/>
    </row>
    <row r="417" spans="1:7" ht="12.75">
      <c r="A417" s="487"/>
      <c r="B417" s="487"/>
      <c r="C417" s="484" t="s">
        <v>741</v>
      </c>
      <c r="D417" s="485"/>
      <c r="F417" s="525"/>
      <c r="G417" s="935"/>
    </row>
    <row r="418" spans="1:7" s="557" customFormat="1" ht="25.5">
      <c r="A418" s="487">
        <f>A411+1</f>
        <v>125</v>
      </c>
      <c r="B418" s="487">
        <v>1</v>
      </c>
      <c r="C418" s="555" t="s">
        <v>694</v>
      </c>
      <c r="D418" s="519" t="s">
        <v>445</v>
      </c>
      <c r="E418" s="478">
        <v>1</v>
      </c>
      <c r="F418" s="556"/>
      <c r="G418" s="556"/>
    </row>
    <row r="419" spans="1:7" s="557" customFormat="1" ht="12.75">
      <c r="A419" s="487"/>
      <c r="B419" s="487"/>
      <c r="C419" s="544" t="s">
        <v>695</v>
      </c>
      <c r="D419" s="558" t="s">
        <v>445</v>
      </c>
      <c r="E419" s="558">
        <v>1</v>
      </c>
      <c r="F419" s="556"/>
      <c r="G419" s="556"/>
    </row>
    <row r="420" spans="1:7" s="557" customFormat="1" ht="12.75">
      <c r="A420" s="487"/>
      <c r="B420" s="487"/>
      <c r="C420" s="544" t="s">
        <v>696</v>
      </c>
      <c r="D420" s="558" t="s">
        <v>473</v>
      </c>
      <c r="E420" s="558">
        <v>1</v>
      </c>
      <c r="F420" s="556"/>
      <c r="G420" s="556"/>
    </row>
    <row r="421" spans="1:7" s="557" customFormat="1" ht="12.75">
      <c r="A421" s="487"/>
      <c r="B421" s="487"/>
      <c r="C421" s="544" t="s">
        <v>697</v>
      </c>
      <c r="D421" s="558" t="s">
        <v>473</v>
      </c>
      <c r="E421" s="558">
        <v>1</v>
      </c>
      <c r="F421" s="556"/>
      <c r="G421" s="556"/>
    </row>
    <row r="422" spans="1:7" s="557" customFormat="1" ht="12.75">
      <c r="A422" s="487"/>
      <c r="B422" s="487"/>
      <c r="C422" s="555" t="s">
        <v>698</v>
      </c>
      <c r="D422" s="558" t="s">
        <v>473</v>
      </c>
      <c r="E422" s="558">
        <v>1</v>
      </c>
      <c r="F422" s="556"/>
      <c r="G422" s="556"/>
    </row>
    <row r="423" spans="1:7" s="557" customFormat="1" ht="12.75">
      <c r="A423" s="487"/>
      <c r="B423" s="487"/>
      <c r="C423" s="555" t="s">
        <v>699</v>
      </c>
      <c r="D423" s="558" t="s">
        <v>473</v>
      </c>
      <c r="E423" s="558">
        <v>1</v>
      </c>
      <c r="F423" s="556"/>
      <c r="G423" s="556"/>
    </row>
    <row r="424" spans="1:7" s="557" customFormat="1" ht="12.75">
      <c r="A424" s="487"/>
      <c r="B424" s="487"/>
      <c r="C424" s="555"/>
      <c r="D424" s="519"/>
      <c r="E424" s="478"/>
      <c r="F424" s="556"/>
      <c r="G424" s="556"/>
    </row>
    <row r="425" spans="1:7" ht="12.75" customHeight="1">
      <c r="A425" s="487"/>
      <c r="B425" s="487"/>
      <c r="C425" s="559" t="s">
        <v>700</v>
      </c>
      <c r="D425" s="485"/>
      <c r="F425" s="525"/>
      <c r="G425" s="525"/>
    </row>
    <row r="426" spans="1:7" ht="25.5">
      <c r="A426" s="487">
        <f>+A418+1</f>
        <v>126</v>
      </c>
      <c r="B426" s="487">
        <f>+B418+1</f>
        <v>2</v>
      </c>
      <c r="C426" s="936" t="s">
        <v>701</v>
      </c>
      <c r="D426" s="485" t="s">
        <v>473</v>
      </c>
      <c r="E426" s="438">
        <v>1</v>
      </c>
      <c r="F426" s="525"/>
      <c r="G426" s="525"/>
    </row>
    <row r="427" spans="1:7" ht="12.75">
      <c r="A427" s="487"/>
      <c r="B427" s="487"/>
      <c r="C427" s="937"/>
      <c r="D427" s="485"/>
      <c r="F427" s="525"/>
      <c r="G427" s="525"/>
    </row>
    <row r="428" spans="1:8" s="560" customFormat="1" ht="14.25">
      <c r="A428" s="487">
        <f>+A426+1</f>
        <v>127</v>
      </c>
      <c r="B428" s="487">
        <f>+B426+1</f>
        <v>3</v>
      </c>
      <c r="C428" s="452" t="s">
        <v>740</v>
      </c>
      <c r="D428" s="519" t="s">
        <v>473</v>
      </c>
      <c r="E428" s="478">
        <v>1</v>
      </c>
      <c r="F428" s="556"/>
      <c r="G428" s="556"/>
      <c r="H428" s="938"/>
    </row>
    <row r="429" spans="1:8" s="560" customFormat="1" ht="14.25" customHeight="1">
      <c r="A429" s="487"/>
      <c r="B429" s="487"/>
      <c r="D429" s="561"/>
      <c r="E429" s="562"/>
      <c r="F429" s="562"/>
      <c r="G429" s="562"/>
      <c r="H429" s="938"/>
    </row>
    <row r="430" spans="1:9" s="560" customFormat="1" ht="25.5">
      <c r="A430" s="487">
        <f>A428+1</f>
        <v>128</v>
      </c>
      <c r="B430" s="487">
        <f>B428+1</f>
        <v>4</v>
      </c>
      <c r="C430" s="564" t="s">
        <v>706</v>
      </c>
      <c r="D430" s="565" t="s">
        <v>473</v>
      </c>
      <c r="E430" s="566">
        <v>1</v>
      </c>
      <c r="F430" s="567"/>
      <c r="G430" s="627"/>
      <c r="H430" s="938"/>
      <c r="I430" s="938"/>
    </row>
    <row r="431" spans="1:9" s="560" customFormat="1" ht="14.25">
      <c r="A431" s="487"/>
      <c r="B431" s="487"/>
      <c r="C431" s="564"/>
      <c r="D431" s="565"/>
      <c r="E431" s="566"/>
      <c r="F431" s="567"/>
      <c r="G431" s="627"/>
      <c r="H431" s="938"/>
      <c r="I431" s="938"/>
    </row>
    <row r="432" spans="1:9" s="560" customFormat="1" ht="25.5">
      <c r="A432" s="487">
        <f>A430+1</f>
        <v>129</v>
      </c>
      <c r="B432" s="487">
        <f>+B430+1</f>
        <v>5</v>
      </c>
      <c r="C432" s="564" t="s">
        <v>707</v>
      </c>
      <c r="D432" s="565" t="s">
        <v>473</v>
      </c>
      <c r="E432" s="566">
        <v>3</v>
      </c>
      <c r="F432" s="567"/>
      <c r="G432" s="627"/>
      <c r="H432" s="938"/>
      <c r="I432" s="938"/>
    </row>
    <row r="433" spans="1:9" s="560" customFormat="1" ht="14.25">
      <c r="A433" s="487"/>
      <c r="B433" s="487"/>
      <c r="C433" s="564"/>
      <c r="D433" s="565"/>
      <c r="E433" s="566"/>
      <c r="F433" s="567"/>
      <c r="G433" s="627"/>
      <c r="H433" s="938"/>
      <c r="I433" s="938"/>
    </row>
    <row r="434" spans="1:9" s="560" customFormat="1" ht="25.5">
      <c r="A434" s="487">
        <f>+A432+1</f>
        <v>130</v>
      </c>
      <c r="B434" s="487">
        <f>+B432+1</f>
        <v>6</v>
      </c>
      <c r="C434" s="564" t="s">
        <v>708</v>
      </c>
      <c r="D434" s="565" t="s">
        <v>473</v>
      </c>
      <c r="E434" s="566">
        <v>1</v>
      </c>
      <c r="F434" s="567"/>
      <c r="G434" s="627"/>
      <c r="H434" s="938"/>
      <c r="I434" s="938"/>
    </row>
    <row r="435" spans="1:9" s="560" customFormat="1" ht="14.25">
      <c r="A435" s="487"/>
      <c r="B435" s="487"/>
      <c r="C435" s="564"/>
      <c r="D435" s="565"/>
      <c r="E435" s="566"/>
      <c r="F435" s="567"/>
      <c r="G435" s="627"/>
      <c r="H435" s="938"/>
      <c r="I435" s="938"/>
    </row>
    <row r="436" spans="1:9" s="560" customFormat="1" ht="25.5">
      <c r="A436" s="487">
        <f>+A434+1</f>
        <v>131</v>
      </c>
      <c r="B436" s="487">
        <f>+B434+1</f>
        <v>7</v>
      </c>
      <c r="C436" s="564" t="s">
        <v>709</v>
      </c>
      <c r="D436" s="565" t="s">
        <v>473</v>
      </c>
      <c r="E436" s="566">
        <v>1</v>
      </c>
      <c r="F436" s="567"/>
      <c r="G436" s="627"/>
      <c r="H436" s="938"/>
      <c r="I436" s="938"/>
    </row>
    <row r="437" spans="1:9" s="560" customFormat="1" ht="14.25">
      <c r="A437" s="568"/>
      <c r="B437" s="487"/>
      <c r="D437" s="561"/>
      <c r="E437" s="562"/>
      <c r="F437" s="562"/>
      <c r="G437" s="562"/>
      <c r="H437" s="938"/>
      <c r="I437" s="938"/>
    </row>
    <row r="438" spans="1:9" s="560" customFormat="1" ht="25.5">
      <c r="A438" s="487">
        <f>+A436+1</f>
        <v>132</v>
      </c>
      <c r="B438" s="487">
        <f>+B436+1</f>
        <v>8</v>
      </c>
      <c r="C438" s="564" t="s">
        <v>710</v>
      </c>
      <c r="D438" s="565" t="s">
        <v>473</v>
      </c>
      <c r="E438" s="566">
        <v>20</v>
      </c>
      <c r="F438" s="567"/>
      <c r="G438" s="627"/>
      <c r="H438" s="938"/>
      <c r="I438" s="938"/>
    </row>
    <row r="439" spans="1:9" s="560" customFormat="1" ht="14.25">
      <c r="A439" s="568"/>
      <c r="B439" s="487"/>
      <c r="D439" s="561"/>
      <c r="E439" s="562"/>
      <c r="F439" s="562"/>
      <c r="G439" s="562"/>
      <c r="H439" s="938"/>
      <c r="I439" s="938"/>
    </row>
    <row r="440" spans="1:9" s="560" customFormat="1" ht="25.5">
      <c r="A440" s="487">
        <f>+A438+1</f>
        <v>133</v>
      </c>
      <c r="B440" s="487">
        <f>+B438+1</f>
        <v>9</v>
      </c>
      <c r="C440" s="564" t="s">
        <v>711</v>
      </c>
      <c r="D440" s="565" t="s">
        <v>473</v>
      </c>
      <c r="E440" s="566">
        <v>2</v>
      </c>
      <c r="F440" s="567"/>
      <c r="G440" s="627"/>
      <c r="H440" s="938"/>
      <c r="I440" s="938"/>
    </row>
    <row r="441" spans="1:9" s="560" customFormat="1" ht="14.25">
      <c r="A441" s="568"/>
      <c r="B441" s="487"/>
      <c r="D441" s="561"/>
      <c r="E441" s="562"/>
      <c r="F441" s="562"/>
      <c r="G441" s="562"/>
      <c r="H441" s="938"/>
      <c r="I441" s="938"/>
    </row>
    <row r="442" spans="1:9" s="560" customFormat="1" ht="25.5">
      <c r="A442" s="487">
        <f>+A440+1</f>
        <v>134</v>
      </c>
      <c r="B442" s="487">
        <f>+B440+1</f>
        <v>10</v>
      </c>
      <c r="C442" s="564" t="s">
        <v>712</v>
      </c>
      <c r="D442" s="565" t="s">
        <v>473</v>
      </c>
      <c r="E442" s="566">
        <v>1</v>
      </c>
      <c r="F442" s="567"/>
      <c r="G442" s="627"/>
      <c r="H442" s="938"/>
      <c r="I442" s="938"/>
    </row>
    <row r="443" spans="1:9" s="560" customFormat="1" ht="14.25">
      <c r="A443" s="568"/>
      <c r="B443" s="487"/>
      <c r="D443" s="561"/>
      <c r="E443" s="562"/>
      <c r="F443" s="562"/>
      <c r="G443" s="562"/>
      <c r="H443" s="938"/>
      <c r="I443" s="938"/>
    </row>
    <row r="444" spans="1:9" s="560" customFormat="1" ht="25.5">
      <c r="A444" s="487">
        <f>+A442+1</f>
        <v>135</v>
      </c>
      <c r="B444" s="487">
        <f>+B442+1</f>
        <v>11</v>
      </c>
      <c r="C444" s="564" t="s">
        <v>713</v>
      </c>
      <c r="D444" s="565" t="s">
        <v>473</v>
      </c>
      <c r="E444" s="566">
        <v>2</v>
      </c>
      <c r="F444" s="567"/>
      <c r="G444" s="627"/>
      <c r="H444" s="938"/>
      <c r="I444" s="938"/>
    </row>
    <row r="445" spans="1:9" s="560" customFormat="1" ht="14.25">
      <c r="A445" s="568"/>
      <c r="B445" s="487"/>
      <c r="D445" s="561"/>
      <c r="E445" s="562"/>
      <c r="F445" s="562"/>
      <c r="G445" s="562"/>
      <c r="H445" s="938"/>
      <c r="I445" s="938"/>
    </row>
    <row r="446" spans="1:9" s="560" customFormat="1" ht="25.5">
      <c r="A446" s="487">
        <f>+A444+1</f>
        <v>136</v>
      </c>
      <c r="B446" s="487">
        <f>+B444+1</f>
        <v>12</v>
      </c>
      <c r="C446" s="564" t="s">
        <v>714</v>
      </c>
      <c r="D446" s="565" t="s">
        <v>473</v>
      </c>
      <c r="E446" s="566">
        <v>2</v>
      </c>
      <c r="F446" s="567"/>
      <c r="G446" s="627"/>
      <c r="H446" s="938"/>
      <c r="I446" s="938"/>
    </row>
    <row r="447" spans="1:9" s="560" customFormat="1" ht="14.25">
      <c r="A447" s="568"/>
      <c r="B447" s="487"/>
      <c r="D447" s="561"/>
      <c r="E447" s="562"/>
      <c r="F447" s="562"/>
      <c r="G447" s="562"/>
      <c r="H447" s="938"/>
      <c r="I447" s="938"/>
    </row>
    <row r="448" spans="1:9" s="560" customFormat="1" ht="14.25">
      <c r="A448" s="487">
        <f>A446+1</f>
        <v>137</v>
      </c>
      <c r="B448" s="487">
        <f>B446+1</f>
        <v>13</v>
      </c>
      <c r="C448" s="564" t="s">
        <v>717</v>
      </c>
      <c r="D448" s="565" t="s">
        <v>473</v>
      </c>
      <c r="E448" s="566">
        <v>42</v>
      </c>
      <c r="F448" s="567"/>
      <c r="G448" s="627"/>
      <c r="H448" s="938"/>
      <c r="I448" s="938"/>
    </row>
    <row r="449" spans="1:9" s="560" customFormat="1" ht="14.25">
      <c r="A449" s="568"/>
      <c r="B449" s="487"/>
      <c r="D449" s="561"/>
      <c r="E449" s="562"/>
      <c r="F449" s="562"/>
      <c r="G449" s="562"/>
      <c r="H449" s="938"/>
      <c r="I449" s="938"/>
    </row>
    <row r="450" spans="1:9" s="560" customFormat="1" ht="14.25">
      <c r="A450" s="487">
        <f>+A448+1</f>
        <v>138</v>
      </c>
      <c r="B450" s="487">
        <f>+B448+1</f>
        <v>14</v>
      </c>
      <c r="C450" s="564" t="s">
        <v>718</v>
      </c>
      <c r="D450" s="565" t="s">
        <v>473</v>
      </c>
      <c r="E450" s="566">
        <v>14</v>
      </c>
      <c r="F450" s="567"/>
      <c r="G450" s="627"/>
      <c r="H450" s="938"/>
      <c r="I450" s="938"/>
    </row>
    <row r="451" spans="1:9" s="560" customFormat="1" ht="14.25">
      <c r="A451" s="568"/>
      <c r="B451" s="487"/>
      <c r="D451" s="561"/>
      <c r="E451" s="562"/>
      <c r="F451" s="562"/>
      <c r="G451" s="562"/>
      <c r="H451" s="938"/>
      <c r="I451" s="938"/>
    </row>
    <row r="452" spans="1:9" s="560" customFormat="1" ht="14.25">
      <c r="A452" s="487">
        <f>+A450+1</f>
        <v>139</v>
      </c>
      <c r="B452" s="487">
        <f>+B450+1</f>
        <v>15</v>
      </c>
      <c r="C452" s="564" t="s">
        <v>719</v>
      </c>
      <c r="D452" s="565" t="s">
        <v>473</v>
      </c>
      <c r="E452" s="566">
        <v>1</v>
      </c>
      <c r="F452" s="567"/>
      <c r="G452" s="627"/>
      <c r="H452" s="938"/>
      <c r="I452" s="938"/>
    </row>
    <row r="453" spans="1:9" s="560" customFormat="1" ht="14.25">
      <c r="A453" s="568"/>
      <c r="B453" s="487"/>
      <c r="D453" s="561"/>
      <c r="E453" s="562"/>
      <c r="F453" s="562"/>
      <c r="G453" s="562"/>
      <c r="H453" s="938"/>
      <c r="I453" s="938"/>
    </row>
    <row r="454" spans="1:9" s="560" customFormat="1" ht="14.25">
      <c r="A454" s="487">
        <f>A452+1</f>
        <v>140</v>
      </c>
      <c r="B454" s="487">
        <f>B452+1</f>
        <v>16</v>
      </c>
      <c r="C454" s="564" t="s">
        <v>721</v>
      </c>
      <c r="D454" s="565" t="s">
        <v>473</v>
      </c>
      <c r="E454" s="566">
        <v>1</v>
      </c>
      <c r="F454" s="567"/>
      <c r="G454" s="627"/>
      <c r="H454" s="938"/>
      <c r="I454" s="938"/>
    </row>
    <row r="455" spans="1:9" s="560" customFormat="1" ht="14.25">
      <c r="A455" s="568"/>
      <c r="B455" s="487"/>
      <c r="D455" s="561"/>
      <c r="E455" s="562"/>
      <c r="F455" s="562"/>
      <c r="G455" s="562"/>
      <c r="H455" s="938"/>
      <c r="I455" s="938"/>
    </row>
    <row r="456" spans="1:9" s="560" customFormat="1" ht="25.5">
      <c r="A456" s="487">
        <f>+A454+1</f>
        <v>141</v>
      </c>
      <c r="B456" s="487">
        <f>+B454+1</f>
        <v>17</v>
      </c>
      <c r="C456" s="564" t="s">
        <v>722</v>
      </c>
      <c r="D456" s="565" t="s">
        <v>473</v>
      </c>
      <c r="E456" s="566">
        <v>42</v>
      </c>
      <c r="F456" s="567"/>
      <c r="G456" s="627"/>
      <c r="H456" s="938"/>
      <c r="I456" s="938"/>
    </row>
    <row r="457" spans="1:9" s="560" customFormat="1" ht="14.25">
      <c r="A457" s="568"/>
      <c r="B457" s="487"/>
      <c r="D457" s="561"/>
      <c r="E457" s="562"/>
      <c r="F457" s="562"/>
      <c r="G457" s="562"/>
      <c r="H457" s="938"/>
      <c r="I457" s="938"/>
    </row>
    <row r="458" spans="1:9" s="560" customFormat="1" ht="14.25">
      <c r="A458" s="487">
        <f>+A456+1</f>
        <v>142</v>
      </c>
      <c r="B458" s="487">
        <f>+B456+1</f>
        <v>18</v>
      </c>
      <c r="C458" s="564" t="s">
        <v>723</v>
      </c>
      <c r="D458" s="565" t="s">
        <v>473</v>
      </c>
      <c r="E458" s="566">
        <v>1</v>
      </c>
      <c r="F458" s="567"/>
      <c r="G458" s="627"/>
      <c r="H458" s="938"/>
      <c r="I458" s="938"/>
    </row>
    <row r="459" spans="1:9" s="560" customFormat="1" ht="14.25">
      <c r="A459" s="568"/>
      <c r="B459" s="487"/>
      <c r="D459" s="561"/>
      <c r="E459" s="562"/>
      <c r="F459" s="562"/>
      <c r="G459" s="562"/>
      <c r="H459" s="938"/>
      <c r="I459" s="938"/>
    </row>
    <row r="460" spans="1:9" s="560" customFormat="1" ht="25.5">
      <c r="A460" s="487">
        <f>+A458+1</f>
        <v>143</v>
      </c>
      <c r="B460" s="487">
        <f>+B458+1</f>
        <v>19</v>
      </c>
      <c r="C460" s="564" t="s">
        <v>724</v>
      </c>
      <c r="D460" s="565" t="s">
        <v>473</v>
      </c>
      <c r="E460" s="566">
        <v>1</v>
      </c>
      <c r="F460" s="567"/>
      <c r="G460" s="627"/>
      <c r="H460" s="938"/>
      <c r="I460" s="938"/>
    </row>
    <row r="461" spans="1:9" s="560" customFormat="1" ht="14.25">
      <c r="A461" s="568"/>
      <c r="B461" s="487"/>
      <c r="D461" s="561"/>
      <c r="E461" s="562"/>
      <c r="F461" s="562"/>
      <c r="G461" s="562"/>
      <c r="H461" s="938"/>
      <c r="I461" s="938"/>
    </row>
    <row r="462" spans="1:9" s="560" customFormat="1" ht="14.25">
      <c r="A462" s="487">
        <f>+A460+1</f>
        <v>144</v>
      </c>
      <c r="B462" s="487">
        <f>+B460+1</f>
        <v>20</v>
      </c>
      <c r="C462" s="564" t="s">
        <v>725</v>
      </c>
      <c r="D462" s="565" t="s">
        <v>473</v>
      </c>
      <c r="E462" s="566">
        <v>1</v>
      </c>
      <c r="F462" s="567"/>
      <c r="G462" s="627"/>
      <c r="H462" s="938"/>
      <c r="I462" s="938"/>
    </row>
    <row r="463" spans="1:9" s="560" customFormat="1" ht="14.25">
      <c r="A463" s="568"/>
      <c r="B463" s="487"/>
      <c r="D463" s="561"/>
      <c r="E463" s="562"/>
      <c r="F463" s="562"/>
      <c r="G463" s="562"/>
      <c r="H463" s="938"/>
      <c r="I463" s="938"/>
    </row>
    <row r="464" spans="1:9" s="560" customFormat="1" ht="14.25">
      <c r="A464" s="487">
        <f>+A462+1</f>
        <v>145</v>
      </c>
      <c r="B464" s="487">
        <f>+B462+1</f>
        <v>21</v>
      </c>
      <c r="C464" s="563" t="s">
        <v>784</v>
      </c>
      <c r="D464" s="485" t="s">
        <v>473</v>
      </c>
      <c r="E464" s="438">
        <v>1</v>
      </c>
      <c r="F464" s="525"/>
      <c r="G464" s="525"/>
      <c r="H464" s="938"/>
      <c r="I464" s="938"/>
    </row>
    <row r="465" spans="1:9" s="560" customFormat="1" ht="14.25">
      <c r="A465" s="568"/>
      <c r="B465" s="487"/>
      <c r="D465" s="561"/>
      <c r="E465" s="562"/>
      <c r="F465" s="562"/>
      <c r="G465" s="562"/>
      <c r="H465" s="938"/>
      <c r="I465" s="938"/>
    </row>
    <row r="466" spans="1:9" s="560" customFormat="1" ht="14.25">
      <c r="A466" s="569">
        <f>+A464+1</f>
        <v>146</v>
      </c>
      <c r="B466" s="569">
        <f>+B464+1</f>
        <v>22</v>
      </c>
      <c r="C466" s="563" t="s">
        <v>785</v>
      </c>
      <c r="D466" s="485" t="s">
        <v>473</v>
      </c>
      <c r="E466" s="438">
        <v>1</v>
      </c>
      <c r="F466" s="525"/>
      <c r="G466" s="525"/>
      <c r="H466" s="938"/>
      <c r="I466" s="938"/>
    </row>
    <row r="467" spans="1:9" s="560" customFormat="1" ht="14.25">
      <c r="A467" s="568"/>
      <c r="B467" s="487"/>
      <c r="C467" s="453"/>
      <c r="D467" s="485"/>
      <c r="E467" s="438"/>
      <c r="F467" s="525"/>
      <c r="G467" s="525"/>
      <c r="H467" s="938"/>
      <c r="I467" s="938"/>
    </row>
    <row r="468" spans="1:7" ht="12.75">
      <c r="A468" s="487">
        <f>+A466+1</f>
        <v>147</v>
      </c>
      <c r="B468" s="487">
        <f>+B466+1</f>
        <v>23</v>
      </c>
      <c r="C468" s="452" t="s">
        <v>726</v>
      </c>
      <c r="D468" s="485" t="s">
        <v>473</v>
      </c>
      <c r="E468" s="438">
        <v>1</v>
      </c>
      <c r="F468" s="525"/>
      <c r="G468" s="525"/>
    </row>
    <row r="469" spans="1:8" s="560" customFormat="1" ht="13.5" customHeight="1">
      <c r="A469" s="487"/>
      <c r="B469" s="487"/>
      <c r="C469" s="452"/>
      <c r="D469" s="485"/>
      <c r="E469" s="438"/>
      <c r="F469" s="525"/>
      <c r="G469" s="525"/>
      <c r="H469" s="938"/>
    </row>
    <row r="470" spans="1:7" ht="12.75">
      <c r="A470" s="487">
        <f>+A468+1</f>
        <v>148</v>
      </c>
      <c r="B470" s="487">
        <f>+B468+1</f>
        <v>24</v>
      </c>
      <c r="C470" s="452" t="s">
        <v>727</v>
      </c>
      <c r="D470" s="485" t="s">
        <v>473</v>
      </c>
      <c r="E470" s="438">
        <v>1</v>
      </c>
      <c r="F470" s="525"/>
      <c r="G470" s="525"/>
    </row>
    <row r="471" spans="1:9" s="560" customFormat="1" ht="14.25">
      <c r="A471" s="487"/>
      <c r="B471" s="487"/>
      <c r="C471" s="452"/>
      <c r="D471" s="485"/>
      <c r="E471" s="438"/>
      <c r="F471" s="525"/>
      <c r="G471" s="525"/>
      <c r="H471" s="938"/>
      <c r="I471" s="938"/>
    </row>
    <row r="472" spans="1:7" ht="12.75">
      <c r="A472" s="487">
        <f>+A468+1</f>
        <v>148</v>
      </c>
      <c r="B472" s="487">
        <f>+B468+1</f>
        <v>24</v>
      </c>
      <c r="C472" s="452" t="s">
        <v>728</v>
      </c>
      <c r="D472" s="485" t="s">
        <v>473</v>
      </c>
      <c r="E472" s="438">
        <v>3</v>
      </c>
      <c r="F472" s="525"/>
      <c r="G472" s="525"/>
    </row>
    <row r="473" spans="1:9" s="560" customFormat="1" ht="14.25">
      <c r="A473" s="487"/>
      <c r="B473" s="487"/>
      <c r="H473" s="938"/>
      <c r="I473" s="938"/>
    </row>
    <row r="474" spans="1:7" ht="12.75">
      <c r="A474" s="487">
        <f>A472+1</f>
        <v>149</v>
      </c>
      <c r="B474" s="487">
        <f>B472+1</f>
        <v>25</v>
      </c>
      <c r="C474" s="452" t="s">
        <v>729</v>
      </c>
      <c r="D474" s="485" t="s">
        <v>473</v>
      </c>
      <c r="E474" s="438">
        <v>1</v>
      </c>
      <c r="F474" s="525"/>
      <c r="G474" s="525"/>
    </row>
    <row r="475" spans="1:9" s="560" customFormat="1" ht="14.25">
      <c r="A475" s="487"/>
      <c r="B475" s="487"/>
      <c r="C475" s="452"/>
      <c r="D475" s="485"/>
      <c r="E475" s="438"/>
      <c r="F475" s="525"/>
      <c r="G475" s="525"/>
      <c r="H475" s="938"/>
      <c r="I475" s="938"/>
    </row>
    <row r="476" spans="1:7" ht="25.5">
      <c r="A476" s="487">
        <f>A474+1</f>
        <v>150</v>
      </c>
      <c r="B476" s="487">
        <f>B474+1</f>
        <v>26</v>
      </c>
      <c r="C476" s="452" t="s">
        <v>733</v>
      </c>
      <c r="D476" s="485" t="s">
        <v>473</v>
      </c>
      <c r="E476" s="438">
        <v>1</v>
      </c>
      <c r="F476" s="525"/>
      <c r="G476" s="525"/>
    </row>
    <row r="477" spans="1:7" ht="12.75">
      <c r="A477" s="487"/>
      <c r="B477" s="487"/>
      <c r="C477" s="452"/>
      <c r="D477" s="485"/>
      <c r="F477" s="525"/>
      <c r="G477" s="525"/>
    </row>
    <row r="478" spans="1:7" ht="12.75">
      <c r="A478" s="487">
        <f>+A476+1</f>
        <v>151</v>
      </c>
      <c r="B478" s="487">
        <f>+B476+1</f>
        <v>27</v>
      </c>
      <c r="C478" s="452" t="s">
        <v>734</v>
      </c>
      <c r="D478" s="485" t="s">
        <v>473</v>
      </c>
      <c r="E478" s="438">
        <v>6</v>
      </c>
      <c r="F478" s="525"/>
      <c r="G478" s="525"/>
    </row>
    <row r="479" spans="1:7" ht="12.75">
      <c r="A479" s="487"/>
      <c r="B479" s="487"/>
      <c r="C479" s="452"/>
      <c r="D479" s="485"/>
      <c r="F479" s="525"/>
      <c r="G479" s="525"/>
    </row>
    <row r="480" spans="1:7" ht="12.75">
      <c r="A480" s="487">
        <f>+A478+1</f>
        <v>152</v>
      </c>
      <c r="B480" s="487">
        <f>+B478+1</f>
        <v>28</v>
      </c>
      <c r="C480" s="452" t="s">
        <v>735</v>
      </c>
      <c r="D480" s="485" t="s">
        <v>473</v>
      </c>
      <c r="E480" s="438">
        <v>9</v>
      </c>
      <c r="F480" s="525"/>
      <c r="G480" s="525"/>
    </row>
    <row r="481" spans="1:7" ht="12.75">
      <c r="A481" s="487"/>
      <c r="B481" s="487"/>
      <c r="C481" s="452"/>
      <c r="D481" s="485"/>
      <c r="F481" s="525"/>
      <c r="G481" s="525"/>
    </row>
    <row r="482" spans="1:7" ht="12.75">
      <c r="A482" s="487">
        <f>+A480+1</f>
        <v>153</v>
      </c>
      <c r="B482" s="487">
        <f>+B480+1</f>
        <v>29</v>
      </c>
      <c r="C482" s="452" t="s">
        <v>736</v>
      </c>
      <c r="D482" s="485" t="s">
        <v>473</v>
      </c>
      <c r="E482" s="438">
        <v>171</v>
      </c>
      <c r="F482" s="525"/>
      <c r="G482" s="525"/>
    </row>
    <row r="483" spans="1:7" ht="12.75">
      <c r="A483" s="440"/>
      <c r="B483" s="440"/>
      <c r="C483" s="440"/>
      <c r="D483" s="485"/>
      <c r="E483" s="440"/>
      <c r="F483" s="440"/>
      <c r="G483" s="440"/>
    </row>
    <row r="484" spans="1:7" ht="12.75">
      <c r="A484" s="487">
        <f>A482+1</f>
        <v>154</v>
      </c>
      <c r="B484" s="487">
        <f>B482+1</f>
        <v>30</v>
      </c>
      <c r="C484" s="563" t="s">
        <v>737</v>
      </c>
      <c r="D484" s="485" t="s">
        <v>445</v>
      </c>
      <c r="E484" s="438">
        <v>1</v>
      </c>
      <c r="F484" s="525"/>
      <c r="G484" s="525"/>
    </row>
    <row r="485" spans="1:7" ht="12.75">
      <c r="A485" s="487"/>
      <c r="B485" s="487"/>
      <c r="C485" s="563"/>
      <c r="D485" s="485"/>
      <c r="F485" s="525"/>
      <c r="G485" s="525"/>
    </row>
    <row r="486" spans="1:7" ht="12.75">
      <c r="A486" s="487"/>
      <c r="B486" s="487"/>
      <c r="C486" s="484" t="s">
        <v>742</v>
      </c>
      <c r="D486" s="485"/>
      <c r="F486" s="525"/>
      <c r="G486" s="935"/>
    </row>
    <row r="487" spans="1:7" s="557" customFormat="1" ht="25.5">
      <c r="A487" s="487">
        <f>A480+1</f>
        <v>153</v>
      </c>
      <c r="B487" s="487">
        <v>1</v>
      </c>
      <c r="C487" s="555" t="s">
        <v>694</v>
      </c>
      <c r="D487" s="519" t="s">
        <v>445</v>
      </c>
      <c r="E487" s="478">
        <v>1</v>
      </c>
      <c r="F487" s="556"/>
      <c r="G487" s="556"/>
    </row>
    <row r="488" spans="1:7" s="557" customFormat="1" ht="12.75">
      <c r="A488" s="487"/>
      <c r="B488" s="487"/>
      <c r="C488" s="544" t="s">
        <v>695</v>
      </c>
      <c r="D488" s="558" t="s">
        <v>445</v>
      </c>
      <c r="E488" s="558">
        <v>1</v>
      </c>
      <c r="F488" s="556"/>
      <c r="G488" s="556"/>
    </row>
    <row r="489" spans="1:7" s="557" customFormat="1" ht="12.75">
      <c r="A489" s="487"/>
      <c r="B489" s="487"/>
      <c r="C489" s="544" t="s">
        <v>696</v>
      </c>
      <c r="D489" s="558" t="s">
        <v>473</v>
      </c>
      <c r="E489" s="558">
        <v>1</v>
      </c>
      <c r="F489" s="556"/>
      <c r="G489" s="556"/>
    </row>
    <row r="490" spans="1:7" s="557" customFormat="1" ht="12.75">
      <c r="A490" s="487"/>
      <c r="B490" s="487"/>
      <c r="C490" s="544" t="s">
        <v>697</v>
      </c>
      <c r="D490" s="558" t="s">
        <v>473</v>
      </c>
      <c r="E490" s="558">
        <v>1</v>
      </c>
      <c r="F490" s="556"/>
      <c r="G490" s="556"/>
    </row>
    <row r="491" spans="1:7" s="557" customFormat="1" ht="12.75">
      <c r="A491" s="487"/>
      <c r="B491" s="487"/>
      <c r="C491" s="555" t="s">
        <v>698</v>
      </c>
      <c r="D491" s="558" t="s">
        <v>473</v>
      </c>
      <c r="E491" s="558">
        <v>1</v>
      </c>
      <c r="F491" s="556"/>
      <c r="G491" s="556"/>
    </row>
    <row r="492" spans="1:7" s="557" customFormat="1" ht="12.75">
      <c r="A492" s="487"/>
      <c r="B492" s="487"/>
      <c r="C492" s="555" t="s">
        <v>699</v>
      </c>
      <c r="D492" s="558" t="s">
        <v>473</v>
      </c>
      <c r="E492" s="558">
        <v>1</v>
      </c>
      <c r="F492" s="556"/>
      <c r="G492" s="556"/>
    </row>
    <row r="493" spans="1:7" s="557" customFormat="1" ht="12.75">
      <c r="A493" s="487"/>
      <c r="B493" s="487"/>
      <c r="C493" s="555"/>
      <c r="D493" s="519"/>
      <c r="E493" s="478"/>
      <c r="F493" s="556"/>
      <c r="G493" s="556"/>
    </row>
    <row r="494" spans="1:7" ht="12.75" customHeight="1">
      <c r="A494" s="487"/>
      <c r="B494" s="487"/>
      <c r="C494" s="559" t="s">
        <v>700</v>
      </c>
      <c r="D494" s="485"/>
      <c r="F494" s="525"/>
      <c r="G494" s="525"/>
    </row>
    <row r="495" spans="1:7" ht="25.5">
      <c r="A495" s="487">
        <f>+A487+1</f>
        <v>154</v>
      </c>
      <c r="B495" s="487">
        <f>+B487+1</f>
        <v>2</v>
      </c>
      <c r="C495" s="936" t="s">
        <v>701</v>
      </c>
      <c r="D495" s="485" t="s">
        <v>473</v>
      </c>
      <c r="E495" s="438">
        <v>1</v>
      </c>
      <c r="F495" s="525"/>
      <c r="G495" s="525"/>
    </row>
    <row r="496" spans="1:7" ht="12.75">
      <c r="A496" s="487"/>
      <c r="B496" s="487"/>
      <c r="C496" s="937"/>
      <c r="D496" s="485"/>
      <c r="F496" s="525"/>
      <c r="G496" s="525"/>
    </row>
    <row r="497" spans="1:8" s="560" customFormat="1" ht="14.25">
      <c r="A497" s="487">
        <f>+A495+1</f>
        <v>155</v>
      </c>
      <c r="B497" s="487">
        <f>+B495+1</f>
        <v>3</v>
      </c>
      <c r="C497" s="452" t="s">
        <v>740</v>
      </c>
      <c r="D497" s="519" t="s">
        <v>473</v>
      </c>
      <c r="E497" s="478">
        <v>1</v>
      </c>
      <c r="F497" s="556"/>
      <c r="G497" s="556"/>
      <c r="H497" s="938"/>
    </row>
    <row r="498" spans="1:8" s="560" customFormat="1" ht="14.25" customHeight="1">
      <c r="A498" s="487"/>
      <c r="B498" s="487"/>
      <c r="D498" s="561"/>
      <c r="E498" s="562"/>
      <c r="F498" s="562"/>
      <c r="G498" s="562"/>
      <c r="H498" s="938"/>
    </row>
    <row r="499" spans="1:9" s="560" customFormat="1" ht="25.5">
      <c r="A499" s="487">
        <f>A497+1</f>
        <v>156</v>
      </c>
      <c r="B499" s="487">
        <f>B497+1</f>
        <v>4</v>
      </c>
      <c r="C499" s="564" t="s">
        <v>706</v>
      </c>
      <c r="D499" s="565" t="s">
        <v>473</v>
      </c>
      <c r="E499" s="566">
        <v>1</v>
      </c>
      <c r="F499" s="567"/>
      <c r="G499" s="627"/>
      <c r="H499" s="938"/>
      <c r="I499" s="938"/>
    </row>
    <row r="500" spans="1:9" s="560" customFormat="1" ht="14.25">
      <c r="A500" s="487"/>
      <c r="B500" s="487"/>
      <c r="C500" s="564"/>
      <c r="D500" s="565"/>
      <c r="E500" s="566"/>
      <c r="F500" s="567"/>
      <c r="G500" s="627"/>
      <c r="H500" s="938"/>
      <c r="I500" s="938"/>
    </row>
    <row r="501" spans="1:9" s="560" customFormat="1" ht="25.5">
      <c r="A501" s="487">
        <f>A499+1</f>
        <v>157</v>
      </c>
      <c r="B501" s="487">
        <f>+B499+1</f>
        <v>5</v>
      </c>
      <c r="C501" s="564" t="s">
        <v>707</v>
      </c>
      <c r="D501" s="565" t="s">
        <v>473</v>
      </c>
      <c r="E501" s="566">
        <v>3</v>
      </c>
      <c r="F501" s="567"/>
      <c r="G501" s="627"/>
      <c r="H501" s="938"/>
      <c r="I501" s="938"/>
    </row>
    <row r="502" spans="1:9" s="560" customFormat="1" ht="14.25">
      <c r="A502" s="487"/>
      <c r="B502" s="487"/>
      <c r="C502" s="564"/>
      <c r="D502" s="565"/>
      <c r="E502" s="566"/>
      <c r="F502" s="567"/>
      <c r="G502" s="627"/>
      <c r="H502" s="938"/>
      <c r="I502" s="938"/>
    </row>
    <row r="503" spans="1:9" s="560" customFormat="1" ht="25.5">
      <c r="A503" s="487">
        <f>+A501+1</f>
        <v>158</v>
      </c>
      <c r="B503" s="487">
        <f>+B501+1</f>
        <v>6</v>
      </c>
      <c r="C503" s="564" t="s">
        <v>708</v>
      </c>
      <c r="D503" s="565" t="s">
        <v>473</v>
      </c>
      <c r="E503" s="566">
        <v>1</v>
      </c>
      <c r="F503" s="567"/>
      <c r="G503" s="627"/>
      <c r="H503" s="938"/>
      <c r="I503" s="938"/>
    </row>
    <row r="504" spans="1:9" s="560" customFormat="1" ht="14.25">
      <c r="A504" s="487"/>
      <c r="B504" s="487"/>
      <c r="C504" s="564"/>
      <c r="D504" s="565"/>
      <c r="E504" s="566"/>
      <c r="F504" s="567"/>
      <c r="G504" s="627"/>
      <c r="H504" s="938"/>
      <c r="I504" s="938"/>
    </row>
    <row r="505" spans="1:9" s="560" customFormat="1" ht="25.5">
      <c r="A505" s="487">
        <f>+A503+1</f>
        <v>159</v>
      </c>
      <c r="B505" s="487">
        <f>+B503+1</f>
        <v>7</v>
      </c>
      <c r="C505" s="564" t="s">
        <v>709</v>
      </c>
      <c r="D505" s="565" t="s">
        <v>473</v>
      </c>
      <c r="E505" s="566">
        <v>1</v>
      </c>
      <c r="F505" s="567"/>
      <c r="G505" s="627"/>
      <c r="H505" s="938"/>
      <c r="I505" s="938"/>
    </row>
    <row r="506" spans="1:9" s="560" customFormat="1" ht="14.25">
      <c r="A506" s="568"/>
      <c r="B506" s="487"/>
      <c r="D506" s="561"/>
      <c r="E506" s="562"/>
      <c r="F506" s="562"/>
      <c r="G506" s="562"/>
      <c r="H506" s="938"/>
      <c r="I506" s="938"/>
    </row>
    <row r="507" spans="1:9" s="560" customFormat="1" ht="25.5">
      <c r="A507" s="487">
        <f>+A505+1</f>
        <v>160</v>
      </c>
      <c r="B507" s="487">
        <f>+B505+1</f>
        <v>8</v>
      </c>
      <c r="C507" s="564" t="s">
        <v>710</v>
      </c>
      <c r="D507" s="565" t="s">
        <v>473</v>
      </c>
      <c r="E507" s="566">
        <v>21</v>
      </c>
      <c r="F507" s="567"/>
      <c r="G507" s="627"/>
      <c r="H507" s="938"/>
      <c r="I507" s="938"/>
    </row>
    <row r="508" spans="1:9" s="560" customFormat="1" ht="14.25">
      <c r="A508" s="568"/>
      <c r="B508" s="487"/>
      <c r="D508" s="561"/>
      <c r="E508" s="562"/>
      <c r="F508" s="562"/>
      <c r="G508" s="562"/>
      <c r="H508" s="938"/>
      <c r="I508" s="938"/>
    </row>
    <row r="509" spans="1:9" s="560" customFormat="1" ht="25.5">
      <c r="A509" s="487">
        <f>+A507+1</f>
        <v>161</v>
      </c>
      <c r="B509" s="487">
        <f>+B507+1</f>
        <v>9</v>
      </c>
      <c r="C509" s="564" t="s">
        <v>711</v>
      </c>
      <c r="D509" s="565" t="s">
        <v>473</v>
      </c>
      <c r="E509" s="566">
        <v>2</v>
      </c>
      <c r="F509" s="567"/>
      <c r="G509" s="627"/>
      <c r="H509" s="938"/>
      <c r="I509" s="938"/>
    </row>
    <row r="510" spans="1:9" s="560" customFormat="1" ht="14.25">
      <c r="A510" s="568"/>
      <c r="B510" s="487"/>
      <c r="D510" s="561"/>
      <c r="E510" s="562"/>
      <c r="F510" s="562"/>
      <c r="G510" s="562"/>
      <c r="H510" s="938"/>
      <c r="I510" s="938"/>
    </row>
    <row r="511" spans="1:9" s="560" customFormat="1" ht="25.5">
      <c r="A511" s="487">
        <f>+A509+1</f>
        <v>162</v>
      </c>
      <c r="B511" s="487">
        <f>+B509+1</f>
        <v>10</v>
      </c>
      <c r="C511" s="564" t="s">
        <v>712</v>
      </c>
      <c r="D511" s="565" t="s">
        <v>473</v>
      </c>
      <c r="E511" s="566">
        <v>1</v>
      </c>
      <c r="F511" s="567"/>
      <c r="G511" s="627"/>
      <c r="H511" s="938"/>
      <c r="I511" s="938"/>
    </row>
    <row r="512" spans="1:9" s="560" customFormat="1" ht="14.25">
      <c r="A512" s="568"/>
      <c r="B512" s="487"/>
      <c r="D512" s="561"/>
      <c r="E512" s="562"/>
      <c r="F512" s="562"/>
      <c r="G512" s="562"/>
      <c r="H512" s="938"/>
      <c r="I512" s="938"/>
    </row>
    <row r="513" spans="1:9" s="560" customFormat="1" ht="25.5">
      <c r="A513" s="487">
        <f>+A511+1</f>
        <v>163</v>
      </c>
      <c r="B513" s="487">
        <f>+B511+1</f>
        <v>11</v>
      </c>
      <c r="C513" s="564" t="s">
        <v>713</v>
      </c>
      <c r="D513" s="565" t="s">
        <v>473</v>
      </c>
      <c r="E513" s="566">
        <v>2</v>
      </c>
      <c r="F513" s="567"/>
      <c r="G513" s="627"/>
      <c r="H513" s="938"/>
      <c r="I513" s="938"/>
    </row>
    <row r="514" spans="1:9" s="560" customFormat="1" ht="14.25">
      <c r="A514" s="568"/>
      <c r="B514" s="487"/>
      <c r="D514" s="561"/>
      <c r="E514" s="562"/>
      <c r="F514" s="562"/>
      <c r="G514" s="562"/>
      <c r="H514" s="938"/>
      <c r="I514" s="938"/>
    </row>
    <row r="515" spans="1:9" s="560" customFormat="1" ht="25.5">
      <c r="A515" s="487">
        <f>+A513+1</f>
        <v>164</v>
      </c>
      <c r="B515" s="487">
        <f>+B513+1</f>
        <v>12</v>
      </c>
      <c r="C515" s="564" t="s">
        <v>714</v>
      </c>
      <c r="D515" s="565" t="s">
        <v>473</v>
      </c>
      <c r="E515" s="566">
        <v>2</v>
      </c>
      <c r="F515" s="567"/>
      <c r="G515" s="627"/>
      <c r="H515" s="938"/>
      <c r="I515" s="938"/>
    </row>
    <row r="516" spans="1:9" s="560" customFormat="1" ht="14.25">
      <c r="A516" s="568"/>
      <c r="B516" s="487"/>
      <c r="D516" s="561"/>
      <c r="E516" s="562"/>
      <c r="F516" s="562"/>
      <c r="G516" s="562"/>
      <c r="H516" s="938"/>
      <c r="I516" s="938"/>
    </row>
    <row r="517" spans="1:9" s="560" customFormat="1" ht="14.25">
      <c r="A517" s="487">
        <f>A515+1</f>
        <v>165</v>
      </c>
      <c r="B517" s="487">
        <f>B515+1</f>
        <v>13</v>
      </c>
      <c r="C517" s="564" t="s">
        <v>717</v>
      </c>
      <c r="D517" s="565" t="s">
        <v>473</v>
      </c>
      <c r="E517" s="566">
        <v>45</v>
      </c>
      <c r="F517" s="567"/>
      <c r="G517" s="627"/>
      <c r="H517" s="938"/>
      <c r="I517" s="938"/>
    </row>
    <row r="518" spans="1:9" s="560" customFormat="1" ht="14.25">
      <c r="A518" s="568"/>
      <c r="B518" s="487"/>
      <c r="D518" s="561"/>
      <c r="E518" s="562"/>
      <c r="F518" s="562"/>
      <c r="G518" s="562"/>
      <c r="H518" s="938"/>
      <c r="I518" s="938"/>
    </row>
    <row r="519" spans="1:9" s="560" customFormat="1" ht="14.25">
      <c r="A519" s="487">
        <f>+A517+1</f>
        <v>166</v>
      </c>
      <c r="B519" s="487">
        <f>+B517+1</f>
        <v>14</v>
      </c>
      <c r="C519" s="564" t="s">
        <v>718</v>
      </c>
      <c r="D519" s="565" t="s">
        <v>473</v>
      </c>
      <c r="E519" s="566">
        <v>15</v>
      </c>
      <c r="F519" s="567"/>
      <c r="G519" s="627"/>
      <c r="H519" s="938"/>
      <c r="I519" s="938"/>
    </row>
    <row r="520" spans="1:9" s="560" customFormat="1" ht="14.25">
      <c r="A520" s="568"/>
      <c r="B520" s="487"/>
      <c r="D520" s="561"/>
      <c r="E520" s="562"/>
      <c r="F520" s="562"/>
      <c r="G520" s="562"/>
      <c r="H520" s="938"/>
      <c r="I520" s="938"/>
    </row>
    <row r="521" spans="1:9" s="560" customFormat="1" ht="14.25">
      <c r="A521" s="487">
        <f>+A519+1</f>
        <v>167</v>
      </c>
      <c r="B521" s="487">
        <f>+B519+1</f>
        <v>15</v>
      </c>
      <c r="C521" s="564" t="s">
        <v>719</v>
      </c>
      <c r="D521" s="565" t="s">
        <v>473</v>
      </c>
      <c r="E521" s="566">
        <v>1</v>
      </c>
      <c r="F521" s="567"/>
      <c r="G521" s="627"/>
      <c r="H521" s="938"/>
      <c r="I521" s="938"/>
    </row>
    <row r="522" spans="1:9" s="560" customFormat="1" ht="14.25">
      <c r="A522" s="568"/>
      <c r="B522" s="487"/>
      <c r="D522" s="561"/>
      <c r="E522" s="562"/>
      <c r="F522" s="562"/>
      <c r="G522" s="562"/>
      <c r="H522" s="938"/>
      <c r="I522" s="938"/>
    </row>
    <row r="523" spans="1:9" s="560" customFormat="1" ht="14.25">
      <c r="A523" s="487">
        <f>A521+1</f>
        <v>168</v>
      </c>
      <c r="B523" s="487">
        <f>B521+1</f>
        <v>16</v>
      </c>
      <c r="C523" s="564" t="s">
        <v>721</v>
      </c>
      <c r="D523" s="565" t="s">
        <v>473</v>
      </c>
      <c r="E523" s="566">
        <v>1</v>
      </c>
      <c r="F523" s="567"/>
      <c r="G523" s="627"/>
      <c r="H523" s="938"/>
      <c r="I523" s="938"/>
    </row>
    <row r="524" spans="1:9" s="560" customFormat="1" ht="14.25">
      <c r="A524" s="568"/>
      <c r="B524" s="487"/>
      <c r="D524" s="561"/>
      <c r="E524" s="562"/>
      <c r="F524" s="562"/>
      <c r="G524" s="562"/>
      <c r="H524" s="938"/>
      <c r="I524" s="938"/>
    </row>
    <row r="525" spans="1:9" s="560" customFormat="1" ht="25.5">
      <c r="A525" s="487">
        <f>+A523+1</f>
        <v>169</v>
      </c>
      <c r="B525" s="487">
        <f>+B523+1</f>
        <v>17</v>
      </c>
      <c r="C525" s="564" t="s">
        <v>722</v>
      </c>
      <c r="D525" s="565" t="s">
        <v>473</v>
      </c>
      <c r="E525" s="566">
        <v>45</v>
      </c>
      <c r="F525" s="567"/>
      <c r="G525" s="627"/>
      <c r="H525" s="938"/>
      <c r="I525" s="938"/>
    </row>
    <row r="526" spans="1:9" s="560" customFormat="1" ht="14.25">
      <c r="A526" s="568"/>
      <c r="B526" s="487"/>
      <c r="D526" s="561"/>
      <c r="E526" s="562"/>
      <c r="F526" s="562"/>
      <c r="G526" s="562"/>
      <c r="H526" s="938"/>
      <c r="I526" s="938"/>
    </row>
    <row r="527" spans="1:9" s="560" customFormat="1" ht="14.25">
      <c r="A527" s="487">
        <f>+A525+1</f>
        <v>170</v>
      </c>
      <c r="B527" s="487">
        <f>+B525+1</f>
        <v>18</v>
      </c>
      <c r="C527" s="564" t="s">
        <v>723</v>
      </c>
      <c r="D527" s="565" t="s">
        <v>473</v>
      </c>
      <c r="E527" s="566">
        <v>1</v>
      </c>
      <c r="F527" s="567"/>
      <c r="G527" s="627"/>
      <c r="H527" s="938"/>
      <c r="I527" s="938"/>
    </row>
    <row r="528" spans="1:9" s="560" customFormat="1" ht="14.25">
      <c r="A528" s="568"/>
      <c r="B528" s="487"/>
      <c r="D528" s="561"/>
      <c r="E528" s="562"/>
      <c r="F528" s="562"/>
      <c r="G528" s="562"/>
      <c r="H528" s="938"/>
      <c r="I528" s="938"/>
    </row>
    <row r="529" spans="1:9" s="560" customFormat="1" ht="25.5">
      <c r="A529" s="487">
        <f>+A527+1</f>
        <v>171</v>
      </c>
      <c r="B529" s="487">
        <f>+B527+1</f>
        <v>19</v>
      </c>
      <c r="C529" s="564" t="s">
        <v>724</v>
      </c>
      <c r="D529" s="565" t="s">
        <v>473</v>
      </c>
      <c r="E529" s="566">
        <v>1</v>
      </c>
      <c r="F529" s="567"/>
      <c r="G529" s="627"/>
      <c r="H529" s="938"/>
      <c r="I529" s="938"/>
    </row>
    <row r="530" spans="1:9" s="560" customFormat="1" ht="14.25">
      <c r="A530" s="568"/>
      <c r="B530" s="487"/>
      <c r="D530" s="561"/>
      <c r="E530" s="562"/>
      <c r="F530" s="562"/>
      <c r="G530" s="562"/>
      <c r="H530" s="938"/>
      <c r="I530" s="938"/>
    </row>
    <row r="531" spans="1:9" s="560" customFormat="1" ht="14.25">
      <c r="A531" s="487">
        <f>+A529+1</f>
        <v>172</v>
      </c>
      <c r="B531" s="487">
        <f>+B529+1</f>
        <v>20</v>
      </c>
      <c r="C531" s="564" t="s">
        <v>725</v>
      </c>
      <c r="D531" s="565" t="s">
        <v>473</v>
      </c>
      <c r="E531" s="566">
        <v>1</v>
      </c>
      <c r="F531" s="567"/>
      <c r="G531" s="627"/>
      <c r="H531" s="938"/>
      <c r="I531" s="938"/>
    </row>
    <row r="532" spans="1:9" s="560" customFormat="1" ht="14.25">
      <c r="A532" s="568"/>
      <c r="B532" s="487"/>
      <c r="D532" s="561"/>
      <c r="E532" s="562"/>
      <c r="F532" s="562"/>
      <c r="G532" s="562"/>
      <c r="H532" s="938"/>
      <c r="I532" s="938"/>
    </row>
    <row r="533" spans="1:9" s="560" customFormat="1" ht="14.25">
      <c r="A533" s="487">
        <f>+A531+1</f>
        <v>173</v>
      </c>
      <c r="B533" s="487">
        <f>+B531+1</f>
        <v>21</v>
      </c>
      <c r="C533" s="563" t="s">
        <v>784</v>
      </c>
      <c r="D533" s="485" t="s">
        <v>473</v>
      </c>
      <c r="E533" s="438">
        <v>1</v>
      </c>
      <c r="F533" s="525"/>
      <c r="G533" s="525"/>
      <c r="H533" s="938"/>
      <c r="I533" s="938"/>
    </row>
    <row r="534" spans="1:9" s="560" customFormat="1" ht="14.25">
      <c r="A534" s="568"/>
      <c r="B534" s="487"/>
      <c r="D534" s="561"/>
      <c r="E534" s="562"/>
      <c r="F534" s="562"/>
      <c r="G534" s="562"/>
      <c r="H534" s="938"/>
      <c r="I534" s="938"/>
    </row>
    <row r="535" spans="1:9" s="560" customFormat="1" ht="14.25">
      <c r="A535" s="569">
        <f>+A533+1</f>
        <v>174</v>
      </c>
      <c r="B535" s="569">
        <f>+B533+1</f>
        <v>22</v>
      </c>
      <c r="C535" s="563" t="s">
        <v>785</v>
      </c>
      <c r="D535" s="485" t="s">
        <v>473</v>
      </c>
      <c r="E535" s="438">
        <v>1</v>
      </c>
      <c r="F535" s="525"/>
      <c r="G535" s="525"/>
      <c r="H535" s="938"/>
      <c r="I535" s="938"/>
    </row>
    <row r="536" spans="1:9" s="560" customFormat="1" ht="14.25">
      <c r="A536" s="568"/>
      <c r="B536" s="487"/>
      <c r="C536" s="453"/>
      <c r="D536" s="485"/>
      <c r="E536" s="438"/>
      <c r="F536" s="525"/>
      <c r="G536" s="525"/>
      <c r="H536" s="938"/>
      <c r="I536" s="938"/>
    </row>
    <row r="537" spans="1:7" ht="12.75">
      <c r="A537" s="487">
        <f>+A535+1</f>
        <v>175</v>
      </c>
      <c r="B537" s="487">
        <f>+B535+1</f>
        <v>23</v>
      </c>
      <c r="C537" s="452" t="s">
        <v>726</v>
      </c>
      <c r="D537" s="485" t="s">
        <v>473</v>
      </c>
      <c r="E537" s="438">
        <v>1</v>
      </c>
      <c r="F537" s="525"/>
      <c r="G537" s="525"/>
    </row>
    <row r="538" spans="1:8" s="560" customFormat="1" ht="13.5" customHeight="1">
      <c r="A538" s="487"/>
      <c r="B538" s="487"/>
      <c r="C538" s="452"/>
      <c r="D538" s="485"/>
      <c r="E538" s="438"/>
      <c r="F538" s="525"/>
      <c r="G538" s="525"/>
      <c r="H538" s="938"/>
    </row>
    <row r="539" spans="1:7" ht="12.75">
      <c r="A539" s="487">
        <f>+A537+1</f>
        <v>176</v>
      </c>
      <c r="B539" s="487">
        <f>+B537+1</f>
        <v>24</v>
      </c>
      <c r="C539" s="452" t="s">
        <v>727</v>
      </c>
      <c r="D539" s="485" t="s">
        <v>473</v>
      </c>
      <c r="E539" s="438">
        <v>1</v>
      </c>
      <c r="F539" s="525"/>
      <c r="G539" s="525"/>
    </row>
    <row r="540" spans="1:9" s="560" customFormat="1" ht="14.25">
      <c r="A540" s="487"/>
      <c r="B540" s="487"/>
      <c r="C540" s="452"/>
      <c r="D540" s="485"/>
      <c r="E540" s="438"/>
      <c r="F540" s="525"/>
      <c r="G540" s="525"/>
      <c r="H540" s="938"/>
      <c r="I540" s="938"/>
    </row>
    <row r="541" spans="1:7" ht="12.75">
      <c r="A541" s="487">
        <f>+A537+1</f>
        <v>176</v>
      </c>
      <c r="B541" s="487">
        <f>+B537+1</f>
        <v>24</v>
      </c>
      <c r="C541" s="452" t="s">
        <v>728</v>
      </c>
      <c r="D541" s="485" t="s">
        <v>473</v>
      </c>
      <c r="E541" s="438">
        <v>3</v>
      </c>
      <c r="F541" s="525"/>
      <c r="G541" s="525"/>
    </row>
    <row r="542" spans="1:9" s="560" customFormat="1" ht="14.25">
      <c r="A542" s="487"/>
      <c r="B542" s="487"/>
      <c r="H542" s="938"/>
      <c r="I542" s="938"/>
    </row>
    <row r="543" spans="1:7" ht="12.75">
      <c r="A543" s="487">
        <f>A541+1</f>
        <v>177</v>
      </c>
      <c r="B543" s="487">
        <f>B541+1</f>
        <v>25</v>
      </c>
      <c r="C543" s="452" t="s">
        <v>729</v>
      </c>
      <c r="D543" s="485" t="s">
        <v>473</v>
      </c>
      <c r="E543" s="438">
        <v>1</v>
      </c>
      <c r="F543" s="525"/>
      <c r="G543" s="525"/>
    </row>
    <row r="544" spans="1:9" s="560" customFormat="1" ht="14.25">
      <c r="A544" s="487"/>
      <c r="B544" s="487"/>
      <c r="C544" s="452"/>
      <c r="D544" s="485"/>
      <c r="E544" s="438"/>
      <c r="F544" s="525"/>
      <c r="G544" s="525"/>
      <c r="H544" s="938"/>
      <c r="I544" s="938"/>
    </row>
    <row r="545" spans="1:7" ht="25.5">
      <c r="A545" s="487">
        <f>A543+1</f>
        <v>178</v>
      </c>
      <c r="B545" s="487">
        <f>B543+1</f>
        <v>26</v>
      </c>
      <c r="C545" s="452" t="s">
        <v>733</v>
      </c>
      <c r="D545" s="485" t="s">
        <v>473</v>
      </c>
      <c r="E545" s="438">
        <v>1</v>
      </c>
      <c r="F545" s="525"/>
      <c r="G545" s="525"/>
    </row>
    <row r="546" spans="1:7" ht="12.75">
      <c r="A546" s="487"/>
      <c r="B546" s="487"/>
      <c r="C546" s="452"/>
      <c r="D546" s="485"/>
      <c r="F546" s="525"/>
      <c r="G546" s="525"/>
    </row>
    <row r="547" spans="1:7" ht="12.75">
      <c r="A547" s="487">
        <f>+A545+1</f>
        <v>179</v>
      </c>
      <c r="B547" s="487">
        <f>+B545+1</f>
        <v>27</v>
      </c>
      <c r="C547" s="452" t="s">
        <v>734</v>
      </c>
      <c r="D547" s="485" t="s">
        <v>473</v>
      </c>
      <c r="E547" s="438">
        <v>6</v>
      </c>
      <c r="F547" s="525"/>
      <c r="G547" s="525"/>
    </row>
    <row r="548" spans="1:7" ht="12.75">
      <c r="A548" s="487"/>
      <c r="B548" s="487"/>
      <c r="C548" s="452"/>
      <c r="D548" s="485"/>
      <c r="F548" s="525"/>
      <c r="G548" s="525"/>
    </row>
    <row r="549" spans="1:7" ht="12.75">
      <c r="A549" s="487">
        <f>+A547+1</f>
        <v>180</v>
      </c>
      <c r="B549" s="487">
        <f>+B547+1</f>
        <v>28</v>
      </c>
      <c r="C549" s="452" t="s">
        <v>735</v>
      </c>
      <c r="D549" s="485" t="s">
        <v>473</v>
      </c>
      <c r="E549" s="438">
        <v>9</v>
      </c>
      <c r="F549" s="525"/>
      <c r="G549" s="525"/>
    </row>
    <row r="550" spans="1:7" ht="12.75">
      <c r="A550" s="487"/>
      <c r="B550" s="487"/>
      <c r="C550" s="452"/>
      <c r="D550" s="485"/>
      <c r="F550" s="525"/>
      <c r="G550" s="525"/>
    </row>
    <row r="551" spans="1:7" ht="12.75">
      <c r="A551" s="487">
        <f>+A549+1</f>
        <v>181</v>
      </c>
      <c r="B551" s="487">
        <f>+B549+1</f>
        <v>29</v>
      </c>
      <c r="C551" s="452" t="s">
        <v>736</v>
      </c>
      <c r="D551" s="485" t="s">
        <v>473</v>
      </c>
      <c r="E551" s="438">
        <v>174</v>
      </c>
      <c r="F551" s="525"/>
      <c r="G551" s="525"/>
    </row>
    <row r="552" spans="1:7" ht="12.75">
      <c r="A552" s="440"/>
      <c r="B552" s="440"/>
      <c r="C552" s="440"/>
      <c r="D552" s="485"/>
      <c r="E552" s="440"/>
      <c r="F552" s="440"/>
      <c r="G552" s="440"/>
    </row>
    <row r="553" spans="1:7" ht="12.75">
      <c r="A553" s="487">
        <f>A551+1</f>
        <v>182</v>
      </c>
      <c r="B553" s="487">
        <f>B551+1</f>
        <v>30</v>
      </c>
      <c r="C553" s="563" t="s">
        <v>737</v>
      </c>
      <c r="D553" s="485" t="s">
        <v>445</v>
      </c>
      <c r="E553" s="438">
        <v>1</v>
      </c>
      <c r="F553" s="525"/>
      <c r="G553" s="525"/>
    </row>
    <row r="554" spans="1:7" ht="12.75">
      <c r="A554" s="487"/>
      <c r="B554" s="487"/>
      <c r="C554" s="563"/>
      <c r="D554" s="485"/>
      <c r="F554" s="525"/>
      <c r="G554" s="525"/>
    </row>
    <row r="555" spans="1:7" ht="12.75">
      <c r="A555" s="487"/>
      <c r="B555" s="487"/>
      <c r="C555" s="484" t="s">
        <v>743</v>
      </c>
      <c r="D555" s="485"/>
      <c r="F555" s="525"/>
      <c r="G555" s="935"/>
    </row>
    <row r="556" spans="1:7" ht="12.75">
      <c r="A556" s="487"/>
      <c r="B556" s="487"/>
      <c r="C556" s="484"/>
      <c r="D556" s="485"/>
      <c r="F556" s="525"/>
      <c r="G556" s="525"/>
    </row>
    <row r="557" spans="1:7" s="557" customFormat="1" ht="25.5">
      <c r="A557" s="487">
        <f>A549+1</f>
        <v>181</v>
      </c>
      <c r="B557" s="487">
        <v>1</v>
      </c>
      <c r="C557" s="555" t="s">
        <v>694</v>
      </c>
      <c r="D557" s="519" t="s">
        <v>445</v>
      </c>
      <c r="E557" s="478">
        <v>1</v>
      </c>
      <c r="F557" s="556"/>
      <c r="G557" s="556"/>
    </row>
    <row r="558" spans="1:7" s="557" customFormat="1" ht="12.75">
      <c r="A558" s="487"/>
      <c r="B558" s="487"/>
      <c r="C558" s="544" t="s">
        <v>695</v>
      </c>
      <c r="D558" s="558" t="s">
        <v>445</v>
      </c>
      <c r="E558" s="558">
        <v>1</v>
      </c>
      <c r="F558" s="556"/>
      <c r="G558" s="556"/>
    </row>
    <row r="559" spans="1:7" s="557" customFormat="1" ht="12.75">
      <c r="A559" s="487"/>
      <c r="B559" s="487"/>
      <c r="C559" s="544" t="s">
        <v>696</v>
      </c>
      <c r="D559" s="558" t="s">
        <v>473</v>
      </c>
      <c r="E559" s="558">
        <v>1</v>
      </c>
      <c r="F559" s="556"/>
      <c r="G559" s="556"/>
    </row>
    <row r="560" spans="1:7" s="557" customFormat="1" ht="12.75">
      <c r="A560" s="487"/>
      <c r="B560" s="487"/>
      <c r="C560" s="544" t="s">
        <v>697</v>
      </c>
      <c r="D560" s="558" t="s">
        <v>473</v>
      </c>
      <c r="E560" s="558">
        <v>1</v>
      </c>
      <c r="F560" s="556"/>
      <c r="G560" s="556"/>
    </row>
    <row r="561" spans="1:7" s="557" customFormat="1" ht="12.75">
      <c r="A561" s="487"/>
      <c r="B561" s="487"/>
      <c r="C561" s="555" t="s">
        <v>698</v>
      </c>
      <c r="D561" s="558" t="s">
        <v>473</v>
      </c>
      <c r="E561" s="558">
        <v>1</v>
      </c>
      <c r="F561" s="556"/>
      <c r="G561" s="556"/>
    </row>
    <row r="562" spans="1:7" s="557" customFormat="1" ht="12.75">
      <c r="A562" s="487"/>
      <c r="B562" s="487"/>
      <c r="C562" s="555" t="s">
        <v>699</v>
      </c>
      <c r="D562" s="558" t="s">
        <v>473</v>
      </c>
      <c r="E562" s="558">
        <v>1</v>
      </c>
      <c r="F562" s="556"/>
      <c r="G562" s="556"/>
    </row>
    <row r="563" spans="1:7" s="557" customFormat="1" ht="12.75">
      <c r="A563" s="487"/>
      <c r="B563" s="487"/>
      <c r="C563" s="555"/>
      <c r="D563" s="519"/>
      <c r="E563" s="478"/>
      <c r="F563" s="556"/>
      <c r="G563" s="556"/>
    </row>
    <row r="564" spans="1:7" ht="12.75" customHeight="1">
      <c r="A564" s="487"/>
      <c r="B564" s="487"/>
      <c r="C564" s="559" t="s">
        <v>700</v>
      </c>
      <c r="D564" s="485"/>
      <c r="F564" s="525"/>
      <c r="G564" s="525"/>
    </row>
    <row r="565" spans="1:7" ht="25.5">
      <c r="A565" s="487">
        <f>+A557+1</f>
        <v>182</v>
      </c>
      <c r="B565" s="487">
        <f>+B557+1</f>
        <v>2</v>
      </c>
      <c r="C565" s="936" t="s">
        <v>701</v>
      </c>
      <c r="D565" s="485" t="s">
        <v>473</v>
      </c>
      <c r="E565" s="438">
        <v>1</v>
      </c>
      <c r="F565" s="525"/>
      <c r="G565" s="525"/>
    </row>
    <row r="566" spans="1:7" ht="12.75">
      <c r="A566" s="487"/>
      <c r="B566" s="487"/>
      <c r="C566" s="937"/>
      <c r="D566" s="485"/>
      <c r="F566" s="525"/>
      <c r="G566" s="525"/>
    </row>
    <row r="567" spans="1:8" s="560" customFormat="1" ht="14.25">
      <c r="A567" s="487">
        <f>+A565+1</f>
        <v>183</v>
      </c>
      <c r="B567" s="487">
        <f>+B565+1</f>
        <v>3</v>
      </c>
      <c r="C567" s="452" t="s">
        <v>740</v>
      </c>
      <c r="D567" s="519" t="s">
        <v>473</v>
      </c>
      <c r="E567" s="478">
        <v>1</v>
      </c>
      <c r="F567" s="556"/>
      <c r="G567" s="556"/>
      <c r="H567" s="938"/>
    </row>
    <row r="568" spans="1:8" s="560" customFormat="1" ht="14.25" customHeight="1">
      <c r="A568" s="487"/>
      <c r="B568" s="487"/>
      <c r="D568" s="561"/>
      <c r="E568" s="562"/>
      <c r="F568" s="562"/>
      <c r="G568" s="562"/>
      <c r="H568" s="938"/>
    </row>
    <row r="569" spans="1:9" s="560" customFormat="1" ht="25.5">
      <c r="A569" s="487">
        <f>A567+1</f>
        <v>184</v>
      </c>
      <c r="B569" s="487">
        <f>B567+1</f>
        <v>4</v>
      </c>
      <c r="C569" s="564" t="s">
        <v>706</v>
      </c>
      <c r="D569" s="565" t="s">
        <v>473</v>
      </c>
      <c r="E569" s="566">
        <v>1</v>
      </c>
      <c r="F569" s="567"/>
      <c r="G569" s="627"/>
      <c r="H569" s="938"/>
      <c r="I569" s="938"/>
    </row>
    <row r="570" spans="1:9" s="560" customFormat="1" ht="14.25">
      <c r="A570" s="487"/>
      <c r="B570" s="487"/>
      <c r="C570" s="564"/>
      <c r="D570" s="565"/>
      <c r="E570" s="566"/>
      <c r="F570" s="567"/>
      <c r="G570" s="627"/>
      <c r="H570" s="938"/>
      <c r="I570" s="938"/>
    </row>
    <row r="571" spans="1:9" s="560" customFormat="1" ht="25.5">
      <c r="A571" s="487">
        <f>A569+1</f>
        <v>185</v>
      </c>
      <c r="B571" s="487">
        <f>+B569+1</f>
        <v>5</v>
      </c>
      <c r="C571" s="564" t="s">
        <v>707</v>
      </c>
      <c r="D571" s="565" t="s">
        <v>473</v>
      </c>
      <c r="E571" s="566">
        <v>3</v>
      </c>
      <c r="F571" s="567"/>
      <c r="G571" s="627"/>
      <c r="H571" s="938"/>
      <c r="I571" s="938"/>
    </row>
    <row r="572" spans="1:9" s="560" customFormat="1" ht="14.25">
      <c r="A572" s="487"/>
      <c r="B572" s="487"/>
      <c r="C572" s="564"/>
      <c r="D572" s="565"/>
      <c r="E572" s="566"/>
      <c r="F572" s="567"/>
      <c r="G572" s="627"/>
      <c r="H572" s="938"/>
      <c r="I572" s="938"/>
    </row>
    <row r="573" spans="1:9" s="560" customFormat="1" ht="25.5">
      <c r="A573" s="487">
        <f>+A571+1</f>
        <v>186</v>
      </c>
      <c r="B573" s="487">
        <f>+B571+1</f>
        <v>6</v>
      </c>
      <c r="C573" s="564" t="s">
        <v>708</v>
      </c>
      <c r="D573" s="565" t="s">
        <v>473</v>
      </c>
      <c r="E573" s="566">
        <v>1</v>
      </c>
      <c r="F573" s="567"/>
      <c r="G573" s="627"/>
      <c r="H573" s="938"/>
      <c r="I573" s="938"/>
    </row>
    <row r="574" spans="1:9" s="560" customFormat="1" ht="14.25">
      <c r="A574" s="487"/>
      <c r="B574" s="487"/>
      <c r="C574" s="564"/>
      <c r="D574" s="565"/>
      <c r="E574" s="566"/>
      <c r="F574" s="567"/>
      <c r="G574" s="627"/>
      <c r="H574" s="938"/>
      <c r="I574" s="938"/>
    </row>
    <row r="575" spans="1:9" s="560" customFormat="1" ht="25.5">
      <c r="A575" s="487">
        <f>+A573+1</f>
        <v>187</v>
      </c>
      <c r="B575" s="487">
        <f>+B573+1</f>
        <v>7</v>
      </c>
      <c r="C575" s="564" t="s">
        <v>709</v>
      </c>
      <c r="D575" s="565" t="s">
        <v>473</v>
      </c>
      <c r="E575" s="566">
        <v>1</v>
      </c>
      <c r="F575" s="567"/>
      <c r="G575" s="627"/>
      <c r="H575" s="938"/>
      <c r="I575" s="938"/>
    </row>
    <row r="576" spans="1:9" s="560" customFormat="1" ht="14.25">
      <c r="A576" s="568"/>
      <c r="B576" s="487"/>
      <c r="D576" s="561"/>
      <c r="E576" s="562"/>
      <c r="F576" s="562"/>
      <c r="G576" s="562"/>
      <c r="H576" s="938"/>
      <c r="I576" s="938"/>
    </row>
    <row r="577" spans="1:9" s="560" customFormat="1" ht="25.5">
      <c r="A577" s="487">
        <f>+A575+1</f>
        <v>188</v>
      </c>
      <c r="B577" s="487">
        <f>+B575+1</f>
        <v>8</v>
      </c>
      <c r="C577" s="564" t="s">
        <v>710</v>
      </c>
      <c r="D577" s="565" t="s">
        <v>473</v>
      </c>
      <c r="E577" s="566">
        <v>20</v>
      </c>
      <c r="F577" s="567"/>
      <c r="G577" s="627"/>
      <c r="H577" s="938"/>
      <c r="I577" s="938"/>
    </row>
    <row r="578" spans="1:9" s="560" customFormat="1" ht="14.25">
      <c r="A578" s="568"/>
      <c r="B578" s="487"/>
      <c r="D578" s="561"/>
      <c r="E578" s="562"/>
      <c r="F578" s="562"/>
      <c r="G578" s="562"/>
      <c r="H578" s="938"/>
      <c r="I578" s="938"/>
    </row>
    <row r="579" spans="1:9" s="560" customFormat="1" ht="25.5">
      <c r="A579" s="487">
        <f>+A577+1</f>
        <v>189</v>
      </c>
      <c r="B579" s="487">
        <f>+B577+1</f>
        <v>9</v>
      </c>
      <c r="C579" s="564" t="s">
        <v>711</v>
      </c>
      <c r="D579" s="565" t="s">
        <v>473</v>
      </c>
      <c r="E579" s="566">
        <v>2</v>
      </c>
      <c r="F579" s="567"/>
      <c r="G579" s="627"/>
      <c r="H579" s="938"/>
      <c r="I579" s="938"/>
    </row>
    <row r="580" spans="1:9" s="560" customFormat="1" ht="14.25">
      <c r="A580" s="568"/>
      <c r="B580" s="487"/>
      <c r="D580" s="561"/>
      <c r="E580" s="562"/>
      <c r="F580" s="562"/>
      <c r="G580" s="562"/>
      <c r="H580" s="938"/>
      <c r="I580" s="938"/>
    </row>
    <row r="581" spans="1:9" s="560" customFormat="1" ht="25.5">
      <c r="A581" s="487">
        <f>+A579+1</f>
        <v>190</v>
      </c>
      <c r="B581" s="487">
        <f>+B579+1</f>
        <v>10</v>
      </c>
      <c r="C581" s="564" t="s">
        <v>712</v>
      </c>
      <c r="D581" s="565" t="s">
        <v>473</v>
      </c>
      <c r="E581" s="566">
        <v>1</v>
      </c>
      <c r="F581" s="567"/>
      <c r="G581" s="627"/>
      <c r="H581" s="938"/>
      <c r="I581" s="938"/>
    </row>
    <row r="582" spans="1:9" s="560" customFormat="1" ht="14.25">
      <c r="A582" s="568"/>
      <c r="B582" s="487"/>
      <c r="D582" s="561"/>
      <c r="E582" s="562"/>
      <c r="F582" s="562"/>
      <c r="G582" s="562"/>
      <c r="H582" s="938"/>
      <c r="I582" s="938"/>
    </row>
    <row r="583" spans="1:9" s="560" customFormat="1" ht="25.5">
      <c r="A583" s="487">
        <f>+A581+1</f>
        <v>191</v>
      </c>
      <c r="B583" s="487">
        <f>+B581+1</f>
        <v>11</v>
      </c>
      <c r="C583" s="564" t="s">
        <v>713</v>
      </c>
      <c r="D583" s="565" t="s">
        <v>473</v>
      </c>
      <c r="E583" s="566">
        <v>2</v>
      </c>
      <c r="F583" s="567"/>
      <c r="G583" s="627"/>
      <c r="H583" s="938"/>
      <c r="I583" s="938"/>
    </row>
    <row r="584" spans="1:9" s="560" customFormat="1" ht="14.25">
      <c r="A584" s="568"/>
      <c r="B584" s="487"/>
      <c r="D584" s="561"/>
      <c r="E584" s="562"/>
      <c r="F584" s="562"/>
      <c r="G584" s="562"/>
      <c r="H584" s="938"/>
      <c r="I584" s="938"/>
    </row>
    <row r="585" spans="1:9" s="560" customFormat="1" ht="25.5">
      <c r="A585" s="487">
        <f>+A583+1</f>
        <v>192</v>
      </c>
      <c r="B585" s="487">
        <f>+B583+1</f>
        <v>12</v>
      </c>
      <c r="C585" s="564" t="s">
        <v>714</v>
      </c>
      <c r="D585" s="565" t="s">
        <v>473</v>
      </c>
      <c r="E585" s="566">
        <v>2</v>
      </c>
      <c r="F585" s="567"/>
      <c r="G585" s="627"/>
      <c r="H585" s="938"/>
      <c r="I585" s="938"/>
    </row>
    <row r="586" spans="1:9" s="560" customFormat="1" ht="14.25">
      <c r="A586" s="568"/>
      <c r="B586" s="487"/>
      <c r="D586" s="561"/>
      <c r="E586" s="562"/>
      <c r="F586" s="562"/>
      <c r="G586" s="562"/>
      <c r="H586" s="938"/>
      <c r="I586" s="938"/>
    </row>
    <row r="587" spans="1:9" s="560" customFormat="1" ht="14.25">
      <c r="A587" s="487">
        <f>A585+1</f>
        <v>193</v>
      </c>
      <c r="B587" s="487">
        <f>B585+1</f>
        <v>13</v>
      </c>
      <c r="C587" s="564" t="s">
        <v>717</v>
      </c>
      <c r="D587" s="565" t="s">
        <v>473</v>
      </c>
      <c r="E587" s="566">
        <v>42</v>
      </c>
      <c r="F587" s="567"/>
      <c r="G587" s="627"/>
      <c r="H587" s="938"/>
      <c r="I587" s="938"/>
    </row>
    <row r="588" spans="1:9" s="560" customFormat="1" ht="14.25">
      <c r="A588" s="568"/>
      <c r="B588" s="487"/>
      <c r="D588" s="561"/>
      <c r="E588" s="562"/>
      <c r="F588" s="562"/>
      <c r="G588" s="562"/>
      <c r="H588" s="938"/>
      <c r="I588" s="938"/>
    </row>
    <row r="589" spans="1:9" s="560" customFormat="1" ht="14.25">
      <c r="A589" s="487">
        <f>+A587+1</f>
        <v>194</v>
      </c>
      <c r="B589" s="487">
        <f>+B587+1</f>
        <v>14</v>
      </c>
      <c r="C589" s="564" t="s">
        <v>718</v>
      </c>
      <c r="D589" s="565" t="s">
        <v>473</v>
      </c>
      <c r="E589" s="566">
        <v>14</v>
      </c>
      <c r="F589" s="567"/>
      <c r="G589" s="627"/>
      <c r="H589" s="938"/>
      <c r="I589" s="938"/>
    </row>
    <row r="590" spans="1:9" s="560" customFormat="1" ht="14.25">
      <c r="A590" s="568"/>
      <c r="B590" s="487"/>
      <c r="D590" s="561"/>
      <c r="E590" s="562"/>
      <c r="F590" s="562"/>
      <c r="G590" s="562"/>
      <c r="H590" s="938"/>
      <c r="I590" s="938"/>
    </row>
    <row r="591" spans="1:9" s="560" customFormat="1" ht="14.25">
      <c r="A591" s="487">
        <f>+A589+1</f>
        <v>195</v>
      </c>
      <c r="B591" s="487">
        <f>+B589+1</f>
        <v>15</v>
      </c>
      <c r="C591" s="564" t="s">
        <v>719</v>
      </c>
      <c r="D591" s="565" t="s">
        <v>473</v>
      </c>
      <c r="E591" s="566">
        <v>1</v>
      </c>
      <c r="F591" s="567"/>
      <c r="G591" s="627"/>
      <c r="H591" s="938"/>
      <c r="I591" s="938"/>
    </row>
    <row r="592" spans="1:9" s="560" customFormat="1" ht="14.25">
      <c r="A592" s="568"/>
      <c r="B592" s="487"/>
      <c r="D592" s="561"/>
      <c r="E592" s="562"/>
      <c r="F592" s="562"/>
      <c r="G592" s="562"/>
      <c r="H592" s="938"/>
      <c r="I592" s="938"/>
    </row>
    <row r="593" spans="1:9" s="560" customFormat="1" ht="14.25">
      <c r="A593" s="487">
        <f>A591+1</f>
        <v>196</v>
      </c>
      <c r="B593" s="487">
        <f>B591+1</f>
        <v>16</v>
      </c>
      <c r="C593" s="564" t="s">
        <v>721</v>
      </c>
      <c r="D593" s="565" t="s">
        <v>473</v>
      </c>
      <c r="E593" s="566">
        <v>1</v>
      </c>
      <c r="F593" s="567"/>
      <c r="G593" s="627"/>
      <c r="H593" s="938"/>
      <c r="I593" s="938"/>
    </row>
    <row r="594" spans="1:9" s="560" customFormat="1" ht="14.25">
      <c r="A594" s="568"/>
      <c r="B594" s="487"/>
      <c r="D594" s="561"/>
      <c r="E594" s="562"/>
      <c r="F594" s="562"/>
      <c r="G594" s="562"/>
      <c r="H594" s="938"/>
      <c r="I594" s="938"/>
    </row>
    <row r="595" spans="1:9" s="560" customFormat="1" ht="25.5">
      <c r="A595" s="487">
        <f>+A593+1</f>
        <v>197</v>
      </c>
      <c r="B595" s="487">
        <f>+B593+1</f>
        <v>17</v>
      </c>
      <c r="C595" s="564" t="s">
        <v>722</v>
      </c>
      <c r="D595" s="565" t="s">
        <v>473</v>
      </c>
      <c r="E595" s="566">
        <v>42</v>
      </c>
      <c r="F595" s="567"/>
      <c r="G595" s="627"/>
      <c r="H595" s="938"/>
      <c r="I595" s="938"/>
    </row>
    <row r="596" spans="1:9" s="560" customFormat="1" ht="14.25">
      <c r="A596" s="568"/>
      <c r="B596" s="487"/>
      <c r="D596" s="561"/>
      <c r="E596" s="562"/>
      <c r="F596" s="562"/>
      <c r="G596" s="562"/>
      <c r="H596" s="938"/>
      <c r="I596" s="938"/>
    </row>
    <row r="597" spans="1:9" s="560" customFormat="1" ht="14.25">
      <c r="A597" s="487">
        <f>+A595+1</f>
        <v>198</v>
      </c>
      <c r="B597" s="487">
        <f>+B595+1</f>
        <v>18</v>
      </c>
      <c r="C597" s="564" t="s">
        <v>723</v>
      </c>
      <c r="D597" s="565" t="s">
        <v>473</v>
      </c>
      <c r="E597" s="566">
        <v>1</v>
      </c>
      <c r="F597" s="567"/>
      <c r="G597" s="627"/>
      <c r="H597" s="938"/>
      <c r="I597" s="938"/>
    </row>
    <row r="598" spans="1:9" s="560" customFormat="1" ht="14.25">
      <c r="A598" s="568"/>
      <c r="B598" s="487"/>
      <c r="D598" s="561"/>
      <c r="E598" s="562"/>
      <c r="F598" s="562"/>
      <c r="G598" s="562"/>
      <c r="H598" s="938"/>
      <c r="I598" s="938"/>
    </row>
    <row r="599" spans="1:9" s="560" customFormat="1" ht="25.5">
      <c r="A599" s="487">
        <f>+A597+1</f>
        <v>199</v>
      </c>
      <c r="B599" s="487">
        <f>+B597+1</f>
        <v>19</v>
      </c>
      <c r="C599" s="564" t="s">
        <v>724</v>
      </c>
      <c r="D599" s="565" t="s">
        <v>473</v>
      </c>
      <c r="E599" s="566">
        <v>1</v>
      </c>
      <c r="F599" s="567"/>
      <c r="G599" s="627"/>
      <c r="H599" s="938"/>
      <c r="I599" s="938"/>
    </row>
    <row r="600" spans="1:9" s="560" customFormat="1" ht="14.25">
      <c r="A600" s="568"/>
      <c r="B600" s="487"/>
      <c r="D600" s="561"/>
      <c r="E600" s="562"/>
      <c r="F600" s="562"/>
      <c r="G600" s="562"/>
      <c r="H600" s="938"/>
      <c r="I600" s="938"/>
    </row>
    <row r="601" spans="1:9" s="560" customFormat="1" ht="14.25">
      <c r="A601" s="487">
        <f>+A599+1</f>
        <v>200</v>
      </c>
      <c r="B601" s="487">
        <f>+B599+1</f>
        <v>20</v>
      </c>
      <c r="C601" s="564" t="s">
        <v>725</v>
      </c>
      <c r="D601" s="565" t="s">
        <v>473</v>
      </c>
      <c r="E601" s="566">
        <v>1</v>
      </c>
      <c r="F601" s="567"/>
      <c r="G601" s="627"/>
      <c r="H601" s="938"/>
      <c r="I601" s="938"/>
    </row>
    <row r="602" spans="1:9" s="560" customFormat="1" ht="14.25">
      <c r="A602" s="568"/>
      <c r="B602" s="487"/>
      <c r="D602" s="561"/>
      <c r="E602" s="562"/>
      <c r="F602" s="562"/>
      <c r="G602" s="562"/>
      <c r="H602" s="938"/>
      <c r="I602" s="938"/>
    </row>
    <row r="603" spans="1:9" s="560" customFormat="1" ht="14.25">
      <c r="A603" s="487">
        <f>+A601+1</f>
        <v>201</v>
      </c>
      <c r="B603" s="487">
        <f>+B601+1</f>
        <v>21</v>
      </c>
      <c r="C603" s="563" t="s">
        <v>784</v>
      </c>
      <c r="D603" s="485" t="s">
        <v>473</v>
      </c>
      <c r="E603" s="438">
        <v>1</v>
      </c>
      <c r="F603" s="525"/>
      <c r="G603" s="525"/>
      <c r="H603" s="938"/>
      <c r="I603" s="938"/>
    </row>
    <row r="604" spans="1:9" s="560" customFormat="1" ht="14.25">
      <c r="A604" s="568"/>
      <c r="B604" s="487"/>
      <c r="D604" s="561"/>
      <c r="E604" s="562"/>
      <c r="F604" s="562"/>
      <c r="G604" s="562"/>
      <c r="H604" s="938"/>
      <c r="I604" s="938"/>
    </row>
    <row r="605" spans="1:9" s="560" customFormat="1" ht="14.25">
      <c r="A605" s="569">
        <f>+A603+1</f>
        <v>202</v>
      </c>
      <c r="B605" s="569">
        <f>+B603+1</f>
        <v>22</v>
      </c>
      <c r="C605" s="563" t="s">
        <v>785</v>
      </c>
      <c r="D605" s="485" t="s">
        <v>473</v>
      </c>
      <c r="E605" s="438">
        <v>1</v>
      </c>
      <c r="F605" s="525"/>
      <c r="G605" s="525"/>
      <c r="H605" s="938"/>
      <c r="I605" s="938"/>
    </row>
    <row r="606" spans="1:9" s="560" customFormat="1" ht="14.25">
      <c r="A606" s="568"/>
      <c r="B606" s="487"/>
      <c r="C606" s="453"/>
      <c r="D606" s="485"/>
      <c r="E606" s="438"/>
      <c r="F606" s="525"/>
      <c r="G606" s="525"/>
      <c r="H606" s="938"/>
      <c r="I606" s="938"/>
    </row>
    <row r="607" spans="1:7" ht="12.75">
      <c r="A607" s="487">
        <f>+A605+1</f>
        <v>203</v>
      </c>
      <c r="B607" s="487">
        <f>+B605+1</f>
        <v>23</v>
      </c>
      <c r="C607" s="452" t="s">
        <v>726</v>
      </c>
      <c r="D607" s="485" t="s">
        <v>473</v>
      </c>
      <c r="E607" s="438">
        <v>1</v>
      </c>
      <c r="F607" s="525"/>
      <c r="G607" s="525"/>
    </row>
    <row r="608" spans="1:8" s="560" customFormat="1" ht="13.5" customHeight="1">
      <c r="A608" s="487"/>
      <c r="B608" s="487"/>
      <c r="C608" s="452"/>
      <c r="D608" s="485"/>
      <c r="E608" s="438"/>
      <c r="F608" s="525"/>
      <c r="G608" s="525"/>
      <c r="H608" s="938"/>
    </row>
    <row r="609" spans="1:7" ht="12.75">
      <c r="A609" s="487">
        <f>+A607+1</f>
        <v>204</v>
      </c>
      <c r="B609" s="487">
        <f>+B607+1</f>
        <v>24</v>
      </c>
      <c r="C609" s="452" t="s">
        <v>727</v>
      </c>
      <c r="D609" s="485" t="s">
        <v>473</v>
      </c>
      <c r="E609" s="438">
        <v>1</v>
      </c>
      <c r="F609" s="525"/>
      <c r="G609" s="525"/>
    </row>
    <row r="610" spans="1:9" s="560" customFormat="1" ht="14.25">
      <c r="A610" s="487"/>
      <c r="B610" s="487"/>
      <c r="C610" s="452"/>
      <c r="D610" s="485"/>
      <c r="E610" s="438"/>
      <c r="F610" s="525"/>
      <c r="G610" s="525"/>
      <c r="H610" s="938"/>
      <c r="I610" s="938"/>
    </row>
    <row r="611" spans="1:7" ht="12.75">
      <c r="A611" s="487">
        <f>+A607+1</f>
        <v>204</v>
      </c>
      <c r="B611" s="487">
        <f>+B607+1</f>
        <v>24</v>
      </c>
      <c r="C611" s="452" t="s">
        <v>728</v>
      </c>
      <c r="D611" s="485" t="s">
        <v>473</v>
      </c>
      <c r="E611" s="438">
        <v>3</v>
      </c>
      <c r="F611" s="525"/>
      <c r="G611" s="525"/>
    </row>
    <row r="612" spans="1:9" s="560" customFormat="1" ht="14.25">
      <c r="A612" s="487"/>
      <c r="B612" s="487"/>
      <c r="H612" s="938"/>
      <c r="I612" s="938"/>
    </row>
    <row r="613" spans="1:7" ht="12.75">
      <c r="A613" s="487">
        <f>A611+1</f>
        <v>205</v>
      </c>
      <c r="B613" s="487">
        <f>B611+1</f>
        <v>25</v>
      </c>
      <c r="C613" s="452" t="s">
        <v>729</v>
      </c>
      <c r="D613" s="485" t="s">
        <v>473</v>
      </c>
      <c r="E613" s="438">
        <v>1</v>
      </c>
      <c r="F613" s="525"/>
      <c r="G613" s="525"/>
    </row>
    <row r="614" spans="1:9" s="560" customFormat="1" ht="14.25">
      <c r="A614" s="487"/>
      <c r="B614" s="487"/>
      <c r="C614" s="452"/>
      <c r="D614" s="485"/>
      <c r="E614" s="438"/>
      <c r="F614" s="525"/>
      <c r="G614" s="525"/>
      <c r="H614" s="938"/>
      <c r="I614" s="938"/>
    </row>
    <row r="615" spans="1:7" ht="25.5">
      <c r="A615" s="487">
        <f>A613+1</f>
        <v>206</v>
      </c>
      <c r="B615" s="487">
        <f>B613+1</f>
        <v>26</v>
      </c>
      <c r="C615" s="452" t="s">
        <v>733</v>
      </c>
      <c r="D615" s="485" t="s">
        <v>473</v>
      </c>
      <c r="E615" s="438">
        <v>1</v>
      </c>
      <c r="F615" s="525"/>
      <c r="G615" s="525"/>
    </row>
    <row r="616" spans="1:7" ht="12.75">
      <c r="A616" s="487"/>
      <c r="B616" s="487"/>
      <c r="C616" s="452"/>
      <c r="D616" s="485"/>
      <c r="F616" s="525"/>
      <c r="G616" s="525"/>
    </row>
    <row r="617" spans="1:7" ht="12.75">
      <c r="A617" s="487">
        <f>+A615+1</f>
        <v>207</v>
      </c>
      <c r="B617" s="487">
        <f>+B615+1</f>
        <v>27</v>
      </c>
      <c r="C617" s="452" t="s">
        <v>734</v>
      </c>
      <c r="D617" s="485" t="s">
        <v>473</v>
      </c>
      <c r="E617" s="438">
        <v>6</v>
      </c>
      <c r="F617" s="525"/>
      <c r="G617" s="525"/>
    </row>
    <row r="618" spans="1:7" ht="12.75">
      <c r="A618" s="487"/>
      <c r="B618" s="487"/>
      <c r="C618" s="452"/>
      <c r="D618" s="485"/>
      <c r="F618" s="525"/>
      <c r="G618" s="525"/>
    </row>
    <row r="619" spans="1:7" ht="12.75">
      <c r="A619" s="487">
        <f>+A617+1</f>
        <v>208</v>
      </c>
      <c r="B619" s="487">
        <f>+B617+1</f>
        <v>28</v>
      </c>
      <c r="C619" s="452" t="s">
        <v>735</v>
      </c>
      <c r="D619" s="485" t="s">
        <v>473</v>
      </c>
      <c r="E619" s="438">
        <v>9</v>
      </c>
      <c r="F619" s="525"/>
      <c r="G619" s="525"/>
    </row>
    <row r="620" spans="1:7" ht="12.75">
      <c r="A620" s="487"/>
      <c r="B620" s="487"/>
      <c r="C620" s="452"/>
      <c r="D620" s="485"/>
      <c r="F620" s="525"/>
      <c r="G620" s="525"/>
    </row>
    <row r="621" spans="1:7" ht="12.75">
      <c r="A621" s="487">
        <f>+A619+1</f>
        <v>209</v>
      </c>
      <c r="B621" s="487">
        <f>+B619+1</f>
        <v>29</v>
      </c>
      <c r="C621" s="452" t="s">
        <v>736</v>
      </c>
      <c r="D621" s="485" t="s">
        <v>473</v>
      </c>
      <c r="E621" s="438">
        <v>171</v>
      </c>
      <c r="F621" s="525"/>
      <c r="G621" s="525"/>
    </row>
    <row r="622" spans="1:7" ht="12.75">
      <c r="A622" s="440"/>
      <c r="B622" s="440"/>
      <c r="C622" s="440"/>
      <c r="D622" s="485"/>
      <c r="E622" s="440"/>
      <c r="F622" s="440"/>
      <c r="G622" s="440"/>
    </row>
    <row r="623" spans="1:7" ht="12.75">
      <c r="A623" s="487">
        <f>A621+1</f>
        <v>210</v>
      </c>
      <c r="B623" s="487">
        <f>B621+1</f>
        <v>30</v>
      </c>
      <c r="C623" s="563" t="s">
        <v>737</v>
      </c>
      <c r="D623" s="485" t="s">
        <v>445</v>
      </c>
      <c r="E623" s="438">
        <v>1</v>
      </c>
      <c r="F623" s="525"/>
      <c r="G623" s="525"/>
    </row>
    <row r="624" spans="1:7" ht="12.75">
      <c r="A624" s="487"/>
      <c r="B624" s="487"/>
      <c r="C624" s="563"/>
      <c r="D624" s="485"/>
      <c r="F624" s="525"/>
      <c r="G624" s="525"/>
    </row>
    <row r="625" spans="1:7" ht="12.75">
      <c r="A625" s="487"/>
      <c r="B625" s="487"/>
      <c r="C625" s="484" t="s">
        <v>744</v>
      </c>
      <c r="D625" s="485"/>
      <c r="F625" s="525"/>
      <c r="G625" s="935"/>
    </row>
    <row r="626" spans="1:7" ht="12.75">
      <c r="A626" s="487"/>
      <c r="B626" s="487"/>
      <c r="C626" s="484"/>
      <c r="D626" s="485"/>
      <c r="F626" s="525"/>
      <c r="G626" s="525"/>
    </row>
    <row r="627" spans="1:7" s="557" customFormat="1" ht="25.5">
      <c r="A627" s="487">
        <f>A619+1</f>
        <v>209</v>
      </c>
      <c r="B627" s="487">
        <v>1</v>
      </c>
      <c r="C627" s="555" t="s">
        <v>694</v>
      </c>
      <c r="D627" s="519" t="s">
        <v>445</v>
      </c>
      <c r="E627" s="478">
        <v>1</v>
      </c>
      <c r="F627" s="556"/>
      <c r="G627" s="556"/>
    </row>
    <row r="628" spans="1:7" s="557" customFormat="1" ht="12.75">
      <c r="A628" s="487"/>
      <c r="B628" s="487"/>
      <c r="C628" s="544" t="s">
        <v>695</v>
      </c>
      <c r="D628" s="558" t="s">
        <v>445</v>
      </c>
      <c r="E628" s="558">
        <v>1</v>
      </c>
      <c r="F628" s="556"/>
      <c r="G628" s="556"/>
    </row>
    <row r="629" spans="1:7" s="557" customFormat="1" ht="12.75">
      <c r="A629" s="487"/>
      <c r="B629" s="487"/>
      <c r="C629" s="544" t="s">
        <v>696</v>
      </c>
      <c r="D629" s="558" t="s">
        <v>473</v>
      </c>
      <c r="E629" s="558">
        <v>1</v>
      </c>
      <c r="F629" s="556"/>
      <c r="G629" s="556"/>
    </row>
    <row r="630" spans="1:7" s="557" customFormat="1" ht="12.75">
      <c r="A630" s="487"/>
      <c r="B630" s="487"/>
      <c r="C630" s="544" t="s">
        <v>697</v>
      </c>
      <c r="D630" s="558" t="s">
        <v>473</v>
      </c>
      <c r="E630" s="558">
        <v>1</v>
      </c>
      <c r="F630" s="556"/>
      <c r="G630" s="556"/>
    </row>
    <row r="631" spans="1:7" s="557" customFormat="1" ht="12.75">
      <c r="A631" s="487"/>
      <c r="B631" s="487"/>
      <c r="C631" s="555" t="s">
        <v>698</v>
      </c>
      <c r="D631" s="558" t="s">
        <v>473</v>
      </c>
      <c r="E631" s="558">
        <v>1</v>
      </c>
      <c r="F631" s="556"/>
      <c r="G631" s="556"/>
    </row>
    <row r="632" spans="1:7" s="557" customFormat="1" ht="12.75">
      <c r="A632" s="487"/>
      <c r="B632" s="487"/>
      <c r="C632" s="555" t="s">
        <v>699</v>
      </c>
      <c r="D632" s="558" t="s">
        <v>473</v>
      </c>
      <c r="E632" s="558">
        <v>1</v>
      </c>
      <c r="F632" s="556"/>
      <c r="G632" s="556"/>
    </row>
    <row r="633" spans="1:7" s="557" customFormat="1" ht="12.75">
      <c r="A633" s="487"/>
      <c r="B633" s="487"/>
      <c r="C633" s="555"/>
      <c r="D633" s="519"/>
      <c r="E633" s="478"/>
      <c r="F633" s="556"/>
      <c r="G633" s="556"/>
    </row>
    <row r="634" spans="1:7" ht="12.75" customHeight="1">
      <c r="A634" s="487"/>
      <c r="B634" s="487"/>
      <c r="C634" s="559" t="s">
        <v>700</v>
      </c>
      <c r="D634" s="485"/>
      <c r="F634" s="525"/>
      <c r="G634" s="525"/>
    </row>
    <row r="635" spans="1:7" ht="25.5">
      <c r="A635" s="487">
        <f>+A627+1</f>
        <v>210</v>
      </c>
      <c r="B635" s="487">
        <f>+B627+1</f>
        <v>2</v>
      </c>
      <c r="C635" s="936" t="s">
        <v>701</v>
      </c>
      <c r="D635" s="485" t="s">
        <v>473</v>
      </c>
      <c r="E635" s="438">
        <v>1</v>
      </c>
      <c r="F635" s="525"/>
      <c r="G635" s="525"/>
    </row>
    <row r="636" spans="1:7" ht="12.75">
      <c r="A636" s="487"/>
      <c r="B636" s="487"/>
      <c r="C636" s="937"/>
      <c r="D636" s="485"/>
      <c r="F636" s="525"/>
      <c r="G636" s="525"/>
    </row>
    <row r="637" spans="1:8" s="560" customFormat="1" ht="14.25">
      <c r="A637" s="487">
        <f>+A635+1</f>
        <v>211</v>
      </c>
      <c r="B637" s="487">
        <f>+B635+1</f>
        <v>3</v>
      </c>
      <c r="C637" s="452" t="s">
        <v>740</v>
      </c>
      <c r="D637" s="519" t="s">
        <v>473</v>
      </c>
      <c r="E637" s="478">
        <v>1</v>
      </c>
      <c r="F637" s="556"/>
      <c r="G637" s="556"/>
      <c r="H637" s="938"/>
    </row>
    <row r="638" spans="1:8" s="560" customFormat="1" ht="14.25" customHeight="1">
      <c r="A638" s="487"/>
      <c r="B638" s="487"/>
      <c r="D638" s="561"/>
      <c r="E638" s="562"/>
      <c r="F638" s="562"/>
      <c r="G638" s="562"/>
      <c r="H638" s="938"/>
    </row>
    <row r="639" spans="1:9" s="560" customFormat="1" ht="25.5">
      <c r="A639" s="487">
        <f>A637+1</f>
        <v>212</v>
      </c>
      <c r="B639" s="487">
        <f>B637+1</f>
        <v>4</v>
      </c>
      <c r="C639" s="564" t="s">
        <v>706</v>
      </c>
      <c r="D639" s="565" t="s">
        <v>473</v>
      </c>
      <c r="E639" s="566">
        <v>1</v>
      </c>
      <c r="F639" s="567"/>
      <c r="G639" s="627"/>
      <c r="H639" s="938"/>
      <c r="I639" s="938"/>
    </row>
    <row r="640" spans="1:9" s="560" customFormat="1" ht="14.25">
      <c r="A640" s="487"/>
      <c r="B640" s="487"/>
      <c r="C640" s="564"/>
      <c r="D640" s="565"/>
      <c r="E640" s="566"/>
      <c r="F640" s="567"/>
      <c r="G640" s="627"/>
      <c r="H640" s="938"/>
      <c r="I640" s="938"/>
    </row>
    <row r="641" spans="1:9" s="560" customFormat="1" ht="25.5">
      <c r="A641" s="487">
        <f>A639+1</f>
        <v>213</v>
      </c>
      <c r="B641" s="487">
        <f>+B639+1</f>
        <v>5</v>
      </c>
      <c r="C641" s="564" t="s">
        <v>707</v>
      </c>
      <c r="D641" s="565" t="s">
        <v>473</v>
      </c>
      <c r="E641" s="566">
        <v>3</v>
      </c>
      <c r="F641" s="567"/>
      <c r="G641" s="627"/>
      <c r="H641" s="938"/>
      <c r="I641" s="938"/>
    </row>
    <row r="642" spans="1:9" s="560" customFormat="1" ht="14.25">
      <c r="A642" s="487"/>
      <c r="B642" s="487"/>
      <c r="C642" s="564"/>
      <c r="D642" s="565"/>
      <c r="E642" s="566"/>
      <c r="F642" s="567"/>
      <c r="G642" s="627"/>
      <c r="H642" s="938"/>
      <c r="I642" s="938"/>
    </row>
    <row r="643" spans="1:9" s="560" customFormat="1" ht="25.5">
      <c r="A643" s="487">
        <f>+A641+1</f>
        <v>214</v>
      </c>
      <c r="B643" s="487">
        <f>+B641+1</f>
        <v>6</v>
      </c>
      <c r="C643" s="564" t="s">
        <v>708</v>
      </c>
      <c r="D643" s="565" t="s">
        <v>473</v>
      </c>
      <c r="E643" s="566">
        <v>1</v>
      </c>
      <c r="F643" s="567"/>
      <c r="G643" s="627"/>
      <c r="H643" s="938"/>
      <c r="I643" s="938"/>
    </row>
    <row r="644" spans="1:9" s="560" customFormat="1" ht="14.25">
      <c r="A644" s="487"/>
      <c r="B644" s="487"/>
      <c r="C644" s="564"/>
      <c r="D644" s="565"/>
      <c r="E644" s="566"/>
      <c r="F644" s="567"/>
      <c r="G644" s="627"/>
      <c r="H644" s="938"/>
      <c r="I644" s="938"/>
    </row>
    <row r="645" spans="1:9" s="560" customFormat="1" ht="25.5">
      <c r="A645" s="487">
        <f>+A643+1</f>
        <v>215</v>
      </c>
      <c r="B645" s="487">
        <f>+B643+1</f>
        <v>7</v>
      </c>
      <c r="C645" s="564" t="s">
        <v>709</v>
      </c>
      <c r="D645" s="565" t="s">
        <v>473</v>
      </c>
      <c r="E645" s="566">
        <v>1</v>
      </c>
      <c r="F645" s="567"/>
      <c r="G645" s="627"/>
      <c r="H645" s="938"/>
      <c r="I645" s="938"/>
    </row>
    <row r="646" spans="1:9" s="560" customFormat="1" ht="14.25">
      <c r="A646" s="568"/>
      <c r="B646" s="487"/>
      <c r="D646" s="561"/>
      <c r="E646" s="562"/>
      <c r="F646" s="562"/>
      <c r="G646" s="562"/>
      <c r="H646" s="938"/>
      <c r="I646" s="938"/>
    </row>
    <row r="647" spans="1:9" s="560" customFormat="1" ht="25.5">
      <c r="A647" s="487">
        <f>+A645+1</f>
        <v>216</v>
      </c>
      <c r="B647" s="487">
        <f>+B645+1</f>
        <v>8</v>
      </c>
      <c r="C647" s="564" t="s">
        <v>710</v>
      </c>
      <c r="D647" s="565" t="s">
        <v>473</v>
      </c>
      <c r="E647" s="566">
        <v>21</v>
      </c>
      <c r="F647" s="567"/>
      <c r="G647" s="627"/>
      <c r="H647" s="938"/>
      <c r="I647" s="938"/>
    </row>
    <row r="648" spans="1:9" s="560" customFormat="1" ht="14.25">
      <c r="A648" s="568"/>
      <c r="B648" s="487"/>
      <c r="D648" s="561"/>
      <c r="E648" s="562"/>
      <c r="F648" s="562"/>
      <c r="G648" s="562"/>
      <c r="H648" s="938"/>
      <c r="I648" s="938"/>
    </row>
    <row r="649" spans="1:9" s="560" customFormat="1" ht="25.5">
      <c r="A649" s="487">
        <f>+A647+1</f>
        <v>217</v>
      </c>
      <c r="B649" s="487">
        <f>+B647+1</f>
        <v>9</v>
      </c>
      <c r="C649" s="564" t="s">
        <v>711</v>
      </c>
      <c r="D649" s="565" t="s">
        <v>473</v>
      </c>
      <c r="E649" s="566">
        <v>2</v>
      </c>
      <c r="F649" s="567"/>
      <c r="G649" s="627"/>
      <c r="H649" s="938"/>
      <c r="I649" s="938"/>
    </row>
    <row r="650" spans="1:9" s="560" customFormat="1" ht="14.25">
      <c r="A650" s="568"/>
      <c r="B650" s="487"/>
      <c r="D650" s="561"/>
      <c r="E650" s="562"/>
      <c r="F650" s="562"/>
      <c r="G650" s="562"/>
      <c r="H650" s="938"/>
      <c r="I650" s="938"/>
    </row>
    <row r="651" spans="1:9" s="560" customFormat="1" ht="25.5">
      <c r="A651" s="487">
        <f>+A649+1</f>
        <v>218</v>
      </c>
      <c r="B651" s="487">
        <f>+B649+1</f>
        <v>10</v>
      </c>
      <c r="C651" s="564" t="s">
        <v>712</v>
      </c>
      <c r="D651" s="565" t="s">
        <v>473</v>
      </c>
      <c r="E651" s="566">
        <v>1</v>
      </c>
      <c r="F651" s="567"/>
      <c r="G651" s="627"/>
      <c r="H651" s="938"/>
      <c r="I651" s="938"/>
    </row>
    <row r="652" spans="1:9" s="560" customFormat="1" ht="14.25">
      <c r="A652" s="568"/>
      <c r="B652" s="487"/>
      <c r="D652" s="561"/>
      <c r="E652" s="562"/>
      <c r="F652" s="562"/>
      <c r="G652" s="562"/>
      <c r="H652" s="938"/>
      <c r="I652" s="938"/>
    </row>
    <row r="653" spans="1:9" s="560" customFormat="1" ht="25.5">
      <c r="A653" s="487">
        <f>+A651+1</f>
        <v>219</v>
      </c>
      <c r="B653" s="487">
        <f>+B651+1</f>
        <v>11</v>
      </c>
      <c r="C653" s="564" t="s">
        <v>713</v>
      </c>
      <c r="D653" s="565" t="s">
        <v>473</v>
      </c>
      <c r="E653" s="566">
        <v>2</v>
      </c>
      <c r="F653" s="567"/>
      <c r="G653" s="627"/>
      <c r="H653" s="938"/>
      <c r="I653" s="938"/>
    </row>
    <row r="654" spans="1:9" s="560" customFormat="1" ht="14.25">
      <c r="A654" s="568"/>
      <c r="B654" s="487"/>
      <c r="D654" s="561"/>
      <c r="E654" s="562"/>
      <c r="F654" s="562"/>
      <c r="G654" s="562"/>
      <c r="H654" s="938"/>
      <c r="I654" s="938"/>
    </row>
    <row r="655" spans="1:9" s="560" customFormat="1" ht="25.5">
      <c r="A655" s="487">
        <f>+A653+1</f>
        <v>220</v>
      </c>
      <c r="B655" s="487">
        <f>+B653+1</f>
        <v>12</v>
      </c>
      <c r="C655" s="564" t="s">
        <v>714</v>
      </c>
      <c r="D655" s="565" t="s">
        <v>473</v>
      </c>
      <c r="E655" s="566">
        <v>2</v>
      </c>
      <c r="F655" s="567"/>
      <c r="G655" s="627"/>
      <c r="H655" s="938"/>
      <c r="I655" s="938"/>
    </row>
    <row r="656" spans="1:9" s="560" customFormat="1" ht="14.25">
      <c r="A656" s="568"/>
      <c r="B656" s="487"/>
      <c r="D656" s="561"/>
      <c r="E656" s="562"/>
      <c r="F656" s="562"/>
      <c r="G656" s="562"/>
      <c r="H656" s="938"/>
      <c r="I656" s="938"/>
    </row>
    <row r="657" spans="1:9" s="560" customFormat="1" ht="14.25">
      <c r="A657" s="487">
        <f>A655+1</f>
        <v>221</v>
      </c>
      <c r="B657" s="487">
        <f>B655+1</f>
        <v>13</v>
      </c>
      <c r="C657" s="564" t="s">
        <v>717</v>
      </c>
      <c r="D657" s="565" t="s">
        <v>473</v>
      </c>
      <c r="E657" s="566">
        <v>42</v>
      </c>
      <c r="F657" s="567"/>
      <c r="G657" s="627"/>
      <c r="H657" s="938"/>
      <c r="I657" s="938"/>
    </row>
    <row r="658" spans="1:9" s="560" customFormat="1" ht="14.25">
      <c r="A658" s="568"/>
      <c r="B658" s="487"/>
      <c r="D658" s="561"/>
      <c r="E658" s="562"/>
      <c r="F658" s="562"/>
      <c r="G658" s="562"/>
      <c r="H658" s="938"/>
      <c r="I658" s="938"/>
    </row>
    <row r="659" spans="1:9" s="560" customFormat="1" ht="14.25">
      <c r="A659" s="487">
        <f>+A657+1</f>
        <v>222</v>
      </c>
      <c r="B659" s="487">
        <f>+B657+1</f>
        <v>14</v>
      </c>
      <c r="C659" s="564" t="s">
        <v>718</v>
      </c>
      <c r="D659" s="565" t="s">
        <v>473</v>
      </c>
      <c r="E659" s="566">
        <v>12</v>
      </c>
      <c r="F659" s="567"/>
      <c r="G659" s="627"/>
      <c r="H659" s="938"/>
      <c r="I659" s="938"/>
    </row>
    <row r="660" spans="1:9" s="560" customFormat="1" ht="14.25">
      <c r="A660" s="568"/>
      <c r="B660" s="487"/>
      <c r="D660" s="561"/>
      <c r="E660" s="562"/>
      <c r="F660" s="562"/>
      <c r="G660" s="562"/>
      <c r="H660" s="938"/>
      <c r="I660" s="938"/>
    </row>
    <row r="661" spans="1:9" s="560" customFormat="1" ht="14.25">
      <c r="A661" s="487">
        <f>+A659+1</f>
        <v>223</v>
      </c>
      <c r="B661" s="487">
        <f>+B659+1</f>
        <v>15</v>
      </c>
      <c r="C661" s="564" t="s">
        <v>719</v>
      </c>
      <c r="D661" s="565" t="s">
        <v>473</v>
      </c>
      <c r="E661" s="566">
        <v>1</v>
      </c>
      <c r="F661" s="567"/>
      <c r="G661" s="627"/>
      <c r="H661" s="938"/>
      <c r="I661" s="938"/>
    </row>
    <row r="662" spans="1:9" s="560" customFormat="1" ht="14.25">
      <c r="A662" s="568"/>
      <c r="B662" s="487"/>
      <c r="D662" s="561"/>
      <c r="E662" s="562"/>
      <c r="F662" s="562"/>
      <c r="G662" s="562"/>
      <c r="H662" s="938"/>
      <c r="I662" s="938"/>
    </row>
    <row r="663" spans="1:9" s="560" customFormat="1" ht="14.25">
      <c r="A663" s="487">
        <f>A661+1</f>
        <v>224</v>
      </c>
      <c r="B663" s="487">
        <f>B661+1</f>
        <v>16</v>
      </c>
      <c r="C663" s="564" t="s">
        <v>721</v>
      </c>
      <c r="D663" s="565" t="s">
        <v>473</v>
      </c>
      <c r="E663" s="566">
        <v>1</v>
      </c>
      <c r="F663" s="567"/>
      <c r="G663" s="627"/>
      <c r="H663" s="938"/>
      <c r="I663" s="938"/>
    </row>
    <row r="664" spans="1:9" s="560" customFormat="1" ht="14.25">
      <c r="A664" s="568"/>
      <c r="B664" s="487"/>
      <c r="D664" s="561"/>
      <c r="E664" s="562"/>
      <c r="F664" s="562"/>
      <c r="G664" s="562"/>
      <c r="H664" s="938"/>
      <c r="I664" s="938"/>
    </row>
    <row r="665" spans="1:9" s="560" customFormat="1" ht="25.5">
      <c r="A665" s="487">
        <f>+A663+1</f>
        <v>225</v>
      </c>
      <c r="B665" s="487">
        <f>+B663+1</f>
        <v>17</v>
      </c>
      <c r="C665" s="564" t="s">
        <v>722</v>
      </c>
      <c r="D665" s="565" t="s">
        <v>473</v>
      </c>
      <c r="E665" s="566">
        <v>42</v>
      </c>
      <c r="F665" s="567"/>
      <c r="G665" s="627"/>
      <c r="H665" s="938"/>
      <c r="I665" s="938"/>
    </row>
    <row r="666" spans="1:9" s="560" customFormat="1" ht="14.25">
      <c r="A666" s="568"/>
      <c r="B666" s="487"/>
      <c r="D666" s="561"/>
      <c r="E666" s="562"/>
      <c r="F666" s="562"/>
      <c r="G666" s="562"/>
      <c r="H666" s="938"/>
      <c r="I666" s="938"/>
    </row>
    <row r="667" spans="1:9" s="560" customFormat="1" ht="14.25">
      <c r="A667" s="487">
        <f>+A665+1</f>
        <v>226</v>
      </c>
      <c r="B667" s="487">
        <f>+B665+1</f>
        <v>18</v>
      </c>
      <c r="C667" s="564" t="s">
        <v>723</v>
      </c>
      <c r="D667" s="565" t="s">
        <v>473</v>
      </c>
      <c r="E667" s="566">
        <v>1</v>
      </c>
      <c r="F667" s="567"/>
      <c r="G667" s="627"/>
      <c r="H667" s="938"/>
      <c r="I667" s="938"/>
    </row>
    <row r="668" spans="1:9" s="560" customFormat="1" ht="14.25">
      <c r="A668" s="568"/>
      <c r="B668" s="487"/>
      <c r="D668" s="561"/>
      <c r="E668" s="562"/>
      <c r="F668" s="562"/>
      <c r="G668" s="562"/>
      <c r="H668" s="938"/>
      <c r="I668" s="938"/>
    </row>
    <row r="669" spans="1:9" s="560" customFormat="1" ht="25.5">
      <c r="A669" s="487">
        <f>+A667+1</f>
        <v>227</v>
      </c>
      <c r="B669" s="487">
        <f>+B667+1</f>
        <v>19</v>
      </c>
      <c r="C669" s="564" t="s">
        <v>724</v>
      </c>
      <c r="D669" s="565" t="s">
        <v>473</v>
      </c>
      <c r="E669" s="566">
        <v>1</v>
      </c>
      <c r="F669" s="567"/>
      <c r="G669" s="627"/>
      <c r="H669" s="938"/>
      <c r="I669" s="938"/>
    </row>
    <row r="670" spans="1:9" s="560" customFormat="1" ht="14.25">
      <c r="A670" s="568"/>
      <c r="B670" s="487"/>
      <c r="D670" s="561"/>
      <c r="E670" s="562"/>
      <c r="F670" s="562"/>
      <c r="G670" s="562"/>
      <c r="H670" s="938"/>
      <c r="I670" s="938"/>
    </row>
    <row r="671" spans="1:9" s="560" customFormat="1" ht="14.25">
      <c r="A671" s="487">
        <f>+A669+1</f>
        <v>228</v>
      </c>
      <c r="B671" s="487">
        <f>+B669+1</f>
        <v>20</v>
      </c>
      <c r="C671" s="564" t="s">
        <v>725</v>
      </c>
      <c r="D671" s="565" t="s">
        <v>473</v>
      </c>
      <c r="E671" s="566">
        <v>1</v>
      </c>
      <c r="F671" s="567"/>
      <c r="G671" s="627"/>
      <c r="H671" s="938"/>
      <c r="I671" s="938"/>
    </row>
    <row r="672" spans="1:9" s="560" customFormat="1" ht="14.25">
      <c r="A672" s="568"/>
      <c r="B672" s="487"/>
      <c r="D672" s="561"/>
      <c r="E672" s="562"/>
      <c r="F672" s="562"/>
      <c r="G672" s="562"/>
      <c r="H672" s="938"/>
      <c r="I672" s="938"/>
    </row>
    <row r="673" spans="1:9" s="560" customFormat="1" ht="14.25">
      <c r="A673" s="487">
        <f>+A671+1</f>
        <v>229</v>
      </c>
      <c r="B673" s="487">
        <f>+B671+1</f>
        <v>21</v>
      </c>
      <c r="C673" s="563" t="s">
        <v>784</v>
      </c>
      <c r="D673" s="485" t="s">
        <v>473</v>
      </c>
      <c r="E673" s="438">
        <v>1</v>
      </c>
      <c r="F673" s="525"/>
      <c r="G673" s="525"/>
      <c r="H673" s="938"/>
      <c r="I673" s="938"/>
    </row>
    <row r="674" spans="1:9" s="560" customFormat="1" ht="14.25">
      <c r="A674" s="568"/>
      <c r="B674" s="487"/>
      <c r="D674" s="561"/>
      <c r="E674" s="562"/>
      <c r="F674" s="562"/>
      <c r="G674" s="562"/>
      <c r="H674" s="938"/>
      <c r="I674" s="938"/>
    </row>
    <row r="675" spans="1:9" s="560" customFormat="1" ht="14.25">
      <c r="A675" s="569">
        <f>+A673+1</f>
        <v>230</v>
      </c>
      <c r="B675" s="569">
        <f>+B673+1</f>
        <v>22</v>
      </c>
      <c r="C675" s="563" t="s">
        <v>785</v>
      </c>
      <c r="D675" s="485" t="s">
        <v>473</v>
      </c>
      <c r="E675" s="438">
        <v>1</v>
      </c>
      <c r="F675" s="525"/>
      <c r="G675" s="525"/>
      <c r="H675" s="938"/>
      <c r="I675" s="938"/>
    </row>
    <row r="676" spans="1:9" s="560" customFormat="1" ht="14.25">
      <c r="A676" s="568"/>
      <c r="B676" s="487"/>
      <c r="C676" s="453"/>
      <c r="D676" s="485"/>
      <c r="E676" s="438"/>
      <c r="F676" s="525"/>
      <c r="G676" s="525"/>
      <c r="H676" s="938"/>
      <c r="I676" s="938"/>
    </row>
    <row r="677" spans="1:7" ht="12.75">
      <c r="A677" s="487">
        <f>+A675+1</f>
        <v>231</v>
      </c>
      <c r="B677" s="487">
        <f>+B675+1</f>
        <v>23</v>
      </c>
      <c r="C677" s="452" t="s">
        <v>726</v>
      </c>
      <c r="D677" s="485" t="s">
        <v>473</v>
      </c>
      <c r="E677" s="438">
        <v>1</v>
      </c>
      <c r="F677" s="525"/>
      <c r="G677" s="525"/>
    </row>
    <row r="678" spans="1:8" s="560" customFormat="1" ht="13.5" customHeight="1">
      <c r="A678" s="487"/>
      <c r="B678" s="487"/>
      <c r="C678" s="452"/>
      <c r="D678" s="485"/>
      <c r="E678" s="438"/>
      <c r="F678" s="525"/>
      <c r="G678" s="525"/>
      <c r="H678" s="938"/>
    </row>
    <row r="679" spans="1:7" ht="12.75">
      <c r="A679" s="487">
        <f>+A677+1</f>
        <v>232</v>
      </c>
      <c r="B679" s="487">
        <f>+B677+1</f>
        <v>24</v>
      </c>
      <c r="C679" s="452" t="s">
        <v>727</v>
      </c>
      <c r="D679" s="485" t="s">
        <v>473</v>
      </c>
      <c r="E679" s="438">
        <v>1</v>
      </c>
      <c r="F679" s="525"/>
      <c r="G679" s="525"/>
    </row>
    <row r="680" spans="1:9" s="560" customFormat="1" ht="14.25">
      <c r="A680" s="487"/>
      <c r="B680" s="487"/>
      <c r="C680" s="452"/>
      <c r="D680" s="485"/>
      <c r="E680" s="438"/>
      <c r="F680" s="525"/>
      <c r="G680" s="525"/>
      <c r="H680" s="938"/>
      <c r="I680" s="938"/>
    </row>
    <row r="681" spans="1:7" ht="12.75">
      <c r="A681" s="487">
        <f>+A677+1</f>
        <v>232</v>
      </c>
      <c r="B681" s="487">
        <f>+B677+1</f>
        <v>24</v>
      </c>
      <c r="C681" s="452" t="s">
        <v>728</v>
      </c>
      <c r="D681" s="485" t="s">
        <v>473</v>
      </c>
      <c r="E681" s="438">
        <v>3</v>
      </c>
      <c r="F681" s="525"/>
      <c r="G681" s="525"/>
    </row>
    <row r="682" spans="1:9" s="560" customFormat="1" ht="14.25">
      <c r="A682" s="487"/>
      <c r="B682" s="487"/>
      <c r="H682" s="938"/>
      <c r="I682" s="938"/>
    </row>
    <row r="683" spans="1:7" ht="12.75">
      <c r="A683" s="487">
        <f>A681+1</f>
        <v>233</v>
      </c>
      <c r="B683" s="487">
        <f>B681+1</f>
        <v>25</v>
      </c>
      <c r="C683" s="452" t="s">
        <v>729</v>
      </c>
      <c r="D683" s="485" t="s">
        <v>473</v>
      </c>
      <c r="E683" s="438">
        <v>1</v>
      </c>
      <c r="F683" s="525"/>
      <c r="G683" s="525"/>
    </row>
    <row r="684" spans="1:9" s="560" customFormat="1" ht="14.25">
      <c r="A684" s="487"/>
      <c r="B684" s="487"/>
      <c r="C684" s="452"/>
      <c r="D684" s="485"/>
      <c r="E684" s="438"/>
      <c r="F684" s="525"/>
      <c r="G684" s="525"/>
      <c r="H684" s="938"/>
      <c r="I684" s="938"/>
    </row>
    <row r="685" spans="1:7" ht="25.5">
      <c r="A685" s="487">
        <f>A683+1</f>
        <v>234</v>
      </c>
      <c r="B685" s="487">
        <f>B683+1</f>
        <v>26</v>
      </c>
      <c r="C685" s="452" t="s">
        <v>733</v>
      </c>
      <c r="D685" s="485" t="s">
        <v>473</v>
      </c>
      <c r="E685" s="438">
        <v>1</v>
      </c>
      <c r="F685" s="525"/>
      <c r="G685" s="525"/>
    </row>
    <row r="686" spans="1:7" ht="12.75">
      <c r="A686" s="487"/>
      <c r="B686" s="487"/>
      <c r="C686" s="452"/>
      <c r="D686" s="485"/>
      <c r="F686" s="525"/>
      <c r="G686" s="525"/>
    </row>
    <row r="687" spans="1:7" ht="12.75">
      <c r="A687" s="487">
        <f>+A685+1</f>
        <v>235</v>
      </c>
      <c r="B687" s="487">
        <f>+B685+1</f>
        <v>27</v>
      </c>
      <c r="C687" s="452" t="s">
        <v>734</v>
      </c>
      <c r="D687" s="485" t="s">
        <v>473</v>
      </c>
      <c r="E687" s="438">
        <v>6</v>
      </c>
      <c r="F687" s="525"/>
      <c r="G687" s="525"/>
    </row>
    <row r="688" spans="1:7" ht="12.75">
      <c r="A688" s="487"/>
      <c r="B688" s="487"/>
      <c r="C688" s="452"/>
      <c r="D688" s="485"/>
      <c r="F688" s="525"/>
      <c r="G688" s="525"/>
    </row>
    <row r="689" spans="1:7" ht="12.75">
      <c r="A689" s="487">
        <f>+A687+1</f>
        <v>236</v>
      </c>
      <c r="B689" s="487">
        <f>+B687+1</f>
        <v>28</v>
      </c>
      <c r="C689" s="452" t="s">
        <v>735</v>
      </c>
      <c r="D689" s="485" t="s">
        <v>473</v>
      </c>
      <c r="E689" s="438">
        <v>9</v>
      </c>
      <c r="F689" s="525"/>
      <c r="G689" s="525"/>
    </row>
    <row r="690" spans="1:7" ht="12.75">
      <c r="A690" s="487"/>
      <c r="B690" s="487"/>
      <c r="C690" s="452"/>
      <c r="D690" s="485"/>
      <c r="F690" s="525"/>
      <c r="G690" s="525"/>
    </row>
    <row r="691" spans="1:7" ht="12.75">
      <c r="A691" s="487">
        <f>+A689+1</f>
        <v>237</v>
      </c>
      <c r="B691" s="487">
        <f>+B689+1</f>
        <v>29</v>
      </c>
      <c r="C691" s="452" t="s">
        <v>736</v>
      </c>
      <c r="D691" s="485" t="s">
        <v>473</v>
      </c>
      <c r="E691" s="438">
        <v>165</v>
      </c>
      <c r="F691" s="525"/>
      <c r="G691" s="525"/>
    </row>
    <row r="692" spans="1:7" ht="12.75">
      <c r="A692" s="440"/>
      <c r="B692" s="440"/>
      <c r="C692" s="440"/>
      <c r="D692" s="485"/>
      <c r="E692" s="440"/>
      <c r="F692" s="440"/>
      <c r="G692" s="440"/>
    </row>
    <row r="693" spans="1:7" ht="12.75">
      <c r="A693" s="487">
        <f>A691+1</f>
        <v>238</v>
      </c>
      <c r="B693" s="487">
        <f>B691+1</f>
        <v>30</v>
      </c>
      <c r="C693" s="563" t="s">
        <v>737</v>
      </c>
      <c r="D693" s="485" t="s">
        <v>445</v>
      </c>
      <c r="E693" s="438">
        <v>1</v>
      </c>
      <c r="F693" s="525"/>
      <c r="G693" s="525"/>
    </row>
    <row r="694" spans="1:7" ht="12.75">
      <c r="A694" s="487"/>
      <c r="B694" s="487"/>
      <c r="C694" s="563"/>
      <c r="D694" s="485"/>
      <c r="F694" s="525"/>
      <c r="G694" s="525"/>
    </row>
    <row r="695" spans="1:7" ht="12.75">
      <c r="A695" s="487"/>
      <c r="B695" s="487"/>
      <c r="C695" s="484" t="s">
        <v>745</v>
      </c>
      <c r="D695" s="485"/>
      <c r="F695" s="525"/>
      <c r="G695" s="935"/>
    </row>
    <row r="696" spans="1:7" ht="12.75">
      <c r="A696" s="487"/>
      <c r="B696" s="487"/>
      <c r="C696" s="484"/>
      <c r="D696" s="485"/>
      <c r="F696" s="525"/>
      <c r="G696" s="525"/>
    </row>
    <row r="697" spans="1:7" s="557" customFormat="1" ht="25.5">
      <c r="A697" s="487">
        <f>A689+1</f>
        <v>237</v>
      </c>
      <c r="B697" s="487">
        <v>1</v>
      </c>
      <c r="C697" s="555" t="s">
        <v>694</v>
      </c>
      <c r="D697" s="519" t="s">
        <v>445</v>
      </c>
      <c r="E697" s="478">
        <v>1</v>
      </c>
      <c r="F697" s="556"/>
      <c r="G697" s="556"/>
    </row>
    <row r="698" spans="1:7" s="557" customFormat="1" ht="12.75">
      <c r="A698" s="487"/>
      <c r="B698" s="487"/>
      <c r="C698" s="544" t="s">
        <v>695</v>
      </c>
      <c r="D698" s="558" t="s">
        <v>445</v>
      </c>
      <c r="E698" s="558">
        <v>1</v>
      </c>
      <c r="F698" s="556"/>
      <c r="G698" s="556"/>
    </row>
    <row r="699" spans="1:7" s="557" customFormat="1" ht="12.75">
      <c r="A699" s="487"/>
      <c r="B699" s="487"/>
      <c r="C699" s="544" t="s">
        <v>696</v>
      </c>
      <c r="D699" s="558" t="s">
        <v>473</v>
      </c>
      <c r="E699" s="558">
        <v>1</v>
      </c>
      <c r="F699" s="556"/>
      <c r="G699" s="556"/>
    </row>
    <row r="700" spans="1:7" s="557" customFormat="1" ht="12.75">
      <c r="A700" s="487"/>
      <c r="B700" s="487"/>
      <c r="C700" s="544" t="s">
        <v>697</v>
      </c>
      <c r="D700" s="558" t="s">
        <v>473</v>
      </c>
      <c r="E700" s="558">
        <v>1</v>
      </c>
      <c r="F700" s="556"/>
      <c r="G700" s="556"/>
    </row>
    <row r="701" spans="1:7" s="557" customFormat="1" ht="12.75">
      <c r="A701" s="487"/>
      <c r="B701" s="487"/>
      <c r="C701" s="555" t="s">
        <v>698</v>
      </c>
      <c r="D701" s="558" t="s">
        <v>473</v>
      </c>
      <c r="E701" s="558">
        <v>1</v>
      </c>
      <c r="F701" s="556"/>
      <c r="G701" s="556"/>
    </row>
    <row r="702" spans="1:7" s="557" customFormat="1" ht="12.75">
      <c r="A702" s="487"/>
      <c r="B702" s="487"/>
      <c r="C702" s="555" t="s">
        <v>699</v>
      </c>
      <c r="D702" s="558" t="s">
        <v>473</v>
      </c>
      <c r="E702" s="558">
        <v>1</v>
      </c>
      <c r="F702" s="556"/>
      <c r="G702" s="556"/>
    </row>
    <row r="703" spans="1:7" s="557" customFormat="1" ht="12.75">
      <c r="A703" s="487"/>
      <c r="B703" s="487"/>
      <c r="C703" s="555"/>
      <c r="D703" s="519"/>
      <c r="E703" s="478"/>
      <c r="F703" s="556"/>
      <c r="G703" s="556"/>
    </row>
    <row r="704" spans="1:7" ht="12.75" customHeight="1">
      <c r="A704" s="487"/>
      <c r="B704" s="487"/>
      <c r="C704" s="559" t="s">
        <v>700</v>
      </c>
      <c r="D704" s="485"/>
      <c r="F704" s="525"/>
      <c r="G704" s="525"/>
    </row>
    <row r="705" spans="1:7" ht="25.5">
      <c r="A705" s="487">
        <f>+A697+1</f>
        <v>238</v>
      </c>
      <c r="B705" s="487">
        <f>+B697+1</f>
        <v>2</v>
      </c>
      <c r="C705" s="936" t="s">
        <v>701</v>
      </c>
      <c r="D705" s="485" t="s">
        <v>473</v>
      </c>
      <c r="E705" s="438">
        <v>1</v>
      </c>
      <c r="F705" s="525"/>
      <c r="G705" s="525"/>
    </row>
    <row r="706" spans="1:7" ht="12.75">
      <c r="A706" s="487"/>
      <c r="B706" s="487"/>
      <c r="C706" s="937"/>
      <c r="D706" s="485"/>
      <c r="F706" s="525"/>
      <c r="G706" s="525"/>
    </row>
    <row r="707" spans="1:8" s="560" customFormat="1" ht="14.25">
      <c r="A707" s="487">
        <f>+A705+1</f>
        <v>239</v>
      </c>
      <c r="B707" s="487">
        <f>+B705+1</f>
        <v>3</v>
      </c>
      <c r="C707" s="452" t="s">
        <v>740</v>
      </c>
      <c r="D707" s="519" t="s">
        <v>473</v>
      </c>
      <c r="E707" s="478">
        <v>1</v>
      </c>
      <c r="F707" s="556"/>
      <c r="G707" s="556"/>
      <c r="H707" s="938"/>
    </row>
    <row r="708" spans="1:8" s="560" customFormat="1" ht="14.25" customHeight="1">
      <c r="A708" s="487"/>
      <c r="B708" s="487"/>
      <c r="D708" s="561"/>
      <c r="E708" s="562"/>
      <c r="F708" s="562"/>
      <c r="G708" s="562"/>
      <c r="H708" s="938"/>
    </row>
    <row r="709" spans="1:9" s="560" customFormat="1" ht="25.5">
      <c r="A709" s="487">
        <f>A707+1</f>
        <v>240</v>
      </c>
      <c r="B709" s="487">
        <f>B707+1</f>
        <v>4</v>
      </c>
      <c r="C709" s="564" t="s">
        <v>706</v>
      </c>
      <c r="D709" s="565" t="s">
        <v>473</v>
      </c>
      <c r="E709" s="566">
        <v>1</v>
      </c>
      <c r="F709" s="567"/>
      <c r="G709" s="627"/>
      <c r="H709" s="938"/>
      <c r="I709" s="938"/>
    </row>
    <row r="710" spans="1:9" s="560" customFormat="1" ht="14.25">
      <c r="A710" s="487"/>
      <c r="B710" s="487"/>
      <c r="C710" s="564"/>
      <c r="D710" s="565"/>
      <c r="E710" s="566"/>
      <c r="F710" s="567"/>
      <c r="G710" s="627"/>
      <c r="H710" s="938"/>
      <c r="I710" s="938"/>
    </row>
    <row r="711" spans="1:9" s="560" customFormat="1" ht="25.5">
      <c r="A711" s="487">
        <f>A709+1</f>
        <v>241</v>
      </c>
      <c r="B711" s="487">
        <f>+B709+1</f>
        <v>5</v>
      </c>
      <c r="C711" s="564" t="s">
        <v>707</v>
      </c>
      <c r="D711" s="565" t="s">
        <v>473</v>
      </c>
      <c r="E711" s="566">
        <v>3</v>
      </c>
      <c r="F711" s="567"/>
      <c r="G711" s="627"/>
      <c r="H711" s="938"/>
      <c r="I711" s="938"/>
    </row>
    <row r="712" spans="1:9" s="560" customFormat="1" ht="14.25">
      <c r="A712" s="487"/>
      <c r="B712" s="487"/>
      <c r="C712" s="564"/>
      <c r="D712" s="565"/>
      <c r="E712" s="566"/>
      <c r="F712" s="567"/>
      <c r="G712" s="627"/>
      <c r="H712" s="938"/>
      <c r="I712" s="938"/>
    </row>
    <row r="713" spans="1:9" s="560" customFormat="1" ht="25.5">
      <c r="A713" s="487">
        <f>+A711+1</f>
        <v>242</v>
      </c>
      <c r="B713" s="487">
        <f>+B711+1</f>
        <v>6</v>
      </c>
      <c r="C713" s="564" t="s">
        <v>708</v>
      </c>
      <c r="D713" s="565" t="s">
        <v>473</v>
      </c>
      <c r="E713" s="566">
        <v>1</v>
      </c>
      <c r="F713" s="567"/>
      <c r="G713" s="627"/>
      <c r="H713" s="938"/>
      <c r="I713" s="938"/>
    </row>
    <row r="714" spans="1:9" s="560" customFormat="1" ht="14.25">
      <c r="A714" s="487"/>
      <c r="B714" s="487"/>
      <c r="C714" s="564"/>
      <c r="D714" s="565"/>
      <c r="E714" s="566"/>
      <c r="F714" s="567"/>
      <c r="G714" s="627"/>
      <c r="H714" s="938"/>
      <c r="I714" s="938"/>
    </row>
    <row r="715" spans="1:9" s="560" customFormat="1" ht="25.5">
      <c r="A715" s="487">
        <f>+A713+1</f>
        <v>243</v>
      </c>
      <c r="B715" s="487">
        <f>+B713+1</f>
        <v>7</v>
      </c>
      <c r="C715" s="564" t="s">
        <v>709</v>
      </c>
      <c r="D715" s="565" t="s">
        <v>473</v>
      </c>
      <c r="E715" s="566">
        <v>1</v>
      </c>
      <c r="F715" s="567"/>
      <c r="G715" s="627"/>
      <c r="H715" s="938"/>
      <c r="I715" s="938"/>
    </row>
    <row r="716" spans="1:9" s="560" customFormat="1" ht="14.25">
      <c r="A716" s="568"/>
      <c r="B716" s="487"/>
      <c r="D716" s="561"/>
      <c r="E716" s="562"/>
      <c r="F716" s="562"/>
      <c r="G716" s="562"/>
      <c r="H716" s="938"/>
      <c r="I716" s="938"/>
    </row>
    <row r="717" spans="1:9" s="560" customFormat="1" ht="25.5">
      <c r="A717" s="487">
        <f>+A715+1</f>
        <v>244</v>
      </c>
      <c r="B717" s="487">
        <f>+B715+1</f>
        <v>8</v>
      </c>
      <c r="C717" s="564" t="s">
        <v>710</v>
      </c>
      <c r="D717" s="565" t="s">
        <v>473</v>
      </c>
      <c r="E717" s="566">
        <v>20</v>
      </c>
      <c r="F717" s="567"/>
      <c r="G717" s="627"/>
      <c r="H717" s="938"/>
      <c r="I717" s="938"/>
    </row>
    <row r="718" spans="1:9" s="560" customFormat="1" ht="14.25">
      <c r="A718" s="568"/>
      <c r="B718" s="487"/>
      <c r="D718" s="561"/>
      <c r="E718" s="562"/>
      <c r="F718" s="562"/>
      <c r="G718" s="562"/>
      <c r="H718" s="938"/>
      <c r="I718" s="938"/>
    </row>
    <row r="719" spans="1:9" s="560" customFormat="1" ht="25.5">
      <c r="A719" s="487">
        <f>+A717+1</f>
        <v>245</v>
      </c>
      <c r="B719" s="487">
        <f>+B717+1</f>
        <v>9</v>
      </c>
      <c r="C719" s="564" t="s">
        <v>711</v>
      </c>
      <c r="D719" s="565" t="s">
        <v>473</v>
      </c>
      <c r="E719" s="566">
        <v>2</v>
      </c>
      <c r="F719" s="567"/>
      <c r="G719" s="627"/>
      <c r="H719" s="938"/>
      <c r="I719" s="938"/>
    </row>
    <row r="720" spans="1:9" s="560" customFormat="1" ht="14.25">
      <c r="A720" s="568"/>
      <c r="B720" s="487"/>
      <c r="D720" s="561"/>
      <c r="E720" s="562"/>
      <c r="F720" s="562"/>
      <c r="G720" s="562"/>
      <c r="H720" s="938"/>
      <c r="I720" s="938"/>
    </row>
    <row r="721" spans="1:9" s="560" customFormat="1" ht="25.5">
      <c r="A721" s="487">
        <f>+A719+1</f>
        <v>246</v>
      </c>
      <c r="B721" s="487">
        <f>+B719+1</f>
        <v>10</v>
      </c>
      <c r="C721" s="564" t="s">
        <v>712</v>
      </c>
      <c r="D721" s="565" t="s">
        <v>473</v>
      </c>
      <c r="E721" s="566">
        <v>1</v>
      </c>
      <c r="F721" s="567"/>
      <c r="G721" s="627"/>
      <c r="H721" s="938"/>
      <c r="I721" s="938"/>
    </row>
    <row r="722" spans="1:9" s="560" customFormat="1" ht="14.25">
      <c r="A722" s="568"/>
      <c r="B722" s="487"/>
      <c r="D722" s="561"/>
      <c r="E722" s="562"/>
      <c r="F722" s="562"/>
      <c r="G722" s="562"/>
      <c r="H722" s="938"/>
      <c r="I722" s="938"/>
    </row>
    <row r="723" spans="1:9" s="560" customFormat="1" ht="25.5">
      <c r="A723" s="487">
        <f>+A721+1</f>
        <v>247</v>
      </c>
      <c r="B723" s="487">
        <f>+B721+1</f>
        <v>11</v>
      </c>
      <c r="C723" s="564" t="s">
        <v>713</v>
      </c>
      <c r="D723" s="565" t="s">
        <v>473</v>
      </c>
      <c r="E723" s="566">
        <v>2</v>
      </c>
      <c r="F723" s="567"/>
      <c r="G723" s="627"/>
      <c r="H723" s="938"/>
      <c r="I723" s="938"/>
    </row>
    <row r="724" spans="1:9" s="560" customFormat="1" ht="14.25">
      <c r="A724" s="568"/>
      <c r="B724" s="487"/>
      <c r="D724" s="561"/>
      <c r="E724" s="562"/>
      <c r="F724" s="562"/>
      <c r="G724" s="562"/>
      <c r="H724" s="938"/>
      <c r="I724" s="938"/>
    </row>
    <row r="725" spans="1:9" s="560" customFormat="1" ht="25.5">
      <c r="A725" s="487">
        <f>+A723+1</f>
        <v>248</v>
      </c>
      <c r="B725" s="487">
        <f>+B723+1</f>
        <v>12</v>
      </c>
      <c r="C725" s="564" t="s">
        <v>714</v>
      </c>
      <c r="D725" s="565" t="s">
        <v>473</v>
      </c>
      <c r="E725" s="566">
        <v>2</v>
      </c>
      <c r="F725" s="567"/>
      <c r="G725" s="627"/>
      <c r="H725" s="938"/>
      <c r="I725" s="938"/>
    </row>
    <row r="726" spans="1:9" s="560" customFormat="1" ht="14.25">
      <c r="A726" s="568"/>
      <c r="B726" s="487"/>
      <c r="D726" s="561"/>
      <c r="E726" s="562"/>
      <c r="F726" s="562"/>
      <c r="G726" s="562"/>
      <c r="H726" s="938"/>
      <c r="I726" s="938"/>
    </row>
    <row r="727" spans="1:9" s="560" customFormat="1" ht="14.25">
      <c r="A727" s="487">
        <f>A725+1</f>
        <v>249</v>
      </c>
      <c r="B727" s="487">
        <f>B725+1</f>
        <v>13</v>
      </c>
      <c r="C727" s="564" t="s">
        <v>717</v>
      </c>
      <c r="D727" s="565" t="s">
        <v>473</v>
      </c>
      <c r="E727" s="566">
        <v>42</v>
      </c>
      <c r="F727" s="567"/>
      <c r="G727" s="627"/>
      <c r="H727" s="938"/>
      <c r="I727" s="938"/>
    </row>
    <row r="728" spans="1:9" s="560" customFormat="1" ht="14.25">
      <c r="A728" s="568"/>
      <c r="B728" s="487"/>
      <c r="D728" s="561"/>
      <c r="E728" s="562"/>
      <c r="F728" s="562"/>
      <c r="G728" s="562"/>
      <c r="H728" s="938"/>
      <c r="I728" s="938"/>
    </row>
    <row r="729" spans="1:9" s="560" customFormat="1" ht="14.25">
      <c r="A729" s="487">
        <f>+A727+1</f>
        <v>250</v>
      </c>
      <c r="B729" s="487">
        <f>+B727+1</f>
        <v>14</v>
      </c>
      <c r="C729" s="564" t="s">
        <v>718</v>
      </c>
      <c r="D729" s="565" t="s">
        <v>473</v>
      </c>
      <c r="E729" s="566">
        <v>14</v>
      </c>
      <c r="F729" s="567"/>
      <c r="G729" s="627"/>
      <c r="H729" s="938"/>
      <c r="I729" s="938"/>
    </row>
    <row r="730" spans="1:9" s="560" customFormat="1" ht="14.25">
      <c r="A730" s="568"/>
      <c r="B730" s="487"/>
      <c r="D730" s="561"/>
      <c r="E730" s="562"/>
      <c r="F730" s="562"/>
      <c r="G730" s="562"/>
      <c r="H730" s="938"/>
      <c r="I730" s="938"/>
    </row>
    <row r="731" spans="1:9" s="560" customFormat="1" ht="14.25">
      <c r="A731" s="487">
        <f>+A729+1</f>
        <v>251</v>
      </c>
      <c r="B731" s="487">
        <f>+B729+1</f>
        <v>15</v>
      </c>
      <c r="C731" s="564" t="s">
        <v>719</v>
      </c>
      <c r="D731" s="565" t="s">
        <v>473</v>
      </c>
      <c r="E731" s="566">
        <v>1</v>
      </c>
      <c r="F731" s="567"/>
      <c r="G731" s="627"/>
      <c r="H731" s="938"/>
      <c r="I731" s="938"/>
    </row>
    <row r="732" spans="1:9" s="560" customFormat="1" ht="14.25">
      <c r="A732" s="568"/>
      <c r="B732" s="487"/>
      <c r="D732" s="561"/>
      <c r="E732" s="562"/>
      <c r="F732" s="562"/>
      <c r="G732" s="562"/>
      <c r="H732" s="938"/>
      <c r="I732" s="938"/>
    </row>
    <row r="733" spans="1:9" s="560" customFormat="1" ht="14.25">
      <c r="A733" s="487">
        <f>A731+1</f>
        <v>252</v>
      </c>
      <c r="B733" s="487">
        <f>B731+1</f>
        <v>16</v>
      </c>
      <c r="C733" s="564" t="s">
        <v>721</v>
      </c>
      <c r="D733" s="565" t="s">
        <v>473</v>
      </c>
      <c r="E733" s="566">
        <v>1</v>
      </c>
      <c r="F733" s="567"/>
      <c r="G733" s="627"/>
      <c r="H733" s="938"/>
      <c r="I733" s="938"/>
    </row>
    <row r="734" spans="1:9" s="560" customFormat="1" ht="14.25">
      <c r="A734" s="568"/>
      <c r="B734" s="487"/>
      <c r="D734" s="561"/>
      <c r="E734" s="562"/>
      <c r="F734" s="562"/>
      <c r="G734" s="562"/>
      <c r="H734" s="938"/>
      <c r="I734" s="938"/>
    </row>
    <row r="735" spans="1:9" s="560" customFormat="1" ht="25.5">
      <c r="A735" s="487">
        <f>+A733+1</f>
        <v>253</v>
      </c>
      <c r="B735" s="487">
        <f>+B733+1</f>
        <v>17</v>
      </c>
      <c r="C735" s="564" t="s">
        <v>722</v>
      </c>
      <c r="D735" s="565" t="s">
        <v>473</v>
      </c>
      <c r="E735" s="566">
        <v>42</v>
      </c>
      <c r="F735" s="567"/>
      <c r="G735" s="627"/>
      <c r="H735" s="938"/>
      <c r="I735" s="938"/>
    </row>
    <row r="736" spans="1:9" s="560" customFormat="1" ht="14.25">
      <c r="A736" s="568"/>
      <c r="B736" s="487"/>
      <c r="D736" s="561"/>
      <c r="E736" s="562"/>
      <c r="F736" s="562"/>
      <c r="G736" s="562"/>
      <c r="H736" s="938"/>
      <c r="I736" s="938"/>
    </row>
    <row r="737" spans="1:9" s="560" customFormat="1" ht="14.25">
      <c r="A737" s="487">
        <f>+A735+1</f>
        <v>254</v>
      </c>
      <c r="B737" s="487">
        <f>+B735+1</f>
        <v>18</v>
      </c>
      <c r="C737" s="564" t="s">
        <v>723</v>
      </c>
      <c r="D737" s="565" t="s">
        <v>473</v>
      </c>
      <c r="E737" s="566">
        <v>1</v>
      </c>
      <c r="F737" s="567"/>
      <c r="G737" s="627"/>
      <c r="H737" s="938"/>
      <c r="I737" s="938"/>
    </row>
    <row r="738" spans="1:9" s="560" customFormat="1" ht="14.25">
      <c r="A738" s="568"/>
      <c r="B738" s="487"/>
      <c r="D738" s="561"/>
      <c r="E738" s="562"/>
      <c r="F738" s="562"/>
      <c r="G738" s="562"/>
      <c r="H738" s="938"/>
      <c r="I738" s="938"/>
    </row>
    <row r="739" spans="1:9" s="560" customFormat="1" ht="25.5">
      <c r="A739" s="487">
        <f>+A737+1</f>
        <v>255</v>
      </c>
      <c r="B739" s="487">
        <f>+B737+1</f>
        <v>19</v>
      </c>
      <c r="C739" s="564" t="s">
        <v>724</v>
      </c>
      <c r="D739" s="565" t="s">
        <v>473</v>
      </c>
      <c r="E739" s="566">
        <v>1</v>
      </c>
      <c r="F739" s="567"/>
      <c r="G739" s="627"/>
      <c r="H739" s="938"/>
      <c r="I739" s="938"/>
    </row>
    <row r="740" spans="1:9" s="560" customFormat="1" ht="14.25">
      <c r="A740" s="568"/>
      <c r="B740" s="487"/>
      <c r="D740" s="561"/>
      <c r="E740" s="562"/>
      <c r="F740" s="562"/>
      <c r="G740" s="562"/>
      <c r="H740" s="938"/>
      <c r="I740" s="938"/>
    </row>
    <row r="741" spans="1:9" s="560" customFormat="1" ht="14.25">
      <c r="A741" s="487">
        <f>+A739+1</f>
        <v>256</v>
      </c>
      <c r="B741" s="487">
        <f>+B739+1</f>
        <v>20</v>
      </c>
      <c r="C741" s="564" t="s">
        <v>725</v>
      </c>
      <c r="D741" s="565" t="s">
        <v>473</v>
      </c>
      <c r="E741" s="566">
        <v>1</v>
      </c>
      <c r="F741" s="567"/>
      <c r="G741" s="627"/>
      <c r="H741" s="938"/>
      <c r="I741" s="938"/>
    </row>
    <row r="742" spans="1:9" s="560" customFormat="1" ht="14.25">
      <c r="A742" s="568"/>
      <c r="B742" s="487"/>
      <c r="D742" s="561"/>
      <c r="E742" s="562"/>
      <c r="F742" s="562"/>
      <c r="G742" s="562"/>
      <c r="H742" s="938"/>
      <c r="I742" s="938"/>
    </row>
    <row r="743" spans="1:9" s="560" customFormat="1" ht="14.25">
      <c r="A743" s="487">
        <f>+A741+1</f>
        <v>257</v>
      </c>
      <c r="B743" s="487">
        <f>+B741+1</f>
        <v>21</v>
      </c>
      <c r="C743" s="563" t="s">
        <v>784</v>
      </c>
      <c r="D743" s="485" t="s">
        <v>473</v>
      </c>
      <c r="E743" s="438">
        <v>1</v>
      </c>
      <c r="F743" s="525"/>
      <c r="G743" s="525"/>
      <c r="H743" s="938"/>
      <c r="I743" s="938"/>
    </row>
    <row r="744" spans="1:9" s="560" customFormat="1" ht="14.25">
      <c r="A744" s="568"/>
      <c r="B744" s="487"/>
      <c r="D744" s="561"/>
      <c r="E744" s="562"/>
      <c r="F744" s="562"/>
      <c r="G744" s="562"/>
      <c r="H744" s="938"/>
      <c r="I744" s="938"/>
    </row>
    <row r="745" spans="1:9" s="560" customFormat="1" ht="14.25">
      <c r="A745" s="569">
        <f>+A743+1</f>
        <v>258</v>
      </c>
      <c r="B745" s="569">
        <f>+B743+1</f>
        <v>22</v>
      </c>
      <c r="C745" s="563" t="s">
        <v>785</v>
      </c>
      <c r="D745" s="485" t="s">
        <v>473</v>
      </c>
      <c r="E745" s="438">
        <v>1</v>
      </c>
      <c r="F745" s="525"/>
      <c r="G745" s="525"/>
      <c r="H745" s="938"/>
      <c r="I745" s="938"/>
    </row>
    <row r="746" spans="1:9" s="560" customFormat="1" ht="14.25">
      <c r="A746" s="568"/>
      <c r="B746" s="487"/>
      <c r="C746" s="453"/>
      <c r="D746" s="485"/>
      <c r="E746" s="438"/>
      <c r="F746" s="525"/>
      <c r="G746" s="525"/>
      <c r="H746" s="938"/>
      <c r="I746" s="938"/>
    </row>
    <row r="747" spans="1:7" ht="12.75">
      <c r="A747" s="487">
        <f>+A745+1</f>
        <v>259</v>
      </c>
      <c r="B747" s="487">
        <f>+B745+1</f>
        <v>23</v>
      </c>
      <c r="C747" s="452" t="s">
        <v>726</v>
      </c>
      <c r="D747" s="485" t="s">
        <v>473</v>
      </c>
      <c r="E747" s="438">
        <v>1</v>
      </c>
      <c r="F747" s="525"/>
      <c r="G747" s="525"/>
    </row>
    <row r="748" spans="1:8" s="560" customFormat="1" ht="13.5" customHeight="1">
      <c r="A748" s="487"/>
      <c r="B748" s="487"/>
      <c r="C748" s="452"/>
      <c r="D748" s="485"/>
      <c r="E748" s="438"/>
      <c r="F748" s="525"/>
      <c r="G748" s="525"/>
      <c r="H748" s="938"/>
    </row>
    <row r="749" spans="1:7" ht="12.75">
      <c r="A749" s="487">
        <f>+A747+1</f>
        <v>260</v>
      </c>
      <c r="B749" s="487">
        <f>+B747+1</f>
        <v>24</v>
      </c>
      <c r="C749" s="452" t="s">
        <v>727</v>
      </c>
      <c r="D749" s="485" t="s">
        <v>473</v>
      </c>
      <c r="E749" s="438">
        <v>1</v>
      </c>
      <c r="F749" s="525"/>
      <c r="G749" s="525"/>
    </row>
    <row r="750" spans="1:9" s="560" customFormat="1" ht="14.25">
      <c r="A750" s="487"/>
      <c r="B750" s="487"/>
      <c r="C750" s="452"/>
      <c r="D750" s="485"/>
      <c r="E750" s="438"/>
      <c r="F750" s="525"/>
      <c r="G750" s="525"/>
      <c r="H750" s="938"/>
      <c r="I750" s="938"/>
    </row>
    <row r="751" spans="1:7" ht="12.75">
      <c r="A751" s="487">
        <f>+A747+1</f>
        <v>260</v>
      </c>
      <c r="B751" s="487">
        <f>+B747+1</f>
        <v>24</v>
      </c>
      <c r="C751" s="452" t="s">
        <v>728</v>
      </c>
      <c r="D751" s="485" t="s">
        <v>473</v>
      </c>
      <c r="E751" s="438">
        <v>3</v>
      </c>
      <c r="F751" s="525"/>
      <c r="G751" s="525"/>
    </row>
    <row r="752" spans="1:9" s="560" customFormat="1" ht="14.25">
      <c r="A752" s="487"/>
      <c r="B752" s="487"/>
      <c r="H752" s="938"/>
      <c r="I752" s="938"/>
    </row>
    <row r="753" spans="1:7" ht="12.75">
      <c r="A753" s="487">
        <f>A751+1</f>
        <v>261</v>
      </c>
      <c r="B753" s="487">
        <f>B751+1</f>
        <v>25</v>
      </c>
      <c r="C753" s="452" t="s">
        <v>729</v>
      </c>
      <c r="D753" s="485" t="s">
        <v>473</v>
      </c>
      <c r="E753" s="438">
        <v>1</v>
      </c>
      <c r="F753" s="525"/>
      <c r="G753" s="525"/>
    </row>
    <row r="754" spans="1:9" s="560" customFormat="1" ht="14.25">
      <c r="A754" s="487"/>
      <c r="B754" s="487"/>
      <c r="C754" s="452"/>
      <c r="D754" s="485"/>
      <c r="E754" s="438"/>
      <c r="F754" s="525"/>
      <c r="G754" s="525"/>
      <c r="H754" s="938"/>
      <c r="I754" s="938"/>
    </row>
    <row r="755" spans="1:7" ht="25.5">
      <c r="A755" s="487">
        <f>A753+1</f>
        <v>262</v>
      </c>
      <c r="B755" s="487">
        <f>B753+1</f>
        <v>26</v>
      </c>
      <c r="C755" s="452" t="s">
        <v>733</v>
      </c>
      <c r="D755" s="485" t="s">
        <v>473</v>
      </c>
      <c r="E755" s="438">
        <v>1</v>
      </c>
      <c r="F755" s="525"/>
      <c r="G755" s="525"/>
    </row>
    <row r="756" spans="1:7" ht="12.75">
      <c r="A756" s="487"/>
      <c r="B756" s="487"/>
      <c r="C756" s="452"/>
      <c r="D756" s="485"/>
      <c r="F756" s="525"/>
      <c r="G756" s="525"/>
    </row>
    <row r="757" spans="1:7" ht="12.75">
      <c r="A757" s="487">
        <f>+A755+1</f>
        <v>263</v>
      </c>
      <c r="B757" s="487">
        <f>+B755+1</f>
        <v>27</v>
      </c>
      <c r="C757" s="452" t="s">
        <v>734</v>
      </c>
      <c r="D757" s="485" t="s">
        <v>473</v>
      </c>
      <c r="E757" s="438">
        <v>6</v>
      </c>
      <c r="F757" s="525"/>
      <c r="G757" s="525"/>
    </row>
    <row r="758" spans="1:7" ht="12.75">
      <c r="A758" s="487"/>
      <c r="B758" s="487"/>
      <c r="C758" s="452"/>
      <c r="D758" s="485"/>
      <c r="F758" s="525"/>
      <c r="G758" s="525"/>
    </row>
    <row r="759" spans="1:7" ht="12.75">
      <c r="A759" s="487">
        <f>+A757+1</f>
        <v>264</v>
      </c>
      <c r="B759" s="487">
        <f>+B757+1</f>
        <v>28</v>
      </c>
      <c r="C759" s="452" t="s">
        <v>735</v>
      </c>
      <c r="D759" s="485" t="s">
        <v>473</v>
      </c>
      <c r="E759" s="438">
        <v>9</v>
      </c>
      <c r="F759" s="525"/>
      <c r="G759" s="525"/>
    </row>
    <row r="760" spans="1:7" ht="12.75">
      <c r="A760" s="487"/>
      <c r="B760" s="487"/>
      <c r="C760" s="452"/>
      <c r="D760" s="485"/>
      <c r="F760" s="525"/>
      <c r="G760" s="525"/>
    </row>
    <row r="761" spans="1:7" ht="12.75">
      <c r="A761" s="487">
        <f>+A759+1</f>
        <v>265</v>
      </c>
      <c r="B761" s="487">
        <f>+B759+1</f>
        <v>29</v>
      </c>
      <c r="C761" s="452" t="s">
        <v>736</v>
      </c>
      <c r="D761" s="485" t="s">
        <v>473</v>
      </c>
      <c r="E761" s="438">
        <v>171</v>
      </c>
      <c r="F761" s="525"/>
      <c r="G761" s="525"/>
    </row>
    <row r="762" spans="1:7" ht="12.75">
      <c r="A762" s="440"/>
      <c r="B762" s="440"/>
      <c r="C762" s="440"/>
      <c r="D762" s="485"/>
      <c r="E762" s="440"/>
      <c r="F762" s="440"/>
      <c r="G762" s="440"/>
    </row>
    <row r="763" spans="1:7" ht="12.75">
      <c r="A763" s="487">
        <f>A761+1</f>
        <v>266</v>
      </c>
      <c r="B763" s="487">
        <f>B761+1</f>
        <v>30</v>
      </c>
      <c r="C763" s="563" t="s">
        <v>737</v>
      </c>
      <c r="D763" s="485" t="s">
        <v>445</v>
      </c>
      <c r="E763" s="438">
        <v>1</v>
      </c>
      <c r="F763" s="525"/>
      <c r="G763" s="525"/>
    </row>
    <row r="764" spans="1:7" ht="12.75">
      <c r="A764" s="487"/>
      <c r="B764" s="487"/>
      <c r="C764" s="563"/>
      <c r="D764" s="485"/>
      <c r="F764" s="525"/>
      <c r="G764" s="525"/>
    </row>
    <row r="765" spans="1:7" ht="12.75">
      <c r="A765" s="487"/>
      <c r="B765" s="487"/>
      <c r="C765" s="484" t="s">
        <v>746</v>
      </c>
      <c r="D765" s="485"/>
      <c r="F765" s="525"/>
      <c r="G765" s="935"/>
    </row>
    <row r="766" spans="1:7" ht="12.75">
      <c r="A766" s="487"/>
      <c r="B766" s="487"/>
      <c r="C766" s="484"/>
      <c r="D766" s="485"/>
      <c r="F766" s="525"/>
      <c r="G766" s="525"/>
    </row>
    <row r="767" spans="1:7" s="557" customFormat="1" ht="25.5">
      <c r="A767" s="487">
        <f>A759+1</f>
        <v>265</v>
      </c>
      <c r="B767" s="487">
        <v>1</v>
      </c>
      <c r="C767" s="555" t="s">
        <v>694</v>
      </c>
      <c r="D767" s="519" t="s">
        <v>445</v>
      </c>
      <c r="E767" s="478">
        <v>1</v>
      </c>
      <c r="F767" s="556"/>
      <c r="G767" s="556"/>
    </row>
    <row r="768" spans="1:7" s="557" customFormat="1" ht="12.75">
      <c r="A768" s="487"/>
      <c r="B768" s="487"/>
      <c r="C768" s="544" t="s">
        <v>695</v>
      </c>
      <c r="D768" s="558" t="s">
        <v>445</v>
      </c>
      <c r="E768" s="558">
        <v>1</v>
      </c>
      <c r="F768" s="556"/>
      <c r="G768" s="556"/>
    </row>
    <row r="769" spans="1:7" s="557" customFormat="1" ht="12.75">
      <c r="A769" s="487"/>
      <c r="B769" s="487"/>
      <c r="C769" s="544" t="s">
        <v>696</v>
      </c>
      <c r="D769" s="558" t="s">
        <v>473</v>
      </c>
      <c r="E769" s="558">
        <v>1</v>
      </c>
      <c r="F769" s="556"/>
      <c r="G769" s="556"/>
    </row>
    <row r="770" spans="1:7" s="557" customFormat="1" ht="12.75">
      <c r="A770" s="487"/>
      <c r="B770" s="487"/>
      <c r="C770" s="544" t="s">
        <v>697</v>
      </c>
      <c r="D770" s="558" t="s">
        <v>473</v>
      </c>
      <c r="E770" s="558">
        <v>1</v>
      </c>
      <c r="F770" s="556"/>
      <c r="G770" s="556"/>
    </row>
    <row r="771" spans="1:7" s="557" customFormat="1" ht="12.75">
      <c r="A771" s="487"/>
      <c r="B771" s="487"/>
      <c r="C771" s="555" t="s">
        <v>698</v>
      </c>
      <c r="D771" s="558" t="s">
        <v>473</v>
      </c>
      <c r="E771" s="558">
        <v>1</v>
      </c>
      <c r="F771" s="556"/>
      <c r="G771" s="556"/>
    </row>
    <row r="772" spans="1:7" s="557" customFormat="1" ht="12.75">
      <c r="A772" s="487"/>
      <c r="B772" s="487"/>
      <c r="C772" s="555" t="s">
        <v>699</v>
      </c>
      <c r="D772" s="558" t="s">
        <v>473</v>
      </c>
      <c r="E772" s="558">
        <v>1</v>
      </c>
      <c r="F772" s="556"/>
      <c r="G772" s="556"/>
    </row>
    <row r="773" spans="1:7" s="557" customFormat="1" ht="12.75">
      <c r="A773" s="487"/>
      <c r="B773" s="487"/>
      <c r="C773" s="555"/>
      <c r="D773" s="519"/>
      <c r="E773" s="478"/>
      <c r="F773" s="556"/>
      <c r="G773" s="556"/>
    </row>
    <row r="774" spans="1:7" ht="12.75" customHeight="1">
      <c r="A774" s="487"/>
      <c r="B774" s="487"/>
      <c r="C774" s="559" t="s">
        <v>700</v>
      </c>
      <c r="D774" s="485"/>
      <c r="F774" s="525"/>
      <c r="G774" s="525"/>
    </row>
    <row r="775" spans="1:7" ht="25.5">
      <c r="A775" s="487">
        <f>+A767+1</f>
        <v>266</v>
      </c>
      <c r="B775" s="487">
        <f>+B767+1</f>
        <v>2</v>
      </c>
      <c r="C775" s="936" t="s">
        <v>701</v>
      </c>
      <c r="D775" s="485" t="s">
        <v>473</v>
      </c>
      <c r="E775" s="438">
        <v>1</v>
      </c>
      <c r="F775" s="525"/>
      <c r="G775" s="525"/>
    </row>
    <row r="776" spans="1:7" ht="12.75">
      <c r="A776" s="487"/>
      <c r="B776" s="487"/>
      <c r="C776" s="937"/>
      <c r="D776" s="485"/>
      <c r="F776" s="525"/>
      <c r="G776" s="525"/>
    </row>
    <row r="777" spans="1:8" s="560" customFormat="1" ht="14.25">
      <c r="A777" s="487">
        <f>+A775+1</f>
        <v>267</v>
      </c>
      <c r="B777" s="487">
        <f>+B775+1</f>
        <v>3</v>
      </c>
      <c r="C777" s="452" t="s">
        <v>702</v>
      </c>
      <c r="D777" s="519" t="s">
        <v>473</v>
      </c>
      <c r="E777" s="478">
        <v>1</v>
      </c>
      <c r="F777" s="556"/>
      <c r="G777" s="556"/>
      <c r="H777" s="938"/>
    </row>
    <row r="778" spans="1:8" s="560" customFormat="1" ht="14.25" customHeight="1">
      <c r="A778" s="487"/>
      <c r="B778" s="487"/>
      <c r="D778" s="561"/>
      <c r="E778" s="562"/>
      <c r="F778" s="562"/>
      <c r="G778" s="562"/>
      <c r="H778" s="938"/>
    </row>
    <row r="779" spans="1:9" s="560" customFormat="1" ht="25.5">
      <c r="A779" s="487">
        <f>A777+1</f>
        <v>268</v>
      </c>
      <c r="B779" s="487">
        <f>B777+1</f>
        <v>4</v>
      </c>
      <c r="C779" s="564" t="s">
        <v>706</v>
      </c>
      <c r="D779" s="565" t="s">
        <v>473</v>
      </c>
      <c r="E779" s="566">
        <v>1</v>
      </c>
      <c r="F779" s="567"/>
      <c r="G779" s="627"/>
      <c r="H779" s="938"/>
      <c r="I779" s="938"/>
    </row>
    <row r="780" spans="1:9" s="560" customFormat="1" ht="14.25">
      <c r="A780" s="487"/>
      <c r="B780" s="487"/>
      <c r="C780" s="564"/>
      <c r="D780" s="565"/>
      <c r="E780" s="566"/>
      <c r="F780" s="567"/>
      <c r="G780" s="627"/>
      <c r="H780" s="938"/>
      <c r="I780" s="938"/>
    </row>
    <row r="781" spans="1:9" s="560" customFormat="1" ht="25.5">
      <c r="A781" s="487">
        <f>A779+1</f>
        <v>269</v>
      </c>
      <c r="B781" s="487">
        <f>+B779+1</f>
        <v>5</v>
      </c>
      <c r="C781" s="564" t="s">
        <v>707</v>
      </c>
      <c r="D781" s="565" t="s">
        <v>473</v>
      </c>
      <c r="E781" s="566">
        <v>3</v>
      </c>
      <c r="F781" s="567"/>
      <c r="G781" s="627"/>
      <c r="H781" s="938"/>
      <c r="I781" s="938"/>
    </row>
    <row r="782" spans="1:9" s="560" customFormat="1" ht="14.25">
      <c r="A782" s="487"/>
      <c r="B782" s="487"/>
      <c r="C782" s="564"/>
      <c r="D782" s="565"/>
      <c r="E782" s="566"/>
      <c r="F782" s="567"/>
      <c r="G782" s="627"/>
      <c r="H782" s="938"/>
      <c r="I782" s="938"/>
    </row>
    <row r="783" spans="1:9" s="560" customFormat="1" ht="25.5">
      <c r="A783" s="487">
        <f>+A781+1</f>
        <v>270</v>
      </c>
      <c r="B783" s="487">
        <f>+B781+1</f>
        <v>6</v>
      </c>
      <c r="C783" s="564" t="s">
        <v>708</v>
      </c>
      <c r="D783" s="565" t="s">
        <v>473</v>
      </c>
      <c r="E783" s="566">
        <v>1</v>
      </c>
      <c r="F783" s="567"/>
      <c r="G783" s="627"/>
      <c r="H783" s="938"/>
      <c r="I783" s="938"/>
    </row>
    <row r="784" spans="1:9" s="560" customFormat="1" ht="14.25">
      <c r="A784" s="487"/>
      <c r="B784" s="487"/>
      <c r="C784" s="564"/>
      <c r="D784" s="565"/>
      <c r="E784" s="566"/>
      <c r="F784" s="567"/>
      <c r="G784" s="627"/>
      <c r="H784" s="938"/>
      <c r="I784" s="938"/>
    </row>
    <row r="785" spans="1:9" s="560" customFormat="1" ht="25.5">
      <c r="A785" s="487">
        <f>+A783+1</f>
        <v>271</v>
      </c>
      <c r="B785" s="487">
        <f>+B783+1</f>
        <v>7</v>
      </c>
      <c r="C785" s="564" t="s">
        <v>709</v>
      </c>
      <c r="D785" s="565" t="s">
        <v>473</v>
      </c>
      <c r="E785" s="566">
        <v>1</v>
      </c>
      <c r="F785" s="567"/>
      <c r="G785" s="627"/>
      <c r="H785" s="938"/>
      <c r="I785" s="938"/>
    </row>
    <row r="786" spans="1:9" s="560" customFormat="1" ht="14.25">
      <c r="A786" s="568"/>
      <c r="B786" s="487"/>
      <c r="D786" s="561"/>
      <c r="E786" s="562"/>
      <c r="F786" s="562"/>
      <c r="G786" s="562"/>
      <c r="H786" s="938"/>
      <c r="I786" s="938"/>
    </row>
    <row r="787" spans="1:9" s="560" customFormat="1" ht="25.5">
      <c r="A787" s="487">
        <f>+A785+1</f>
        <v>272</v>
      </c>
      <c r="B787" s="487">
        <f>+B785+1</f>
        <v>8</v>
      </c>
      <c r="C787" s="564" t="s">
        <v>710</v>
      </c>
      <c r="D787" s="565" t="s">
        <v>473</v>
      </c>
      <c r="E787" s="566">
        <v>21</v>
      </c>
      <c r="F787" s="567"/>
      <c r="G787" s="627"/>
      <c r="H787" s="938"/>
      <c r="I787" s="938"/>
    </row>
    <row r="788" spans="1:8" s="560" customFormat="1" ht="14.25" customHeight="1">
      <c r="A788" s="487"/>
      <c r="B788" s="487"/>
      <c r="D788" s="561"/>
      <c r="E788" s="562"/>
      <c r="F788" s="562"/>
      <c r="G788" s="562"/>
      <c r="H788" s="938"/>
    </row>
    <row r="789" spans="1:8" s="560" customFormat="1" ht="14.25">
      <c r="A789" s="487">
        <f>A787+1</f>
        <v>273</v>
      </c>
      <c r="B789" s="487">
        <f>B787+1</f>
        <v>9</v>
      </c>
      <c r="C789" s="563" t="s">
        <v>703</v>
      </c>
      <c r="D789" s="519" t="s">
        <v>473</v>
      </c>
      <c r="E789" s="478">
        <v>1</v>
      </c>
      <c r="F789" s="556"/>
      <c r="G789" s="556"/>
      <c r="H789" s="938"/>
    </row>
    <row r="790" spans="1:8" s="560" customFormat="1" ht="14.25" customHeight="1">
      <c r="A790" s="487"/>
      <c r="B790" s="487"/>
      <c r="D790" s="561"/>
      <c r="E790" s="562"/>
      <c r="F790" s="562"/>
      <c r="G790" s="562"/>
      <c r="H790" s="938"/>
    </row>
    <row r="791" spans="1:8" s="560" customFormat="1" ht="14.25" customHeight="1">
      <c r="A791" s="487">
        <f>A789+1</f>
        <v>274</v>
      </c>
      <c r="B791" s="487">
        <f>B789+1</f>
        <v>10</v>
      </c>
      <c r="C791" s="563" t="s">
        <v>705</v>
      </c>
      <c r="D791" s="519" t="s">
        <v>473</v>
      </c>
      <c r="E791" s="478">
        <v>3</v>
      </c>
      <c r="F791" s="556"/>
      <c r="G791" s="556"/>
      <c r="H791" s="938"/>
    </row>
    <row r="792" spans="1:9" s="560" customFormat="1" ht="14.25">
      <c r="A792" s="568"/>
      <c r="B792" s="487"/>
      <c r="D792" s="561"/>
      <c r="E792" s="562"/>
      <c r="F792" s="562"/>
      <c r="G792" s="562"/>
      <c r="H792" s="938"/>
      <c r="I792" s="938"/>
    </row>
    <row r="793" spans="1:9" s="560" customFormat="1" ht="25.5">
      <c r="A793" s="487">
        <f>+A791+1</f>
        <v>275</v>
      </c>
      <c r="B793" s="487">
        <f>+B791+1</f>
        <v>11</v>
      </c>
      <c r="C793" s="564" t="s">
        <v>711</v>
      </c>
      <c r="D793" s="565" t="s">
        <v>473</v>
      </c>
      <c r="E793" s="566">
        <v>2</v>
      </c>
      <c r="F793" s="567"/>
      <c r="G793" s="627"/>
      <c r="H793" s="938"/>
      <c r="I793" s="938"/>
    </row>
    <row r="794" spans="1:9" s="560" customFormat="1" ht="14.25">
      <c r="A794" s="568"/>
      <c r="B794" s="487"/>
      <c r="D794" s="561"/>
      <c r="E794" s="562"/>
      <c r="F794" s="562"/>
      <c r="G794" s="562"/>
      <c r="H794" s="938"/>
      <c r="I794" s="938"/>
    </row>
    <row r="795" spans="1:9" s="560" customFormat="1" ht="25.5">
      <c r="A795" s="487">
        <f>+A793+1</f>
        <v>276</v>
      </c>
      <c r="B795" s="487">
        <f>+B793+1</f>
        <v>12</v>
      </c>
      <c r="C795" s="564" t="s">
        <v>712</v>
      </c>
      <c r="D795" s="565" t="s">
        <v>473</v>
      </c>
      <c r="E795" s="566">
        <v>1</v>
      </c>
      <c r="F795" s="567"/>
      <c r="G795" s="627"/>
      <c r="H795" s="938"/>
      <c r="I795" s="938"/>
    </row>
    <row r="796" spans="1:9" s="560" customFormat="1" ht="14.25">
      <c r="A796" s="568"/>
      <c r="B796" s="487"/>
      <c r="D796" s="561"/>
      <c r="E796" s="562"/>
      <c r="F796" s="562"/>
      <c r="G796" s="562"/>
      <c r="H796" s="938"/>
      <c r="I796" s="938"/>
    </row>
    <row r="797" spans="1:9" s="560" customFormat="1" ht="25.5">
      <c r="A797" s="487">
        <f>+A795+1</f>
        <v>277</v>
      </c>
      <c r="B797" s="487">
        <f>+B795+1</f>
        <v>13</v>
      </c>
      <c r="C797" s="564" t="s">
        <v>713</v>
      </c>
      <c r="D797" s="565" t="s">
        <v>473</v>
      </c>
      <c r="E797" s="566">
        <v>2</v>
      </c>
      <c r="F797" s="567"/>
      <c r="G797" s="627"/>
      <c r="H797" s="938"/>
      <c r="I797" s="938"/>
    </row>
    <row r="798" spans="1:9" s="560" customFormat="1" ht="14.25">
      <c r="A798" s="568"/>
      <c r="B798" s="487"/>
      <c r="D798" s="561"/>
      <c r="E798" s="562"/>
      <c r="F798" s="562"/>
      <c r="G798" s="562"/>
      <c r="H798" s="938"/>
      <c r="I798" s="938"/>
    </row>
    <row r="799" spans="1:9" s="560" customFormat="1" ht="25.5">
      <c r="A799" s="487">
        <f>+A797+1</f>
        <v>278</v>
      </c>
      <c r="B799" s="487">
        <f>+B797+1</f>
        <v>14</v>
      </c>
      <c r="C799" s="564" t="s">
        <v>714</v>
      </c>
      <c r="D799" s="565" t="s">
        <v>473</v>
      </c>
      <c r="E799" s="566">
        <v>2</v>
      </c>
      <c r="F799" s="567"/>
      <c r="G799" s="627"/>
      <c r="H799" s="938"/>
      <c r="I799" s="938"/>
    </row>
    <row r="800" spans="1:9" s="560" customFormat="1" ht="14.25">
      <c r="A800" s="568"/>
      <c r="B800" s="487"/>
      <c r="D800" s="561"/>
      <c r="E800" s="562"/>
      <c r="F800" s="562"/>
      <c r="G800" s="562"/>
      <c r="H800" s="938"/>
      <c r="I800" s="938"/>
    </row>
    <row r="801" spans="1:9" s="560" customFormat="1" ht="14.25">
      <c r="A801" s="487">
        <f>A799+1</f>
        <v>279</v>
      </c>
      <c r="B801" s="487">
        <f>B799+1</f>
        <v>15</v>
      </c>
      <c r="C801" s="564" t="s">
        <v>717</v>
      </c>
      <c r="D801" s="565" t="s">
        <v>473</v>
      </c>
      <c r="E801" s="566">
        <v>43</v>
      </c>
      <c r="F801" s="567"/>
      <c r="G801" s="627"/>
      <c r="H801" s="938"/>
      <c r="I801" s="938"/>
    </row>
    <row r="802" spans="1:9" s="560" customFormat="1" ht="14.25">
      <c r="A802" s="568"/>
      <c r="B802" s="487"/>
      <c r="D802" s="561"/>
      <c r="E802" s="562"/>
      <c r="F802" s="562"/>
      <c r="G802" s="562"/>
      <c r="H802" s="938"/>
      <c r="I802" s="938"/>
    </row>
    <row r="803" spans="1:9" s="560" customFormat="1" ht="14.25">
      <c r="A803" s="487">
        <f>+A801+1</f>
        <v>280</v>
      </c>
      <c r="B803" s="487">
        <f>+B801+1</f>
        <v>16</v>
      </c>
      <c r="C803" s="564" t="s">
        <v>718</v>
      </c>
      <c r="D803" s="565" t="s">
        <v>473</v>
      </c>
      <c r="E803" s="566">
        <v>12</v>
      </c>
      <c r="F803" s="567"/>
      <c r="G803" s="627"/>
      <c r="H803" s="938"/>
      <c r="I803" s="938"/>
    </row>
    <row r="804" spans="1:9" s="560" customFormat="1" ht="14.25">
      <c r="A804" s="568"/>
      <c r="B804" s="487"/>
      <c r="D804" s="561"/>
      <c r="E804" s="562"/>
      <c r="F804" s="562"/>
      <c r="G804" s="562"/>
      <c r="H804" s="938"/>
      <c r="I804" s="938"/>
    </row>
    <row r="805" spans="1:9" s="560" customFormat="1" ht="14.25">
      <c r="A805" s="487">
        <f>+A803+1</f>
        <v>281</v>
      </c>
      <c r="B805" s="487">
        <f>+B803+1</f>
        <v>17</v>
      </c>
      <c r="C805" s="564" t="s">
        <v>719</v>
      </c>
      <c r="D805" s="565" t="s">
        <v>473</v>
      </c>
      <c r="E805" s="566">
        <v>2</v>
      </c>
      <c r="F805" s="567"/>
      <c r="G805" s="627"/>
      <c r="H805" s="938"/>
      <c r="I805" s="938"/>
    </row>
    <row r="806" spans="1:9" s="560" customFormat="1" ht="14.25">
      <c r="A806" s="568"/>
      <c r="B806" s="487"/>
      <c r="D806" s="561"/>
      <c r="E806" s="562"/>
      <c r="F806" s="562"/>
      <c r="G806" s="562"/>
      <c r="H806" s="938"/>
      <c r="I806" s="938"/>
    </row>
    <row r="807" spans="1:9" s="560" customFormat="1" ht="14.25">
      <c r="A807" s="487">
        <f>A805+1</f>
        <v>282</v>
      </c>
      <c r="B807" s="487">
        <f>B805+1</f>
        <v>18</v>
      </c>
      <c r="C807" s="564" t="s">
        <v>721</v>
      </c>
      <c r="D807" s="565" t="s">
        <v>473</v>
      </c>
      <c r="E807" s="566">
        <v>1</v>
      </c>
      <c r="F807" s="567"/>
      <c r="G807" s="627"/>
      <c r="H807" s="938"/>
      <c r="I807" s="938"/>
    </row>
    <row r="808" spans="1:9" s="560" customFormat="1" ht="14.25">
      <c r="A808" s="568"/>
      <c r="B808" s="487"/>
      <c r="D808" s="561"/>
      <c r="E808" s="562"/>
      <c r="F808" s="562"/>
      <c r="G808" s="562"/>
      <c r="H808" s="938"/>
      <c r="I808" s="938"/>
    </row>
    <row r="809" spans="1:9" s="560" customFormat="1" ht="25.5">
      <c r="A809" s="487">
        <f>+A807+1</f>
        <v>283</v>
      </c>
      <c r="B809" s="487">
        <f>+B807+1</f>
        <v>19</v>
      </c>
      <c r="C809" s="564" t="s">
        <v>722</v>
      </c>
      <c r="D809" s="565" t="s">
        <v>473</v>
      </c>
      <c r="E809" s="566">
        <v>43</v>
      </c>
      <c r="F809" s="567"/>
      <c r="G809" s="627"/>
      <c r="H809" s="938"/>
      <c r="I809" s="938"/>
    </row>
    <row r="810" spans="1:9" s="560" customFormat="1" ht="14.25">
      <c r="A810" s="487"/>
      <c r="B810" s="487"/>
      <c r="C810" s="564"/>
      <c r="D810" s="565"/>
      <c r="E810" s="566"/>
      <c r="F810" s="567"/>
      <c r="G810" s="627"/>
      <c r="H810" s="938"/>
      <c r="I810" s="938"/>
    </row>
    <row r="811" spans="1:9" s="560" customFormat="1" ht="14.25">
      <c r="A811" s="487">
        <f>A809+1</f>
        <v>284</v>
      </c>
      <c r="B811" s="487">
        <f>B809+1</f>
        <v>20</v>
      </c>
      <c r="C811" s="564" t="s">
        <v>715</v>
      </c>
      <c r="D811" s="565" t="s">
        <v>473</v>
      </c>
      <c r="E811" s="566">
        <v>1</v>
      </c>
      <c r="F811" s="567"/>
      <c r="G811" s="627"/>
      <c r="H811" s="938"/>
      <c r="I811" s="938"/>
    </row>
    <row r="812" spans="1:9" s="560" customFormat="1" ht="14.25">
      <c r="A812" s="568"/>
      <c r="B812" s="568"/>
      <c r="D812" s="561"/>
      <c r="E812" s="562"/>
      <c r="F812" s="562"/>
      <c r="G812" s="562"/>
      <c r="H812" s="938"/>
      <c r="I812" s="938"/>
    </row>
    <row r="813" spans="1:9" s="560" customFormat="1" ht="25.5">
      <c r="A813" s="487">
        <f>+A811+1</f>
        <v>285</v>
      </c>
      <c r="B813" s="487">
        <f>+B811+1</f>
        <v>21</v>
      </c>
      <c r="C813" s="564" t="s">
        <v>716</v>
      </c>
      <c r="D813" s="565" t="s">
        <v>473</v>
      </c>
      <c r="E813" s="566">
        <v>1</v>
      </c>
      <c r="F813" s="567"/>
      <c r="G813" s="627"/>
      <c r="H813" s="938"/>
      <c r="I813" s="938"/>
    </row>
    <row r="814" spans="1:9" s="560" customFormat="1" ht="14.25">
      <c r="A814" s="568"/>
      <c r="B814" s="568"/>
      <c r="D814" s="561"/>
      <c r="E814" s="562"/>
      <c r="F814" s="562"/>
      <c r="G814" s="562"/>
      <c r="H814" s="938"/>
      <c r="I814" s="938"/>
    </row>
    <row r="815" spans="1:9" s="560" customFormat="1" ht="14.25">
      <c r="A815" s="487">
        <f>+A813+1</f>
        <v>286</v>
      </c>
      <c r="B815" s="487">
        <f>+B813+1</f>
        <v>22</v>
      </c>
      <c r="C815" s="564" t="s">
        <v>723</v>
      </c>
      <c r="D815" s="565" t="s">
        <v>473</v>
      </c>
      <c r="E815" s="566">
        <v>1</v>
      </c>
      <c r="F815" s="567"/>
      <c r="G815" s="627"/>
      <c r="H815" s="938"/>
      <c r="I815" s="938"/>
    </row>
    <row r="816" spans="1:9" s="560" customFormat="1" ht="14.25">
      <c r="A816" s="568"/>
      <c r="B816" s="487"/>
      <c r="D816" s="561"/>
      <c r="E816" s="562"/>
      <c r="F816" s="562"/>
      <c r="G816" s="562"/>
      <c r="H816" s="938"/>
      <c r="I816" s="938"/>
    </row>
    <row r="817" spans="1:9" s="560" customFormat="1" ht="25.5">
      <c r="A817" s="487">
        <f>+A815+1</f>
        <v>287</v>
      </c>
      <c r="B817" s="487">
        <f>+B815+1</f>
        <v>23</v>
      </c>
      <c r="C817" s="564" t="s">
        <v>724</v>
      </c>
      <c r="D817" s="565" t="s">
        <v>473</v>
      </c>
      <c r="E817" s="566">
        <v>1</v>
      </c>
      <c r="F817" s="567"/>
      <c r="G817" s="627"/>
      <c r="H817" s="938"/>
      <c r="I817" s="938"/>
    </row>
    <row r="818" spans="1:9" s="560" customFormat="1" ht="14.25">
      <c r="A818" s="568"/>
      <c r="B818" s="487"/>
      <c r="D818" s="561"/>
      <c r="E818" s="562"/>
      <c r="F818" s="562"/>
      <c r="G818" s="562"/>
      <c r="H818" s="938"/>
      <c r="I818" s="938"/>
    </row>
    <row r="819" spans="1:9" s="560" customFormat="1" ht="14.25">
      <c r="A819" s="487">
        <f>+A817+1</f>
        <v>288</v>
      </c>
      <c r="B819" s="487">
        <f>+B817+1</f>
        <v>24</v>
      </c>
      <c r="C819" s="564" t="s">
        <v>725</v>
      </c>
      <c r="D819" s="565" t="s">
        <v>473</v>
      </c>
      <c r="E819" s="566">
        <v>1</v>
      </c>
      <c r="F819" s="567"/>
      <c r="G819" s="627"/>
      <c r="H819" s="938"/>
      <c r="I819" s="938"/>
    </row>
    <row r="820" spans="1:9" s="560" customFormat="1" ht="14.25">
      <c r="A820" s="568"/>
      <c r="B820" s="487"/>
      <c r="D820" s="561"/>
      <c r="E820" s="562"/>
      <c r="F820" s="562"/>
      <c r="G820" s="562"/>
      <c r="H820" s="938"/>
      <c r="I820" s="938"/>
    </row>
    <row r="821" spans="1:9" s="560" customFormat="1" ht="14.25">
      <c r="A821" s="487">
        <f>+A819+1</f>
        <v>289</v>
      </c>
      <c r="B821" s="487">
        <f>+B819+1</f>
        <v>25</v>
      </c>
      <c r="C821" s="563" t="s">
        <v>784</v>
      </c>
      <c r="D821" s="485" t="s">
        <v>473</v>
      </c>
      <c r="E821" s="438">
        <v>1</v>
      </c>
      <c r="F821" s="525"/>
      <c r="G821" s="525"/>
      <c r="H821" s="938"/>
      <c r="I821" s="938"/>
    </row>
    <row r="822" spans="1:7" ht="14.25">
      <c r="A822" s="568"/>
      <c r="B822" s="487"/>
      <c r="C822" s="560"/>
      <c r="D822" s="561"/>
      <c r="E822" s="562"/>
      <c r="F822" s="562"/>
      <c r="G822" s="562"/>
    </row>
    <row r="823" spans="1:8" s="560" customFormat="1" ht="25.5" customHeight="1">
      <c r="A823" s="569">
        <f>+A821+1</f>
        <v>290</v>
      </c>
      <c r="B823" s="569">
        <f>+B821+1</f>
        <v>26</v>
      </c>
      <c r="C823" s="563" t="s">
        <v>785</v>
      </c>
      <c r="D823" s="485" t="s">
        <v>473</v>
      </c>
      <c r="E823" s="438">
        <v>1</v>
      </c>
      <c r="F823" s="525"/>
      <c r="G823" s="525"/>
      <c r="H823" s="938"/>
    </row>
    <row r="824" spans="1:7" ht="12.75">
      <c r="A824" s="568"/>
      <c r="B824" s="487"/>
      <c r="C824" s="453"/>
      <c r="D824" s="485"/>
      <c r="F824" s="525"/>
      <c r="G824" s="525"/>
    </row>
    <row r="825" spans="1:9" s="560" customFormat="1" ht="14.25">
      <c r="A825" s="487">
        <f>+A823+1</f>
        <v>291</v>
      </c>
      <c r="B825" s="487">
        <f>+B823+1</f>
        <v>27</v>
      </c>
      <c r="C825" s="452" t="s">
        <v>726</v>
      </c>
      <c r="D825" s="485" t="s">
        <v>473</v>
      </c>
      <c r="E825" s="438">
        <v>1</v>
      </c>
      <c r="F825" s="525"/>
      <c r="G825" s="525"/>
      <c r="H825" s="938"/>
      <c r="I825" s="938"/>
    </row>
    <row r="826" spans="1:7" ht="12.75">
      <c r="A826" s="487"/>
      <c r="B826" s="487"/>
      <c r="C826" s="452"/>
      <c r="D826" s="485"/>
      <c r="F826" s="525"/>
      <c r="G826" s="525"/>
    </row>
    <row r="827" spans="1:9" s="560" customFormat="1" ht="14.25">
      <c r="A827" s="487">
        <f>+A825+1</f>
        <v>292</v>
      </c>
      <c r="B827" s="487">
        <f>+B825+1</f>
        <v>28</v>
      </c>
      <c r="C827" s="452" t="s">
        <v>727</v>
      </c>
      <c r="D827" s="485" t="s">
        <v>473</v>
      </c>
      <c r="E827" s="438">
        <v>1</v>
      </c>
      <c r="F827" s="525"/>
      <c r="G827" s="525"/>
      <c r="H827" s="938"/>
      <c r="I827" s="938"/>
    </row>
    <row r="828" spans="1:7" ht="12.75">
      <c r="A828" s="487"/>
      <c r="B828" s="487"/>
      <c r="C828" s="452"/>
      <c r="D828" s="485"/>
      <c r="F828" s="525"/>
      <c r="G828" s="525"/>
    </row>
    <row r="829" spans="1:9" s="560" customFormat="1" ht="14.25">
      <c r="A829" s="487">
        <f>+A825+1</f>
        <v>292</v>
      </c>
      <c r="B829" s="487">
        <f>+B825+1</f>
        <v>28</v>
      </c>
      <c r="C829" s="452" t="s">
        <v>728</v>
      </c>
      <c r="D829" s="485" t="s">
        <v>473</v>
      </c>
      <c r="E829" s="438">
        <v>3</v>
      </c>
      <c r="F829" s="525"/>
      <c r="G829" s="525"/>
      <c r="H829" s="938"/>
      <c r="I829" s="938"/>
    </row>
    <row r="830" spans="1:7" ht="14.25">
      <c r="A830" s="487"/>
      <c r="B830" s="487"/>
      <c r="C830" s="560"/>
      <c r="D830" s="560"/>
      <c r="E830" s="560"/>
      <c r="F830" s="560"/>
      <c r="G830" s="560"/>
    </row>
    <row r="831" spans="1:7" ht="12.75">
      <c r="A831" s="487">
        <f>A829+1</f>
        <v>293</v>
      </c>
      <c r="B831" s="487">
        <f>B829+1</f>
        <v>29</v>
      </c>
      <c r="C831" s="452" t="s">
        <v>729</v>
      </c>
      <c r="D831" s="485" t="s">
        <v>473</v>
      </c>
      <c r="E831" s="438">
        <v>1</v>
      </c>
      <c r="F831" s="525"/>
      <c r="G831" s="525"/>
    </row>
    <row r="832" spans="1:7" ht="12.75">
      <c r="A832" s="487"/>
      <c r="B832" s="487"/>
      <c r="C832" s="452"/>
      <c r="D832" s="485"/>
      <c r="F832" s="525"/>
      <c r="G832" s="525"/>
    </row>
    <row r="833" spans="1:7" ht="12.75">
      <c r="A833" s="487">
        <f>A831+1</f>
        <v>294</v>
      </c>
      <c r="B833" s="487">
        <f>B831+1</f>
        <v>30</v>
      </c>
      <c r="C833" s="452" t="s">
        <v>734</v>
      </c>
      <c r="D833" s="485" t="s">
        <v>473</v>
      </c>
      <c r="E833" s="438">
        <v>3</v>
      </c>
      <c r="F833" s="525"/>
      <c r="G833" s="525"/>
    </row>
    <row r="834" spans="1:7" ht="12.75">
      <c r="A834" s="487"/>
      <c r="B834" s="487"/>
      <c r="C834" s="452"/>
      <c r="D834" s="485"/>
      <c r="F834" s="525"/>
      <c r="G834" s="525"/>
    </row>
    <row r="835" spans="1:7" ht="12.75">
      <c r="A835" s="487">
        <f>+A833+1</f>
        <v>295</v>
      </c>
      <c r="B835" s="487">
        <f>+B833+1</f>
        <v>31</v>
      </c>
      <c r="C835" s="452" t="s">
        <v>735</v>
      </c>
      <c r="D835" s="485" t="s">
        <v>473</v>
      </c>
      <c r="E835" s="438">
        <v>9</v>
      </c>
      <c r="F835" s="525"/>
      <c r="G835" s="525"/>
    </row>
    <row r="836" spans="1:7" ht="12.75">
      <c r="A836" s="487"/>
      <c r="B836" s="487"/>
      <c r="C836" s="452"/>
      <c r="D836" s="485"/>
      <c r="F836" s="525"/>
      <c r="G836" s="525"/>
    </row>
    <row r="837" spans="1:7" ht="12.75">
      <c r="A837" s="487">
        <f>+A835+1</f>
        <v>296</v>
      </c>
      <c r="B837" s="487">
        <f>+B835+1</f>
        <v>32</v>
      </c>
      <c r="C837" s="452" t="s">
        <v>736</v>
      </c>
      <c r="D837" s="485" t="s">
        <v>473</v>
      </c>
      <c r="E837" s="438">
        <v>165</v>
      </c>
      <c r="F837" s="525"/>
      <c r="G837" s="525"/>
    </row>
    <row r="838" spans="1:7" ht="12.75">
      <c r="A838" s="440"/>
      <c r="B838" s="440"/>
      <c r="C838" s="440"/>
      <c r="D838" s="485"/>
      <c r="E838" s="440"/>
      <c r="F838" s="440"/>
      <c r="G838" s="440"/>
    </row>
    <row r="839" spans="1:7" ht="12.75">
      <c r="A839" s="487">
        <f>A837+1</f>
        <v>297</v>
      </c>
      <c r="B839" s="487">
        <f>B837+1</f>
        <v>33</v>
      </c>
      <c r="C839" s="563" t="s">
        <v>737</v>
      </c>
      <c r="D839" s="485" t="s">
        <v>445</v>
      </c>
      <c r="E839" s="438">
        <v>1</v>
      </c>
      <c r="F839" s="525"/>
      <c r="G839" s="525"/>
    </row>
    <row r="840" spans="1:7" s="557" customFormat="1" ht="12.75">
      <c r="A840" s="487"/>
      <c r="B840" s="487"/>
      <c r="C840" s="563"/>
      <c r="D840" s="485"/>
      <c r="E840" s="438"/>
      <c r="F840" s="525"/>
      <c r="G840" s="525"/>
    </row>
    <row r="841" spans="1:7" s="557" customFormat="1" ht="12.75">
      <c r="A841" s="487"/>
      <c r="B841" s="487"/>
      <c r="C841" s="484" t="s">
        <v>747</v>
      </c>
      <c r="D841" s="485"/>
      <c r="E841" s="438"/>
      <c r="F841" s="525"/>
      <c r="G841" s="935"/>
    </row>
    <row r="842" spans="1:7" s="557" customFormat="1" ht="12.75">
      <c r="A842" s="487"/>
      <c r="B842" s="487"/>
      <c r="C842" s="484"/>
      <c r="D842" s="485"/>
      <c r="E842" s="438"/>
      <c r="F842" s="525"/>
      <c r="G842" s="525"/>
    </row>
    <row r="843" spans="1:7" s="557" customFormat="1" ht="25.5">
      <c r="A843" s="487">
        <f>A835+1</f>
        <v>296</v>
      </c>
      <c r="B843" s="487">
        <v>1</v>
      </c>
      <c r="C843" s="555" t="s">
        <v>694</v>
      </c>
      <c r="D843" s="519" t="s">
        <v>445</v>
      </c>
      <c r="E843" s="478">
        <v>1</v>
      </c>
      <c r="F843" s="556"/>
      <c r="G843" s="556"/>
    </row>
    <row r="844" spans="1:7" s="557" customFormat="1" ht="12.75">
      <c r="A844" s="487"/>
      <c r="B844" s="487"/>
      <c r="C844" s="544" t="s">
        <v>695</v>
      </c>
      <c r="D844" s="558" t="s">
        <v>445</v>
      </c>
      <c r="E844" s="558">
        <v>1</v>
      </c>
      <c r="F844" s="556"/>
      <c r="G844" s="556"/>
    </row>
    <row r="845" spans="1:7" s="557" customFormat="1" ht="12.75">
      <c r="A845" s="487"/>
      <c r="B845" s="487"/>
      <c r="C845" s="544" t="s">
        <v>696</v>
      </c>
      <c r="D845" s="558" t="s">
        <v>473</v>
      </c>
      <c r="E845" s="558">
        <v>1</v>
      </c>
      <c r="F845" s="556"/>
      <c r="G845" s="556"/>
    </row>
    <row r="846" spans="1:7" s="557" customFormat="1" ht="12.75">
      <c r="A846" s="487"/>
      <c r="B846" s="487"/>
      <c r="C846" s="544" t="s">
        <v>697</v>
      </c>
      <c r="D846" s="558" t="s">
        <v>473</v>
      </c>
      <c r="E846" s="558">
        <v>1</v>
      </c>
      <c r="F846" s="556"/>
      <c r="G846" s="556"/>
    </row>
    <row r="847" spans="1:7" ht="12.75" customHeight="1">
      <c r="A847" s="487"/>
      <c r="B847" s="487"/>
      <c r="C847" s="555" t="s">
        <v>698</v>
      </c>
      <c r="D847" s="558" t="s">
        <v>473</v>
      </c>
      <c r="E847" s="558">
        <v>1</v>
      </c>
      <c r="F847" s="556"/>
      <c r="G847" s="556"/>
    </row>
    <row r="848" spans="1:7" ht="12.75">
      <c r="A848" s="487"/>
      <c r="B848" s="487"/>
      <c r="C848" s="555" t="s">
        <v>699</v>
      </c>
      <c r="D848" s="558" t="s">
        <v>473</v>
      </c>
      <c r="E848" s="558">
        <v>1</v>
      </c>
      <c r="F848" s="556"/>
      <c r="G848" s="556"/>
    </row>
    <row r="849" spans="1:7" ht="12.75">
      <c r="A849" s="487"/>
      <c r="B849" s="487"/>
      <c r="C849" s="555"/>
      <c r="D849" s="519"/>
      <c r="E849" s="478"/>
      <c r="F849" s="556"/>
      <c r="G849" s="556"/>
    </row>
    <row r="850" spans="1:7" ht="12.75">
      <c r="A850" s="487"/>
      <c r="B850" s="487"/>
      <c r="C850" s="559" t="s">
        <v>700</v>
      </c>
      <c r="D850" s="485"/>
      <c r="F850" s="525"/>
      <c r="G850" s="525"/>
    </row>
    <row r="851" spans="1:8" s="560" customFormat="1" ht="25.5">
      <c r="A851" s="487">
        <f>+A843+1</f>
        <v>297</v>
      </c>
      <c r="B851" s="487">
        <f>+B843+1</f>
        <v>2</v>
      </c>
      <c r="C851" s="936" t="s">
        <v>701</v>
      </c>
      <c r="D851" s="485" t="s">
        <v>473</v>
      </c>
      <c r="E851" s="438">
        <v>1</v>
      </c>
      <c r="F851" s="525"/>
      <c r="G851" s="525"/>
      <c r="H851" s="938"/>
    </row>
    <row r="852" spans="1:9" s="560" customFormat="1" ht="14.25">
      <c r="A852" s="487"/>
      <c r="B852" s="487"/>
      <c r="C852" s="937"/>
      <c r="D852" s="485"/>
      <c r="E852" s="438"/>
      <c r="F852" s="525"/>
      <c r="G852" s="525"/>
      <c r="H852" s="938"/>
      <c r="I852" s="938"/>
    </row>
    <row r="853" spans="1:9" s="560" customFormat="1" ht="14.25">
      <c r="A853" s="487">
        <f>+A851+1</f>
        <v>298</v>
      </c>
      <c r="B853" s="487">
        <f>+B851+1</f>
        <v>3</v>
      </c>
      <c r="C853" s="452" t="s">
        <v>702</v>
      </c>
      <c r="D853" s="519" t="s">
        <v>473</v>
      </c>
      <c r="E853" s="478">
        <v>1</v>
      </c>
      <c r="F853" s="556"/>
      <c r="G853" s="556"/>
      <c r="H853" s="938"/>
      <c r="I853" s="938"/>
    </row>
    <row r="854" spans="1:9" s="560" customFormat="1" ht="14.25">
      <c r="A854" s="487"/>
      <c r="B854" s="487"/>
      <c r="D854" s="561"/>
      <c r="E854" s="562"/>
      <c r="F854" s="562"/>
      <c r="G854" s="562"/>
      <c r="H854" s="938"/>
      <c r="I854" s="938"/>
    </row>
    <row r="855" spans="1:9" s="560" customFormat="1" ht="25.5">
      <c r="A855" s="487">
        <f>A853+1</f>
        <v>299</v>
      </c>
      <c r="B855" s="487">
        <f>B853+1</f>
        <v>4</v>
      </c>
      <c r="C855" s="564" t="s">
        <v>706</v>
      </c>
      <c r="D855" s="565" t="s">
        <v>473</v>
      </c>
      <c r="E855" s="566">
        <v>1</v>
      </c>
      <c r="F855" s="567"/>
      <c r="G855" s="627"/>
      <c r="H855" s="938"/>
      <c r="I855" s="938"/>
    </row>
    <row r="856" spans="1:9" s="560" customFormat="1" ht="14.25">
      <c r="A856" s="487"/>
      <c r="B856" s="487"/>
      <c r="C856" s="564"/>
      <c r="D856" s="565"/>
      <c r="E856" s="566"/>
      <c r="F856" s="567"/>
      <c r="G856" s="627"/>
      <c r="H856" s="938"/>
      <c r="I856" s="938"/>
    </row>
    <row r="857" spans="1:9" s="560" customFormat="1" ht="25.5">
      <c r="A857" s="487">
        <f>A855+1</f>
        <v>300</v>
      </c>
      <c r="B857" s="487">
        <f>+B855+1</f>
        <v>5</v>
      </c>
      <c r="C857" s="564" t="s">
        <v>707</v>
      </c>
      <c r="D857" s="565" t="s">
        <v>473</v>
      </c>
      <c r="E857" s="566">
        <v>3</v>
      </c>
      <c r="F857" s="567"/>
      <c r="G857" s="627"/>
      <c r="H857" s="938"/>
      <c r="I857" s="938"/>
    </row>
    <row r="858" spans="1:9" s="560" customFormat="1" ht="14.25">
      <c r="A858" s="487"/>
      <c r="B858" s="487"/>
      <c r="C858" s="564"/>
      <c r="D858" s="565"/>
      <c r="E858" s="566"/>
      <c r="F858" s="567"/>
      <c r="G858" s="627"/>
      <c r="H858" s="938"/>
      <c r="I858" s="938"/>
    </row>
    <row r="859" spans="1:9" s="560" customFormat="1" ht="25.5">
      <c r="A859" s="487">
        <f>+A857+1</f>
        <v>301</v>
      </c>
      <c r="B859" s="487">
        <f>+B857+1</f>
        <v>6</v>
      </c>
      <c r="C859" s="564" t="s">
        <v>708</v>
      </c>
      <c r="D859" s="565" t="s">
        <v>473</v>
      </c>
      <c r="E859" s="566">
        <v>1</v>
      </c>
      <c r="F859" s="567"/>
      <c r="G859" s="627"/>
      <c r="H859" s="938"/>
      <c r="I859" s="938"/>
    </row>
    <row r="860" spans="1:9" s="560" customFormat="1" ht="14.25">
      <c r="A860" s="487"/>
      <c r="B860" s="487"/>
      <c r="C860" s="564"/>
      <c r="D860" s="565"/>
      <c r="E860" s="566"/>
      <c r="F860" s="567"/>
      <c r="G860" s="627"/>
      <c r="H860" s="938"/>
      <c r="I860" s="938"/>
    </row>
    <row r="861" spans="1:9" s="560" customFormat="1" ht="25.5">
      <c r="A861" s="487">
        <f>+A859+1</f>
        <v>302</v>
      </c>
      <c r="B861" s="487">
        <f>+B859+1</f>
        <v>7</v>
      </c>
      <c r="C861" s="564" t="s">
        <v>709</v>
      </c>
      <c r="D861" s="565" t="s">
        <v>473</v>
      </c>
      <c r="E861" s="566">
        <v>1</v>
      </c>
      <c r="F861" s="567"/>
      <c r="G861" s="627"/>
      <c r="H861" s="938"/>
      <c r="I861" s="938"/>
    </row>
    <row r="862" spans="1:9" s="560" customFormat="1" ht="14.25">
      <c r="A862" s="568"/>
      <c r="B862" s="487"/>
      <c r="D862" s="561"/>
      <c r="E862" s="562"/>
      <c r="F862" s="562"/>
      <c r="G862" s="562"/>
      <c r="H862" s="938"/>
      <c r="I862" s="938"/>
    </row>
    <row r="863" spans="1:9" s="560" customFormat="1" ht="25.5">
      <c r="A863" s="487">
        <f>+A861+1</f>
        <v>303</v>
      </c>
      <c r="B863" s="487">
        <f>+B861+1</f>
        <v>8</v>
      </c>
      <c r="C863" s="564" t="s">
        <v>710</v>
      </c>
      <c r="D863" s="565" t="s">
        <v>473</v>
      </c>
      <c r="E863" s="566">
        <v>20</v>
      </c>
      <c r="F863" s="567"/>
      <c r="G863" s="627"/>
      <c r="H863" s="938"/>
      <c r="I863" s="938"/>
    </row>
    <row r="864" spans="1:9" s="560" customFormat="1" ht="14.25">
      <c r="A864" s="487"/>
      <c r="B864" s="487"/>
      <c r="D864" s="561"/>
      <c r="E864" s="562"/>
      <c r="F864" s="562"/>
      <c r="G864" s="562"/>
      <c r="H864" s="938"/>
      <c r="I864" s="938"/>
    </row>
    <row r="865" spans="1:9" s="560" customFormat="1" ht="14.25">
      <c r="A865" s="487">
        <f>A863+1</f>
        <v>304</v>
      </c>
      <c r="B865" s="487">
        <f>B863+1</f>
        <v>9</v>
      </c>
      <c r="C865" s="563" t="s">
        <v>703</v>
      </c>
      <c r="D865" s="519" t="s">
        <v>473</v>
      </c>
      <c r="E865" s="478">
        <v>1</v>
      </c>
      <c r="F865" s="556"/>
      <c r="G865" s="556"/>
      <c r="H865" s="938"/>
      <c r="I865" s="938"/>
    </row>
    <row r="866" spans="1:9" s="560" customFormat="1" ht="14.25">
      <c r="A866" s="487"/>
      <c r="B866" s="487"/>
      <c r="D866" s="561"/>
      <c r="E866" s="562"/>
      <c r="F866" s="562"/>
      <c r="G866" s="562"/>
      <c r="H866" s="938"/>
      <c r="I866" s="938"/>
    </row>
    <row r="867" spans="1:9" s="560" customFormat="1" ht="14.25">
      <c r="A867" s="487">
        <f>A865+1</f>
        <v>305</v>
      </c>
      <c r="B867" s="487">
        <f>B865+1</f>
        <v>10</v>
      </c>
      <c r="C867" s="563" t="s">
        <v>705</v>
      </c>
      <c r="D867" s="519" t="s">
        <v>473</v>
      </c>
      <c r="E867" s="478">
        <v>3</v>
      </c>
      <c r="F867" s="556"/>
      <c r="G867" s="556"/>
      <c r="H867" s="938"/>
      <c r="I867" s="938"/>
    </row>
    <row r="868" spans="1:9" s="560" customFormat="1" ht="14.25">
      <c r="A868" s="568"/>
      <c r="B868" s="487"/>
      <c r="D868" s="561"/>
      <c r="E868" s="562"/>
      <c r="F868" s="562"/>
      <c r="G868" s="562"/>
      <c r="H868" s="938"/>
      <c r="I868" s="938"/>
    </row>
    <row r="869" spans="1:9" s="560" customFormat="1" ht="25.5">
      <c r="A869" s="487">
        <f>+A867+1</f>
        <v>306</v>
      </c>
      <c r="B869" s="487">
        <f>+B867+1</f>
        <v>11</v>
      </c>
      <c r="C869" s="564" t="s">
        <v>711</v>
      </c>
      <c r="D869" s="565" t="s">
        <v>473</v>
      </c>
      <c r="E869" s="566">
        <v>2</v>
      </c>
      <c r="F869" s="567"/>
      <c r="G869" s="627"/>
      <c r="H869" s="938"/>
      <c r="I869" s="938"/>
    </row>
    <row r="870" spans="1:9" s="560" customFormat="1" ht="14.25">
      <c r="A870" s="568"/>
      <c r="B870" s="487"/>
      <c r="D870" s="561"/>
      <c r="E870" s="562"/>
      <c r="F870" s="562"/>
      <c r="G870" s="562"/>
      <c r="H870" s="938"/>
      <c r="I870" s="938"/>
    </row>
    <row r="871" spans="1:9" s="560" customFormat="1" ht="25.5">
      <c r="A871" s="487">
        <f>+A869+1</f>
        <v>307</v>
      </c>
      <c r="B871" s="487">
        <f>+B869+1</f>
        <v>12</v>
      </c>
      <c r="C871" s="564" t="s">
        <v>712</v>
      </c>
      <c r="D871" s="565" t="s">
        <v>473</v>
      </c>
      <c r="E871" s="566">
        <v>1</v>
      </c>
      <c r="F871" s="567"/>
      <c r="G871" s="627"/>
      <c r="H871" s="938"/>
      <c r="I871" s="938"/>
    </row>
    <row r="872" spans="1:9" s="560" customFormat="1" ht="14.25">
      <c r="A872" s="568"/>
      <c r="B872" s="487"/>
      <c r="D872" s="561"/>
      <c r="E872" s="562"/>
      <c r="F872" s="562"/>
      <c r="G872" s="562"/>
      <c r="H872" s="938"/>
      <c r="I872" s="938"/>
    </row>
    <row r="873" spans="1:9" s="560" customFormat="1" ht="25.5">
      <c r="A873" s="487">
        <f>+A871+1</f>
        <v>308</v>
      </c>
      <c r="B873" s="487">
        <f>+B871+1</f>
        <v>13</v>
      </c>
      <c r="C873" s="564" t="s">
        <v>713</v>
      </c>
      <c r="D873" s="565" t="s">
        <v>473</v>
      </c>
      <c r="E873" s="566">
        <v>2</v>
      </c>
      <c r="F873" s="567"/>
      <c r="G873" s="627"/>
      <c r="H873" s="938"/>
      <c r="I873" s="938"/>
    </row>
    <row r="874" spans="1:9" s="560" customFormat="1" ht="14.25">
      <c r="A874" s="568"/>
      <c r="B874" s="487"/>
      <c r="D874" s="561"/>
      <c r="E874" s="562"/>
      <c r="F874" s="562"/>
      <c r="G874" s="562"/>
      <c r="H874" s="938"/>
      <c r="I874" s="938"/>
    </row>
    <row r="875" spans="1:9" s="560" customFormat="1" ht="25.5">
      <c r="A875" s="487">
        <f>+A873+1</f>
        <v>309</v>
      </c>
      <c r="B875" s="487">
        <f>+B873+1</f>
        <v>14</v>
      </c>
      <c r="C875" s="564" t="s">
        <v>714</v>
      </c>
      <c r="D875" s="565" t="s">
        <v>473</v>
      </c>
      <c r="E875" s="566">
        <v>2</v>
      </c>
      <c r="F875" s="567"/>
      <c r="G875" s="627"/>
      <c r="H875" s="938"/>
      <c r="I875" s="938"/>
    </row>
    <row r="876" spans="1:9" s="560" customFormat="1" ht="14.25">
      <c r="A876" s="568"/>
      <c r="B876" s="487"/>
      <c r="D876" s="561"/>
      <c r="E876" s="562"/>
      <c r="F876" s="562"/>
      <c r="G876" s="562"/>
      <c r="H876" s="938"/>
      <c r="I876" s="938"/>
    </row>
    <row r="877" spans="1:9" s="560" customFormat="1" ht="14.25">
      <c r="A877" s="487">
        <f>A875+1</f>
        <v>310</v>
      </c>
      <c r="B877" s="487">
        <f>B875+1</f>
        <v>15</v>
      </c>
      <c r="C877" s="564" t="s">
        <v>717</v>
      </c>
      <c r="D877" s="565" t="s">
        <v>473</v>
      </c>
      <c r="E877" s="566">
        <v>42</v>
      </c>
      <c r="F877" s="567"/>
      <c r="G877" s="627"/>
      <c r="H877" s="938"/>
      <c r="I877" s="938"/>
    </row>
    <row r="878" spans="1:9" s="560" customFormat="1" ht="14.25">
      <c r="A878" s="568"/>
      <c r="B878" s="487"/>
      <c r="D878" s="561"/>
      <c r="E878" s="562"/>
      <c r="F878" s="562"/>
      <c r="G878" s="562"/>
      <c r="H878" s="938"/>
      <c r="I878" s="938"/>
    </row>
    <row r="879" spans="1:9" s="560" customFormat="1" ht="14.25">
      <c r="A879" s="487">
        <f>+A877+1</f>
        <v>311</v>
      </c>
      <c r="B879" s="487">
        <f>+B877+1</f>
        <v>16</v>
      </c>
      <c r="C879" s="564" t="s">
        <v>718</v>
      </c>
      <c r="D879" s="565" t="s">
        <v>473</v>
      </c>
      <c r="E879" s="566">
        <v>14</v>
      </c>
      <c r="F879" s="567"/>
      <c r="G879" s="627"/>
      <c r="H879" s="938"/>
      <c r="I879" s="938"/>
    </row>
    <row r="880" spans="1:9" s="560" customFormat="1" ht="14.25">
      <c r="A880" s="568"/>
      <c r="B880" s="487"/>
      <c r="D880" s="561"/>
      <c r="E880" s="562"/>
      <c r="F880" s="562"/>
      <c r="G880" s="562"/>
      <c r="H880" s="938"/>
      <c r="I880" s="938"/>
    </row>
    <row r="881" spans="1:9" s="560" customFormat="1" ht="14.25">
      <c r="A881" s="487">
        <f>+A879+1</f>
        <v>312</v>
      </c>
      <c r="B881" s="487">
        <f>+B879+1</f>
        <v>17</v>
      </c>
      <c r="C881" s="564" t="s">
        <v>719</v>
      </c>
      <c r="D881" s="565" t="s">
        <v>473</v>
      </c>
      <c r="E881" s="566">
        <v>1</v>
      </c>
      <c r="F881" s="567"/>
      <c r="G881" s="627"/>
      <c r="H881" s="938"/>
      <c r="I881" s="938"/>
    </row>
    <row r="882" spans="1:9" s="560" customFormat="1" ht="14.25">
      <c r="A882" s="568"/>
      <c r="B882" s="487"/>
      <c r="D882" s="561"/>
      <c r="E882" s="562"/>
      <c r="F882" s="562"/>
      <c r="G882" s="562"/>
      <c r="H882" s="938"/>
      <c r="I882" s="938"/>
    </row>
    <row r="883" spans="1:9" s="560" customFormat="1" ht="14.25">
      <c r="A883" s="487">
        <f>A881+1</f>
        <v>313</v>
      </c>
      <c r="B883" s="487">
        <f>B881+1</f>
        <v>18</v>
      </c>
      <c r="C883" s="564" t="s">
        <v>721</v>
      </c>
      <c r="D883" s="565" t="s">
        <v>473</v>
      </c>
      <c r="E883" s="566">
        <v>1</v>
      </c>
      <c r="F883" s="567"/>
      <c r="G883" s="627"/>
      <c r="H883" s="938"/>
      <c r="I883" s="938"/>
    </row>
    <row r="884" spans="1:9" s="560" customFormat="1" ht="14.25">
      <c r="A884" s="568"/>
      <c r="B884" s="487"/>
      <c r="D884" s="561"/>
      <c r="E884" s="562"/>
      <c r="F884" s="562"/>
      <c r="G884" s="562"/>
      <c r="H884" s="938"/>
      <c r="I884" s="938"/>
    </row>
    <row r="885" spans="1:9" s="560" customFormat="1" ht="25.5">
      <c r="A885" s="487">
        <f>+A883+1</f>
        <v>314</v>
      </c>
      <c r="B885" s="487">
        <f>+B883+1</f>
        <v>19</v>
      </c>
      <c r="C885" s="564" t="s">
        <v>722</v>
      </c>
      <c r="D885" s="565" t="s">
        <v>473</v>
      </c>
      <c r="E885" s="566">
        <v>42</v>
      </c>
      <c r="F885" s="567"/>
      <c r="G885" s="627"/>
      <c r="H885" s="938"/>
      <c r="I885" s="938"/>
    </row>
    <row r="886" spans="1:9" s="560" customFormat="1" ht="14.25">
      <c r="A886" s="568"/>
      <c r="B886" s="487"/>
      <c r="D886" s="561"/>
      <c r="E886" s="562"/>
      <c r="F886" s="562"/>
      <c r="G886" s="562"/>
      <c r="H886" s="938"/>
      <c r="I886" s="938"/>
    </row>
    <row r="887" spans="1:9" s="560" customFormat="1" ht="14.25">
      <c r="A887" s="487">
        <f>+A885+1</f>
        <v>315</v>
      </c>
      <c r="B887" s="487">
        <f>+B885+1</f>
        <v>20</v>
      </c>
      <c r="C887" s="564" t="s">
        <v>723</v>
      </c>
      <c r="D887" s="565" t="s">
        <v>473</v>
      </c>
      <c r="E887" s="566">
        <v>1</v>
      </c>
      <c r="F887" s="567"/>
      <c r="G887" s="627"/>
      <c r="H887" s="938"/>
      <c r="I887" s="938"/>
    </row>
    <row r="888" spans="1:9" s="560" customFormat="1" ht="14.25">
      <c r="A888" s="568"/>
      <c r="B888" s="487"/>
      <c r="D888" s="561"/>
      <c r="E888" s="562"/>
      <c r="F888" s="562"/>
      <c r="G888" s="562"/>
      <c r="H888" s="938"/>
      <c r="I888" s="938"/>
    </row>
    <row r="889" spans="1:9" s="560" customFormat="1" ht="25.5">
      <c r="A889" s="487">
        <f>+A887+1</f>
        <v>316</v>
      </c>
      <c r="B889" s="487">
        <f>+B887+1</f>
        <v>21</v>
      </c>
      <c r="C889" s="564" t="s">
        <v>724</v>
      </c>
      <c r="D889" s="565" t="s">
        <v>473</v>
      </c>
      <c r="E889" s="566">
        <v>1</v>
      </c>
      <c r="F889" s="567"/>
      <c r="G889" s="627"/>
      <c r="H889" s="938"/>
      <c r="I889" s="938"/>
    </row>
    <row r="890" spans="1:7" ht="14.25">
      <c r="A890" s="568"/>
      <c r="B890" s="487"/>
      <c r="C890" s="560"/>
      <c r="D890" s="561"/>
      <c r="E890" s="562"/>
      <c r="F890" s="562"/>
      <c r="G890" s="562"/>
    </row>
    <row r="891" spans="1:8" s="560" customFormat="1" ht="13.5" customHeight="1">
      <c r="A891" s="487">
        <f>+A889+1</f>
        <v>317</v>
      </c>
      <c r="B891" s="487">
        <f>+B889+1</f>
        <v>22</v>
      </c>
      <c r="C891" s="564" t="s">
        <v>725</v>
      </c>
      <c r="D891" s="565" t="s">
        <v>473</v>
      </c>
      <c r="E891" s="566">
        <v>1</v>
      </c>
      <c r="F891" s="567"/>
      <c r="G891" s="627"/>
      <c r="H891" s="938"/>
    </row>
    <row r="892" spans="1:7" ht="14.25">
      <c r="A892" s="568"/>
      <c r="B892" s="487"/>
      <c r="C892" s="560"/>
      <c r="D892" s="561"/>
      <c r="E892" s="562"/>
      <c r="F892" s="562"/>
      <c r="G892" s="562"/>
    </row>
    <row r="893" spans="1:9" s="560" customFormat="1" ht="14.25">
      <c r="A893" s="487">
        <f>+A891+1</f>
        <v>318</v>
      </c>
      <c r="B893" s="487">
        <f>+B891+1</f>
        <v>23</v>
      </c>
      <c r="C893" s="563" t="s">
        <v>784</v>
      </c>
      <c r="D893" s="485" t="s">
        <v>473</v>
      </c>
      <c r="E893" s="438">
        <v>1</v>
      </c>
      <c r="F893" s="525"/>
      <c r="G893" s="525"/>
      <c r="H893" s="938"/>
      <c r="I893" s="938"/>
    </row>
    <row r="894" spans="1:7" ht="14.25">
      <c r="A894" s="568"/>
      <c r="B894" s="487"/>
      <c r="C894" s="560"/>
      <c r="D894" s="561"/>
      <c r="E894" s="562"/>
      <c r="F894" s="562"/>
      <c r="G894" s="562"/>
    </row>
    <row r="895" spans="1:9" s="560" customFormat="1" ht="14.25">
      <c r="A895" s="569">
        <f>+A893+1</f>
        <v>319</v>
      </c>
      <c r="B895" s="569">
        <f>+B893+1</f>
        <v>24</v>
      </c>
      <c r="C895" s="563" t="s">
        <v>785</v>
      </c>
      <c r="D895" s="485" t="s">
        <v>473</v>
      </c>
      <c r="E895" s="438">
        <v>1</v>
      </c>
      <c r="F895" s="525"/>
      <c r="G895" s="525"/>
      <c r="H895" s="938"/>
      <c r="I895" s="938"/>
    </row>
    <row r="896" spans="1:7" ht="12.75">
      <c r="A896" s="568"/>
      <c r="B896" s="487"/>
      <c r="C896" s="453"/>
      <c r="D896" s="485"/>
      <c r="F896" s="525"/>
      <c r="G896" s="525"/>
    </row>
    <row r="897" spans="1:9" s="560" customFormat="1" ht="14.25">
      <c r="A897" s="487">
        <f>+A895+1</f>
        <v>320</v>
      </c>
      <c r="B897" s="487">
        <f>+B895+1</f>
        <v>25</v>
      </c>
      <c r="C897" s="452" t="s">
        <v>726</v>
      </c>
      <c r="D897" s="485" t="s">
        <v>473</v>
      </c>
      <c r="E897" s="438">
        <v>1</v>
      </c>
      <c r="F897" s="525"/>
      <c r="G897" s="525"/>
      <c r="H897" s="938"/>
      <c r="I897" s="938"/>
    </row>
    <row r="898" spans="1:7" ht="12.75">
      <c r="A898" s="487"/>
      <c r="B898" s="487"/>
      <c r="C898" s="452"/>
      <c r="D898" s="485"/>
      <c r="F898" s="525"/>
      <c r="G898" s="525"/>
    </row>
    <row r="899" spans="1:7" ht="12.75">
      <c r="A899" s="487">
        <f>+A897+1</f>
        <v>321</v>
      </c>
      <c r="B899" s="487">
        <f>+B897+1</f>
        <v>26</v>
      </c>
      <c r="C899" s="452" t="s">
        <v>727</v>
      </c>
      <c r="D899" s="485" t="s">
        <v>473</v>
      </c>
      <c r="E899" s="438">
        <v>1</v>
      </c>
      <c r="F899" s="525"/>
      <c r="G899" s="525"/>
    </row>
    <row r="900" spans="1:7" ht="12.75">
      <c r="A900" s="487"/>
      <c r="B900" s="487"/>
      <c r="C900" s="452"/>
      <c r="D900" s="485"/>
      <c r="F900" s="525"/>
      <c r="G900" s="525"/>
    </row>
    <row r="901" spans="1:7" ht="12.75">
      <c r="A901" s="487">
        <f>+A897+1</f>
        <v>321</v>
      </c>
      <c r="B901" s="487">
        <f>+B897+1</f>
        <v>26</v>
      </c>
      <c r="C901" s="452" t="s">
        <v>728</v>
      </c>
      <c r="D901" s="485" t="s">
        <v>473</v>
      </c>
      <c r="E901" s="438">
        <v>3</v>
      </c>
      <c r="F901" s="525"/>
      <c r="G901" s="525"/>
    </row>
    <row r="902" spans="1:7" ht="14.25">
      <c r="A902" s="487"/>
      <c r="B902" s="487"/>
      <c r="C902" s="560"/>
      <c r="D902" s="560"/>
      <c r="E902" s="560"/>
      <c r="F902" s="560"/>
      <c r="G902" s="560"/>
    </row>
    <row r="903" spans="1:7" ht="12.75">
      <c r="A903" s="487">
        <f>A901+1</f>
        <v>322</v>
      </c>
      <c r="B903" s="487">
        <f>B901+1</f>
        <v>27</v>
      </c>
      <c r="C903" s="452" t="s">
        <v>729</v>
      </c>
      <c r="D903" s="485" t="s">
        <v>473</v>
      </c>
      <c r="E903" s="438">
        <v>1</v>
      </c>
      <c r="F903" s="525"/>
      <c r="G903" s="525"/>
    </row>
    <row r="904" spans="1:7" ht="12.75">
      <c r="A904" s="487"/>
      <c r="B904" s="487"/>
      <c r="C904" s="452"/>
      <c r="D904" s="485"/>
      <c r="F904" s="525"/>
      <c r="G904" s="525"/>
    </row>
    <row r="905" spans="1:7" ht="12.75">
      <c r="A905" s="487">
        <f>A903+1</f>
        <v>323</v>
      </c>
      <c r="B905" s="487">
        <f>B903+1</f>
        <v>28</v>
      </c>
      <c r="C905" s="452" t="s">
        <v>734</v>
      </c>
      <c r="D905" s="485" t="s">
        <v>473</v>
      </c>
      <c r="E905" s="438">
        <v>3</v>
      </c>
      <c r="F905" s="525"/>
      <c r="G905" s="525"/>
    </row>
    <row r="906" spans="1:7" ht="12.75">
      <c r="A906" s="487"/>
      <c r="B906" s="487"/>
      <c r="C906" s="452"/>
      <c r="D906" s="485"/>
      <c r="F906" s="525"/>
      <c r="G906" s="525"/>
    </row>
    <row r="907" spans="1:7" ht="12.75">
      <c r="A907" s="487">
        <f>+A905+1</f>
        <v>324</v>
      </c>
      <c r="B907" s="487">
        <f>+B905+1</f>
        <v>29</v>
      </c>
      <c r="C907" s="452" t="s">
        <v>735</v>
      </c>
      <c r="D907" s="485" t="s">
        <v>473</v>
      </c>
      <c r="E907" s="438">
        <v>9</v>
      </c>
      <c r="F907" s="525"/>
      <c r="G907" s="525"/>
    </row>
    <row r="908" spans="1:7" ht="12.75">
      <c r="A908" s="487"/>
      <c r="B908" s="487"/>
      <c r="C908" s="452"/>
      <c r="D908" s="485"/>
      <c r="F908" s="525"/>
      <c r="G908" s="525"/>
    </row>
    <row r="909" spans="1:7" ht="12.75">
      <c r="A909" s="487">
        <f>+A907+1</f>
        <v>325</v>
      </c>
      <c r="B909" s="487">
        <f>+B907+1</f>
        <v>30</v>
      </c>
      <c r="C909" s="452" t="s">
        <v>736</v>
      </c>
      <c r="D909" s="485" t="s">
        <v>473</v>
      </c>
      <c r="E909" s="438">
        <v>171</v>
      </c>
      <c r="F909" s="525"/>
      <c r="G909" s="525"/>
    </row>
    <row r="910" spans="1:7" ht="12.75">
      <c r="A910" s="440"/>
      <c r="B910" s="440"/>
      <c r="C910" s="440"/>
      <c r="D910" s="485"/>
      <c r="E910" s="440"/>
      <c r="F910" s="440"/>
      <c r="G910" s="440"/>
    </row>
    <row r="911" spans="1:8" s="529" customFormat="1" ht="12.75">
      <c r="A911" s="487">
        <f>A909+1</f>
        <v>326</v>
      </c>
      <c r="B911" s="487">
        <f>B909+1</f>
        <v>31</v>
      </c>
      <c r="C911" s="563" t="s">
        <v>737</v>
      </c>
      <c r="D911" s="485" t="s">
        <v>445</v>
      </c>
      <c r="E911" s="438">
        <v>1</v>
      </c>
      <c r="F911" s="525"/>
      <c r="G911" s="525"/>
      <c r="H911" s="628"/>
    </row>
    <row r="912" spans="1:8" s="630" customFormat="1" ht="10.5" customHeight="1">
      <c r="A912" s="487"/>
      <c r="B912" s="487"/>
      <c r="C912" s="484"/>
      <c r="D912" s="485"/>
      <c r="E912" s="438"/>
      <c r="F912" s="525"/>
      <c r="G912" s="525"/>
      <c r="H912" s="629"/>
    </row>
    <row r="913" spans="1:8" ht="12.75">
      <c r="A913" s="487"/>
      <c r="B913" s="487"/>
      <c r="C913" s="563"/>
      <c r="D913" s="485"/>
      <c r="F913" s="525"/>
      <c r="G913" s="525"/>
      <c r="H913" s="570"/>
    </row>
    <row r="914" spans="1:8" ht="12.75">
      <c r="A914" s="487">
        <f>A911+1</f>
        <v>327</v>
      </c>
      <c r="B914" s="487">
        <v>1</v>
      </c>
      <c r="C914" s="484" t="s">
        <v>748</v>
      </c>
      <c r="D914" s="485" t="s">
        <v>445</v>
      </c>
      <c r="E914" s="438">
        <v>2</v>
      </c>
      <c r="F914" s="571"/>
      <c r="G914" s="939"/>
      <c r="H914" s="629"/>
    </row>
    <row r="915" spans="2:8" ht="12.75">
      <c r="B915" s="499"/>
      <c r="C915" s="529"/>
      <c r="D915" s="631"/>
      <c r="E915" s="492"/>
      <c r="F915" s="480"/>
      <c r="G915" s="480"/>
      <c r="H915" s="629"/>
    </row>
    <row r="916" spans="2:8" ht="25.5">
      <c r="B916" s="451"/>
      <c r="C916" s="453" t="s">
        <v>749</v>
      </c>
      <c r="D916" s="485"/>
      <c r="F916" s="571"/>
      <c r="G916" s="438"/>
      <c r="H916" s="629"/>
    </row>
    <row r="917" spans="2:8" ht="12.75">
      <c r="B917" s="451"/>
      <c r="C917" s="453" t="s">
        <v>750</v>
      </c>
      <c r="D917" s="485"/>
      <c r="F917" s="571"/>
      <c r="G917" s="438"/>
      <c r="H917" s="629"/>
    </row>
    <row r="918" spans="1:9" s="632" customFormat="1" ht="12.75">
      <c r="A918" s="451"/>
      <c r="B918" s="451"/>
      <c r="C918" s="453"/>
      <c r="D918" s="485"/>
      <c r="E918" s="438"/>
      <c r="F918" s="571"/>
      <c r="G918" s="438"/>
      <c r="H918" s="938"/>
      <c r="I918" s="938"/>
    </row>
    <row r="919" spans="1:9" s="632" customFormat="1" ht="12.75">
      <c r="A919" s="451"/>
      <c r="B919" s="451"/>
      <c r="C919" s="453"/>
      <c r="D919" s="485"/>
      <c r="E919" s="438"/>
      <c r="F919" s="571"/>
      <c r="G919" s="438"/>
      <c r="H919" s="938"/>
      <c r="I919" s="938"/>
    </row>
    <row r="920" spans="1:7" s="501" customFormat="1" ht="12.75" customHeight="1">
      <c r="A920" s="451"/>
      <c r="B920" s="451"/>
      <c r="C920" s="453"/>
      <c r="D920" s="485"/>
      <c r="E920" s="438"/>
      <c r="F920" s="571"/>
      <c r="G920" s="438"/>
    </row>
    <row r="921" spans="1:7" s="501" customFormat="1" ht="12.75" customHeight="1">
      <c r="A921" s="487"/>
      <c r="B921" s="487"/>
      <c r="C921" s="526"/>
      <c r="D921" s="572"/>
      <c r="E921" s="906"/>
      <c r="F921" s="536"/>
      <c r="G921" s="940"/>
    </row>
    <row r="922" spans="1:7" ht="12.75" customHeight="1">
      <c r="A922" s="487"/>
      <c r="B922" s="487"/>
      <c r="C922" s="526"/>
      <c r="D922" s="572"/>
      <c r="E922" s="906"/>
      <c r="F922" s="536"/>
      <c r="G922" s="940"/>
    </row>
    <row r="923" spans="1:6" ht="12.75" customHeight="1">
      <c r="A923" s="537"/>
      <c r="B923" s="537"/>
      <c r="C923" s="526"/>
      <c r="D923" s="540"/>
      <c r="E923" s="535"/>
      <c r="F923" s="536"/>
    </row>
    <row r="924" spans="1:6" ht="12.75" customHeight="1">
      <c r="A924" s="537"/>
      <c r="B924" s="537"/>
      <c r="C924" s="501"/>
      <c r="D924" s="540"/>
      <c r="E924" s="535"/>
      <c r="F924" s="536"/>
    </row>
    <row r="925" spans="1:7" ht="12.75" customHeight="1">
      <c r="A925" s="487"/>
      <c r="B925" s="487"/>
      <c r="C925" s="501"/>
      <c r="D925" s="527"/>
      <c r="E925" s="492"/>
      <c r="G925" s="479"/>
    </row>
    <row r="926" spans="1:7" ht="12.75" customHeight="1">
      <c r="A926" s="481"/>
      <c r="B926" s="481"/>
      <c r="C926" s="573" t="s">
        <v>1</v>
      </c>
      <c r="D926" s="574"/>
      <c r="E926" s="575"/>
      <c r="G926" s="479"/>
    </row>
    <row r="927" spans="1:7" ht="12.75" customHeight="1">
      <c r="A927" s="481"/>
      <c r="B927" s="481"/>
      <c r="C927" s="576" t="str">
        <f>+C32</f>
        <v>E1. Močnostne inštalacije in oprema</v>
      </c>
      <c r="G927" s="479"/>
    </row>
    <row r="928" spans="1:7" ht="12.75">
      <c r="A928" s="481"/>
      <c r="B928" s="481"/>
      <c r="G928" s="479"/>
    </row>
    <row r="929" spans="1:7" ht="12.75">
      <c r="A929" s="481"/>
      <c r="B929" s="481"/>
      <c r="C929" s="577" t="str">
        <f>+C34</f>
        <v>M1.  SVETILKE</v>
      </c>
      <c r="D929" s="485" t="s">
        <v>418</v>
      </c>
      <c r="G929" s="479"/>
    </row>
    <row r="930" spans="1:7" ht="12.75">
      <c r="A930" s="481"/>
      <c r="B930" s="481"/>
      <c r="C930" s="577" t="str">
        <f>+C89</f>
        <v>M2.  INŠTALACIJSKI MATERIAL</v>
      </c>
      <c r="D930" s="485" t="s">
        <v>418</v>
      </c>
      <c r="G930" s="479"/>
    </row>
    <row r="931" spans="1:7" ht="12.75">
      <c r="A931" s="487"/>
      <c r="B931" s="487"/>
      <c r="C931" s="577" t="str">
        <f>+C169</f>
        <v>M3. STIKALNI BLOKI</v>
      </c>
      <c r="D931" s="485" t="s">
        <v>418</v>
      </c>
      <c r="G931" s="479"/>
    </row>
    <row r="932" spans="1:7" ht="12.75">
      <c r="A932" s="481"/>
      <c r="B932" s="481"/>
      <c r="C932" s="578"/>
      <c r="D932" s="579"/>
      <c r="E932" s="580"/>
      <c r="F932" s="941"/>
      <c r="G932" s="942"/>
    </row>
    <row r="933" spans="1:7" ht="12.75">
      <c r="A933" s="481"/>
      <c r="B933" s="481"/>
      <c r="C933" s="451"/>
      <c r="D933" s="485"/>
      <c r="G933" s="479"/>
    </row>
    <row r="934" spans="1:7" ht="12.75">
      <c r="A934" s="481"/>
      <c r="B934" s="481"/>
      <c r="C934" s="482" t="s">
        <v>2</v>
      </c>
      <c r="D934" s="483" t="s">
        <v>418</v>
      </c>
      <c r="G934" s="622"/>
    </row>
    <row r="935" spans="1:7" ht="12.75">
      <c r="A935" s="481"/>
      <c r="B935" s="481"/>
      <c r="C935" s="440"/>
      <c r="D935" s="483"/>
      <c r="G935" s="479"/>
    </row>
    <row r="936" spans="1:7" ht="12.75">
      <c r="A936" s="481"/>
      <c r="B936" s="481"/>
      <c r="C936" s="452"/>
      <c r="D936" s="483"/>
      <c r="G936" s="479"/>
    </row>
    <row r="937" spans="1:7" ht="16.5">
      <c r="A937" s="481"/>
      <c r="B937" s="481"/>
      <c r="C937" s="434" t="s">
        <v>751</v>
      </c>
      <c r="D937" s="483"/>
      <c r="G937" s="479"/>
    </row>
    <row r="938" spans="1:7" ht="12.75">
      <c r="A938" s="481"/>
      <c r="B938" s="481"/>
      <c r="C938" s="482"/>
      <c r="D938" s="483"/>
      <c r="G938" s="479"/>
    </row>
    <row r="939" spans="1:7" ht="12.75">
      <c r="A939" s="487"/>
      <c r="B939" s="487"/>
      <c r="C939" s="484" t="s">
        <v>752</v>
      </c>
      <c r="D939" s="633"/>
      <c r="E939" s="581"/>
      <c r="G939" s="625"/>
    </row>
    <row r="940" spans="1:7" ht="12.75">
      <c r="A940" s="487"/>
      <c r="B940" s="487"/>
      <c r="C940" s="484"/>
      <c r="D940" s="633"/>
      <c r="E940" s="581"/>
      <c r="G940" s="625"/>
    </row>
    <row r="941" spans="1:8" s="956" customFormat="1" ht="12.75">
      <c r="A941" s="1103" t="s">
        <v>958</v>
      </c>
      <c r="B941" s="1103"/>
      <c r="C941" s="1103"/>
      <c r="D941" s="1103"/>
      <c r="E941" s="1103"/>
      <c r="F941" s="1103"/>
      <c r="G941" s="1103"/>
      <c r="H941" s="1103"/>
    </row>
    <row r="942" spans="1:8" s="956" customFormat="1" ht="12.75">
      <c r="A942" s="1029">
        <v>328</v>
      </c>
      <c r="B942" s="1030">
        <v>1</v>
      </c>
      <c r="C942" s="1031" t="s">
        <v>959</v>
      </c>
      <c r="D942" s="1032">
        <v>2</v>
      </c>
      <c r="E942" s="1031" t="s">
        <v>473</v>
      </c>
      <c r="F942" s="1033"/>
      <c r="G942" s="1104"/>
      <c r="H942" s="1104"/>
    </row>
    <row r="943" spans="1:8" s="956" customFormat="1" ht="12.75">
      <c r="A943" s="1029">
        <v>329</v>
      </c>
      <c r="B943" s="1030">
        <v>2</v>
      </c>
      <c r="C943" s="1105" t="s">
        <v>960</v>
      </c>
      <c r="D943" s="1032">
        <v>14975</v>
      </c>
      <c r="E943" s="1031" t="s">
        <v>12</v>
      </c>
      <c r="F943" s="1033"/>
      <c r="G943" s="1104"/>
      <c r="H943" s="1104"/>
    </row>
    <row r="944" spans="1:8" s="956" customFormat="1" ht="12.75">
      <c r="A944" s="1027"/>
      <c r="B944" s="1027"/>
      <c r="C944" s="1105"/>
      <c r="D944" s="1027"/>
      <c r="E944" s="1027"/>
      <c r="F944" s="1028"/>
      <c r="G944" s="1028"/>
      <c r="H944" s="1028"/>
    </row>
    <row r="945" spans="1:8" s="956" customFormat="1" ht="12.75">
      <c r="A945" s="957"/>
      <c r="B945" s="957"/>
      <c r="C945" s="1036" t="s">
        <v>961</v>
      </c>
      <c r="D945" s="957"/>
      <c r="E945" s="957"/>
      <c r="F945" s="958"/>
      <c r="G945" s="958"/>
      <c r="H945" s="958"/>
    </row>
    <row r="946" spans="1:8" s="956" customFormat="1" ht="12.75">
      <c r="A946" s="1037">
        <v>330</v>
      </c>
      <c r="B946" s="1038">
        <v>3</v>
      </c>
      <c r="C946" s="1039" t="s">
        <v>962</v>
      </c>
      <c r="D946" s="1040">
        <v>190</v>
      </c>
      <c r="E946" s="1039" t="s">
        <v>473</v>
      </c>
      <c r="F946" s="1041"/>
      <c r="G946" s="1106"/>
      <c r="H946" s="1106"/>
    </row>
    <row r="947" spans="1:8" s="956" customFormat="1" ht="12.75">
      <c r="A947" s="1037">
        <v>331</v>
      </c>
      <c r="B947" s="1038">
        <v>4</v>
      </c>
      <c r="C947" s="1039" t="s">
        <v>963</v>
      </c>
      <c r="D947" s="1040">
        <v>1</v>
      </c>
      <c r="E947" s="1039" t="s">
        <v>445</v>
      </c>
      <c r="F947" s="1041"/>
      <c r="G947" s="1106"/>
      <c r="H947" s="1106"/>
    </row>
    <row r="948" spans="1:8" s="956" customFormat="1" ht="12.75">
      <c r="A948" s="1037">
        <v>332</v>
      </c>
      <c r="B948" s="1038">
        <v>5</v>
      </c>
      <c r="C948" s="1039" t="s">
        <v>964</v>
      </c>
      <c r="D948" s="1040">
        <v>95</v>
      </c>
      <c r="E948" s="1039" t="s">
        <v>473</v>
      </c>
      <c r="F948" s="1041"/>
      <c r="G948" s="1106"/>
      <c r="H948" s="1106"/>
    </row>
    <row r="949" spans="1:8" s="956" customFormat="1" ht="12.75">
      <c r="A949" s="1037">
        <v>333</v>
      </c>
      <c r="B949" s="1038">
        <v>6</v>
      </c>
      <c r="C949" s="1039" t="s">
        <v>965</v>
      </c>
      <c r="D949" s="1040">
        <v>95</v>
      </c>
      <c r="E949" s="1039" t="s">
        <v>473</v>
      </c>
      <c r="F949" s="1041"/>
      <c r="G949" s="1106"/>
      <c r="H949" s="1106"/>
    </row>
    <row r="950" spans="1:8" s="956" customFormat="1" ht="12.75">
      <c r="A950" s="957"/>
      <c r="B950" s="957"/>
      <c r="C950" s="1036" t="s">
        <v>966</v>
      </c>
      <c r="D950" s="957"/>
      <c r="E950" s="957"/>
      <c r="F950" s="958"/>
      <c r="G950" s="958"/>
      <c r="H950" s="958"/>
    </row>
    <row r="951" spans="1:8" s="956" customFormat="1" ht="12.75">
      <c r="A951" s="1037">
        <v>334</v>
      </c>
      <c r="B951" s="1038">
        <v>7</v>
      </c>
      <c r="C951" s="1039" t="s">
        <v>967</v>
      </c>
      <c r="D951" s="1040">
        <v>2</v>
      </c>
      <c r="E951" s="1039" t="s">
        <v>473</v>
      </c>
      <c r="F951" s="1041"/>
      <c r="G951" s="1106"/>
      <c r="H951" s="1106"/>
    </row>
    <row r="952" spans="1:8" s="956" customFormat="1" ht="12.75">
      <c r="A952" s="957"/>
      <c r="B952" s="957"/>
      <c r="C952" s="1036" t="s">
        <v>968</v>
      </c>
      <c r="D952" s="957"/>
      <c r="E952" s="957"/>
      <c r="F952" s="958"/>
      <c r="G952" s="958"/>
      <c r="H952" s="958"/>
    </row>
    <row r="953" spans="1:8" s="956" customFormat="1" ht="12.75">
      <c r="A953" s="1037">
        <v>335</v>
      </c>
      <c r="B953" s="1038">
        <v>8</v>
      </c>
      <c r="C953" s="1039" t="s">
        <v>969</v>
      </c>
      <c r="D953" s="1040">
        <v>2</v>
      </c>
      <c r="E953" s="1039" t="s">
        <v>473</v>
      </c>
      <c r="F953" s="1041"/>
      <c r="G953" s="1106"/>
      <c r="H953" s="1106"/>
    </row>
    <row r="954" spans="1:8" s="956" customFormat="1" ht="12.75">
      <c r="A954" s="957"/>
      <c r="B954" s="957"/>
      <c r="C954" s="1036" t="s">
        <v>970</v>
      </c>
      <c r="D954" s="957"/>
      <c r="E954" s="957"/>
      <c r="F954" s="958"/>
      <c r="G954" s="958"/>
      <c r="H954" s="958"/>
    </row>
    <row r="955" spans="1:8" s="956" customFormat="1" ht="12.75">
      <c r="A955" s="1037">
        <v>336</v>
      </c>
      <c r="B955" s="1038">
        <v>9</v>
      </c>
      <c r="C955" s="1039" t="s">
        <v>971</v>
      </c>
      <c r="D955" s="1040">
        <v>2</v>
      </c>
      <c r="E955" s="1039" t="s">
        <v>473</v>
      </c>
      <c r="F955" s="1041"/>
      <c r="G955" s="1106"/>
      <c r="H955" s="1106"/>
    </row>
    <row r="956" spans="1:8" s="956" customFormat="1" ht="12.75">
      <c r="A956" s="957"/>
      <c r="B956" s="957"/>
      <c r="C956" s="1036" t="s">
        <v>972</v>
      </c>
      <c r="D956" s="957"/>
      <c r="E956" s="957"/>
      <c r="F956" s="958"/>
      <c r="G956" s="958"/>
      <c r="H956" s="958"/>
    </row>
    <row r="957" spans="1:8" s="956" customFormat="1" ht="12.75">
      <c r="A957" s="1037">
        <v>337</v>
      </c>
      <c r="B957" s="1038">
        <v>10</v>
      </c>
      <c r="C957" s="1039" t="s">
        <v>973</v>
      </c>
      <c r="D957" s="1040">
        <v>78</v>
      </c>
      <c r="E957" s="1039" t="s">
        <v>473</v>
      </c>
      <c r="F957" s="1041"/>
      <c r="G957" s="1106"/>
      <c r="H957" s="1106"/>
    </row>
    <row r="958" spans="1:8" s="956" customFormat="1" ht="12.75">
      <c r="A958" s="957"/>
      <c r="B958" s="957"/>
      <c r="C958" s="1036" t="s">
        <v>974</v>
      </c>
      <c r="D958" s="957"/>
      <c r="E958" s="957"/>
      <c r="F958" s="958"/>
      <c r="G958" s="958"/>
      <c r="H958" s="958"/>
    </row>
    <row r="959" spans="1:8" s="956" customFormat="1" ht="12.75">
      <c r="A959" s="1037">
        <v>338</v>
      </c>
      <c r="B959" s="1038">
        <v>11</v>
      </c>
      <c r="C959" s="1039" t="s">
        <v>975</v>
      </c>
      <c r="D959" s="1040">
        <v>26</v>
      </c>
      <c r="E959" s="1039" t="s">
        <v>473</v>
      </c>
      <c r="F959" s="1041"/>
      <c r="G959" s="1106"/>
      <c r="H959" s="1106"/>
    </row>
    <row r="960" spans="1:8" s="956" customFormat="1" ht="12.75">
      <c r="A960" s="957"/>
      <c r="B960" s="957"/>
      <c r="C960" s="1036" t="s">
        <v>976</v>
      </c>
      <c r="D960" s="957"/>
      <c r="E960" s="957"/>
      <c r="F960" s="958"/>
      <c r="G960" s="958"/>
      <c r="H960" s="958"/>
    </row>
    <row r="961" spans="1:8" s="956" customFormat="1" ht="12.75">
      <c r="A961" s="1037">
        <v>339</v>
      </c>
      <c r="B961" s="1038">
        <v>12</v>
      </c>
      <c r="C961" s="1039" t="s">
        <v>977</v>
      </c>
      <c r="D961" s="1040">
        <v>296</v>
      </c>
      <c r="E961" s="1039" t="s">
        <v>473</v>
      </c>
      <c r="F961" s="1041"/>
      <c r="G961" s="1106"/>
      <c r="H961" s="1106"/>
    </row>
    <row r="962" spans="1:8" s="956" customFormat="1" ht="25.5">
      <c r="A962" s="957"/>
      <c r="B962" s="957"/>
      <c r="C962" s="1036" t="s">
        <v>978</v>
      </c>
      <c r="D962" s="957"/>
      <c r="E962" s="957"/>
      <c r="F962" s="958"/>
      <c r="G962" s="958"/>
      <c r="H962" s="958"/>
    </row>
    <row r="963" spans="1:8" s="956" customFormat="1" ht="12.75">
      <c r="A963" s="1037">
        <v>340</v>
      </c>
      <c r="B963" s="1038">
        <v>13</v>
      </c>
      <c r="C963" s="1039" t="s">
        <v>979</v>
      </c>
      <c r="D963" s="1040">
        <v>78</v>
      </c>
      <c r="E963" s="1039" t="s">
        <v>473</v>
      </c>
      <c r="F963" s="1041"/>
      <c r="G963" s="1106"/>
      <c r="H963" s="1106"/>
    </row>
    <row r="964" spans="1:8" s="956" customFormat="1" ht="13.5" thickBot="1">
      <c r="A964" s="1037">
        <v>341</v>
      </c>
      <c r="B964" s="1038">
        <v>14</v>
      </c>
      <c r="C964" s="1039" t="s">
        <v>980</v>
      </c>
      <c r="D964" s="1040">
        <v>26</v>
      </c>
      <c r="E964" s="1039" t="s">
        <v>473</v>
      </c>
      <c r="F964" s="1041"/>
      <c r="G964" s="1106"/>
      <c r="H964" s="1106"/>
    </row>
    <row r="965" spans="1:8" s="956" customFormat="1" ht="12.75" customHeight="1" thickBot="1">
      <c r="A965" s="1051" t="s">
        <v>981</v>
      </c>
      <c r="B965" s="1052"/>
      <c r="C965" s="1052"/>
      <c r="D965" s="1052"/>
      <c r="E965" s="1052"/>
      <c r="F965" s="1052"/>
      <c r="G965" s="1053"/>
      <c r="H965" s="1050"/>
    </row>
    <row r="966" spans="1:8" s="956" customFormat="1" ht="12.75">
      <c r="A966" s="1042"/>
      <c r="B966" s="1042"/>
      <c r="C966" s="1042"/>
      <c r="D966" s="1042"/>
      <c r="E966" s="1042"/>
      <c r="F966" s="1042"/>
      <c r="G966" s="1043"/>
      <c r="H966" s="1043"/>
    </row>
    <row r="967" spans="1:8" s="956" customFormat="1" ht="12.75">
      <c r="A967" s="1107" t="s">
        <v>982</v>
      </c>
      <c r="B967" s="1107"/>
      <c r="C967" s="1107"/>
      <c r="D967" s="1107"/>
      <c r="E967" s="1107"/>
      <c r="F967" s="1107"/>
      <c r="G967" s="1107"/>
      <c r="H967" s="1107"/>
    </row>
    <row r="968" spans="1:8" s="956" customFormat="1" ht="12.75">
      <c r="A968" s="1037">
        <v>342</v>
      </c>
      <c r="B968" s="1038">
        <v>15</v>
      </c>
      <c r="C968" s="1108" t="s">
        <v>983</v>
      </c>
      <c r="D968" s="1040">
        <v>6860</v>
      </c>
      <c r="E968" s="1039" t="s">
        <v>12</v>
      </c>
      <c r="F968" s="1041"/>
      <c r="G968" s="1106"/>
      <c r="H968" s="1106"/>
    </row>
    <row r="969" spans="1:8" s="956" customFormat="1" ht="12.75">
      <c r="A969" s="957"/>
      <c r="B969" s="957"/>
      <c r="C969" s="1108"/>
      <c r="D969" s="957"/>
      <c r="E969" s="957"/>
      <c r="F969" s="958"/>
      <c r="G969" s="958"/>
      <c r="H969" s="958"/>
    </row>
    <row r="970" spans="1:8" s="956" customFormat="1" ht="12.75">
      <c r="A970" s="1037">
        <v>343</v>
      </c>
      <c r="B970" s="1038">
        <v>16</v>
      </c>
      <c r="C970" s="1039" t="s">
        <v>984</v>
      </c>
      <c r="D970" s="1040">
        <v>600</v>
      </c>
      <c r="E970" s="1039" t="s">
        <v>12</v>
      </c>
      <c r="F970" s="1041"/>
      <c r="G970" s="1106"/>
      <c r="H970" s="1106"/>
    </row>
    <row r="971" spans="1:8" s="956" customFormat="1" ht="12.75">
      <c r="A971" s="1037">
        <v>344</v>
      </c>
      <c r="B971" s="1038">
        <v>17</v>
      </c>
      <c r="C971" s="1039" t="s">
        <v>985</v>
      </c>
      <c r="D971" s="1040">
        <v>6860</v>
      </c>
      <c r="E971" s="1039" t="s">
        <v>12</v>
      </c>
      <c r="F971" s="1041"/>
      <c r="G971" s="1106"/>
      <c r="H971" s="1106"/>
    </row>
    <row r="972" spans="1:8" s="956" customFormat="1" ht="13.5" thickBot="1">
      <c r="A972" s="1037">
        <v>345</v>
      </c>
      <c r="B972" s="1038">
        <v>18</v>
      </c>
      <c r="C972" s="1039" t="s">
        <v>986</v>
      </c>
      <c r="D972" s="1040">
        <v>1</v>
      </c>
      <c r="E972" s="1039" t="s">
        <v>445</v>
      </c>
      <c r="F972" s="1041"/>
      <c r="G972" s="1106"/>
      <c r="H972" s="1106"/>
    </row>
    <row r="973" spans="1:8" s="956" customFormat="1" ht="12.75" customHeight="1" thickBot="1">
      <c r="A973" s="1051" t="s">
        <v>987</v>
      </c>
      <c r="B973" s="1052"/>
      <c r="C973" s="1052"/>
      <c r="D973" s="1052"/>
      <c r="E973" s="1052"/>
      <c r="F973" s="1052"/>
      <c r="G973" s="1053"/>
      <c r="H973" s="1050"/>
    </row>
    <row r="974" spans="1:8" s="956" customFormat="1" ht="12.75">
      <c r="A974" s="1042"/>
      <c r="B974" s="1042"/>
      <c r="C974" s="1042"/>
      <c r="D974" s="1042"/>
      <c r="E974" s="1042"/>
      <c r="F974" s="1042"/>
      <c r="G974" s="1043"/>
      <c r="H974" s="1043"/>
    </row>
    <row r="975" spans="1:8" s="956" customFormat="1" ht="12.75">
      <c r="A975" s="1107" t="s">
        <v>988</v>
      </c>
      <c r="B975" s="1107"/>
      <c r="C975" s="1107"/>
      <c r="D975" s="1107"/>
      <c r="E975" s="1107"/>
      <c r="F975" s="1107"/>
      <c r="G975" s="1107"/>
      <c r="H975" s="1107"/>
    </row>
    <row r="976" spans="1:8" s="956" customFormat="1" ht="12.75">
      <c r="A976" s="1037">
        <v>346</v>
      </c>
      <c r="B976" s="1038">
        <v>19</v>
      </c>
      <c r="C976" s="1039" t="s">
        <v>989</v>
      </c>
      <c r="D976" s="1040">
        <v>1</v>
      </c>
      <c r="E976" s="1039" t="s">
        <v>445</v>
      </c>
      <c r="F976" s="1041"/>
      <c r="G976" s="1106"/>
      <c r="H976" s="1106"/>
    </row>
    <row r="977" spans="1:8" s="956" customFormat="1" ht="38.25">
      <c r="A977" s="957"/>
      <c r="B977" s="957"/>
      <c r="C977" s="1036" t="s">
        <v>990</v>
      </c>
      <c r="D977" s="957"/>
      <c r="E977" s="957"/>
      <c r="F977" s="958"/>
      <c r="G977" s="958"/>
      <c r="H977" s="958"/>
    </row>
    <row r="978" spans="1:8" s="956" customFormat="1" ht="12.75">
      <c r="A978" s="1037">
        <v>347</v>
      </c>
      <c r="B978" s="1038">
        <v>20</v>
      </c>
      <c r="C978" s="1039" t="s">
        <v>991</v>
      </c>
      <c r="D978" s="1040">
        <v>296</v>
      </c>
      <c r="E978" s="1039" t="s">
        <v>473</v>
      </c>
      <c r="F978" s="1041"/>
      <c r="G978" s="1106"/>
      <c r="H978" s="1106"/>
    </row>
    <row r="979" spans="1:8" s="956" customFormat="1" ht="38.25">
      <c r="A979" s="957"/>
      <c r="B979" s="957"/>
      <c r="C979" s="1036" t="s">
        <v>992</v>
      </c>
      <c r="D979" s="957"/>
      <c r="E979" s="957"/>
      <c r="F979" s="958"/>
      <c r="G979" s="958"/>
      <c r="H979" s="958"/>
    </row>
    <row r="980" spans="1:8" s="956" customFormat="1" ht="12.75">
      <c r="A980" s="1037">
        <v>348</v>
      </c>
      <c r="B980" s="1038">
        <v>21</v>
      </c>
      <c r="C980" s="1039" t="s">
        <v>993</v>
      </c>
      <c r="D980" s="1040">
        <v>14975</v>
      </c>
      <c r="E980" s="1039" t="s">
        <v>12</v>
      </c>
      <c r="F980" s="1041"/>
      <c r="G980" s="1106"/>
      <c r="H980" s="1106"/>
    </row>
    <row r="981" spans="1:8" s="956" customFormat="1" ht="12.75">
      <c r="A981" s="1037">
        <v>349</v>
      </c>
      <c r="B981" s="1038">
        <v>22</v>
      </c>
      <c r="C981" s="1039" t="s">
        <v>994</v>
      </c>
      <c r="D981" s="1040">
        <v>1</v>
      </c>
      <c r="E981" s="1039" t="s">
        <v>445</v>
      </c>
      <c r="F981" s="1041"/>
      <c r="G981" s="1106"/>
      <c r="H981" s="1106"/>
    </row>
    <row r="982" spans="1:8" s="956" customFormat="1" ht="12.75">
      <c r="A982" s="1037">
        <v>350</v>
      </c>
      <c r="B982" s="1038">
        <v>23</v>
      </c>
      <c r="C982" s="1039" t="s">
        <v>995</v>
      </c>
      <c r="D982" s="1040">
        <v>1</v>
      </c>
      <c r="E982" s="1039" t="s">
        <v>445</v>
      </c>
      <c r="F982" s="1041"/>
      <c r="G982" s="1106"/>
      <c r="H982" s="1106"/>
    </row>
    <row r="983" spans="1:8" s="956" customFormat="1" ht="25.5">
      <c r="A983" s="957"/>
      <c r="B983" s="957"/>
      <c r="C983" s="1036" t="s">
        <v>996</v>
      </c>
      <c r="D983" s="957"/>
      <c r="E983" s="957"/>
      <c r="F983" s="958"/>
      <c r="G983" s="958"/>
      <c r="H983" s="958"/>
    </row>
    <row r="984" spans="1:8" s="956" customFormat="1" ht="12.75">
      <c r="A984" s="1037">
        <v>351</v>
      </c>
      <c r="B984" s="1038">
        <v>24</v>
      </c>
      <c r="C984" s="1039" t="s">
        <v>997</v>
      </c>
      <c r="D984" s="1040">
        <v>1</v>
      </c>
      <c r="E984" s="1039" t="s">
        <v>445</v>
      </c>
      <c r="F984" s="1041"/>
      <c r="G984" s="1106"/>
      <c r="H984" s="1106"/>
    </row>
    <row r="985" spans="1:8" s="956" customFormat="1" ht="25.5">
      <c r="A985" s="957"/>
      <c r="B985" s="957"/>
      <c r="C985" s="1036" t="s">
        <v>753</v>
      </c>
      <c r="D985" s="957"/>
      <c r="E985" s="957"/>
      <c r="F985" s="958"/>
      <c r="G985" s="958"/>
      <c r="H985" s="958"/>
    </row>
    <row r="986" spans="1:8" s="956" customFormat="1" ht="12.75">
      <c r="A986" s="1037">
        <v>352</v>
      </c>
      <c r="B986" s="1038">
        <v>25</v>
      </c>
      <c r="C986" s="1039" t="s">
        <v>986</v>
      </c>
      <c r="D986" s="1040">
        <v>1</v>
      </c>
      <c r="E986" s="1039" t="s">
        <v>445</v>
      </c>
      <c r="F986" s="1041"/>
      <c r="G986" s="1106"/>
      <c r="H986" s="1106"/>
    </row>
    <row r="987" spans="1:8" s="956" customFormat="1" ht="12.75">
      <c r="A987" s="1037">
        <v>353</v>
      </c>
      <c r="B987" s="1038">
        <v>26</v>
      </c>
      <c r="C987" s="1039" t="s">
        <v>998</v>
      </c>
      <c r="D987" s="1040">
        <v>5</v>
      </c>
      <c r="E987" s="1039" t="s">
        <v>473</v>
      </c>
      <c r="F987" s="1041"/>
      <c r="G987" s="1106"/>
      <c r="H987" s="1106"/>
    </row>
    <row r="988" spans="1:8" s="956" customFormat="1" ht="38.25">
      <c r="A988" s="957"/>
      <c r="B988" s="957"/>
      <c r="C988" s="1036" t="s">
        <v>754</v>
      </c>
      <c r="D988" s="957"/>
      <c r="E988" s="957"/>
      <c r="F988" s="958"/>
      <c r="G988" s="958"/>
      <c r="H988" s="958"/>
    </row>
    <row r="989" spans="1:8" s="956" customFormat="1" ht="12.75">
      <c r="A989" s="1037">
        <v>354</v>
      </c>
      <c r="B989" s="1038">
        <v>27</v>
      </c>
      <c r="C989" s="1039" t="s">
        <v>999</v>
      </c>
      <c r="D989" s="1040">
        <v>296</v>
      </c>
      <c r="E989" s="1039" t="s">
        <v>473</v>
      </c>
      <c r="F989" s="1041"/>
      <c r="G989" s="1106"/>
      <c r="H989" s="1106"/>
    </row>
    <row r="990" spans="1:8" s="956" customFormat="1" ht="153">
      <c r="A990" s="957"/>
      <c r="B990" s="957"/>
      <c r="C990" s="1036" t="s">
        <v>1000</v>
      </c>
      <c r="D990" s="957"/>
      <c r="E990" s="957"/>
      <c r="F990" s="958"/>
      <c r="G990" s="958"/>
      <c r="H990" s="958"/>
    </row>
    <row r="991" spans="1:8" s="956" customFormat="1" ht="25.5">
      <c r="A991" s="957"/>
      <c r="B991" s="957"/>
      <c r="C991" s="1036" t="s">
        <v>1001</v>
      </c>
      <c r="D991" s="957"/>
      <c r="E991" s="957"/>
      <c r="F991" s="958"/>
      <c r="G991" s="958"/>
      <c r="H991" s="958"/>
    </row>
    <row r="992" spans="1:8" s="956" customFormat="1" ht="12.75">
      <c r="A992" s="1037">
        <v>355</v>
      </c>
      <c r="B992" s="1038">
        <v>28</v>
      </c>
      <c r="C992" s="1039" t="s">
        <v>1002</v>
      </c>
      <c r="D992" s="1040">
        <v>1</v>
      </c>
      <c r="E992" s="1039" t="s">
        <v>445</v>
      </c>
      <c r="F992" s="1041"/>
      <c r="G992" s="1106"/>
      <c r="H992" s="1106"/>
    </row>
    <row r="993" spans="1:8" s="956" customFormat="1" ht="13.5" thickBot="1">
      <c r="A993" s="957"/>
      <c r="B993" s="957"/>
      <c r="C993" s="1036" t="s">
        <v>755</v>
      </c>
      <c r="D993" s="957"/>
      <c r="E993" s="957"/>
      <c r="F993" s="958"/>
      <c r="G993" s="958"/>
      <c r="H993" s="958"/>
    </row>
    <row r="994" spans="1:8" s="956" customFormat="1" ht="12.75" customHeight="1" thickBot="1">
      <c r="A994" s="1051" t="s">
        <v>1003</v>
      </c>
      <c r="B994" s="1054"/>
      <c r="C994" s="1054"/>
      <c r="D994" s="1054"/>
      <c r="E994" s="1054"/>
      <c r="F994" s="1054"/>
      <c r="G994" s="1055"/>
      <c r="H994" s="1049"/>
    </row>
    <row r="995" spans="1:8" s="956" customFormat="1" ht="12.75">
      <c r="A995" s="1042"/>
      <c r="B995" s="1042"/>
      <c r="C995" s="1042"/>
      <c r="D995" s="1042"/>
      <c r="E995" s="1042"/>
      <c r="F995" s="1042"/>
      <c r="G995" s="1043"/>
      <c r="H995" s="1043"/>
    </row>
    <row r="996" spans="1:8" s="956" customFormat="1" ht="12.75">
      <c r="A996" s="1109" t="s">
        <v>1004</v>
      </c>
      <c r="B996" s="1109"/>
      <c r="C996" s="1109"/>
      <c r="D996" s="1109"/>
      <c r="E996" s="1109"/>
      <c r="F996" s="1109"/>
      <c r="G996" s="1109"/>
      <c r="H996" s="1109"/>
    </row>
    <row r="997" spans="1:8" s="956" customFormat="1" ht="12.75">
      <c r="A997" s="1029">
        <v>356</v>
      </c>
      <c r="B997" s="1030">
        <v>29</v>
      </c>
      <c r="C997" s="1031" t="s">
        <v>1005</v>
      </c>
      <c r="D997" s="1032">
        <v>1</v>
      </c>
      <c r="E997" s="1031" t="s">
        <v>445</v>
      </c>
      <c r="F997" s="1033"/>
      <c r="G997" s="1104"/>
      <c r="H997" s="1104"/>
    </row>
    <row r="998" spans="1:8" s="956" customFormat="1" ht="26.25" thickBot="1">
      <c r="A998" s="1027"/>
      <c r="B998" s="1027"/>
      <c r="C998" s="1034" t="s">
        <v>1006</v>
      </c>
      <c r="D998" s="1027"/>
      <c r="E998" s="1027"/>
      <c r="F998" s="1028"/>
      <c r="G998" s="1028"/>
      <c r="H998" s="1028"/>
    </row>
    <row r="999" spans="1:8" s="956" customFormat="1" ht="13.5" customHeight="1" thickBot="1">
      <c r="A999" s="1051" t="s">
        <v>1007</v>
      </c>
      <c r="B999" s="1056"/>
      <c r="C999" s="1056"/>
      <c r="D999" s="1056"/>
      <c r="E999" s="1056"/>
      <c r="F999" s="1056"/>
      <c r="G999" s="1048"/>
      <c r="H999" s="1035"/>
    </row>
    <row r="1000" spans="1:7" ht="12.75">
      <c r="A1000" s="487"/>
      <c r="B1000" s="487"/>
      <c r="C1000" s="440"/>
      <c r="D1000" s="633"/>
      <c r="E1000" s="581"/>
      <c r="G1000" s="634"/>
    </row>
    <row r="1001" spans="1:8" s="557" customFormat="1" ht="12.75">
      <c r="A1001" s="487"/>
      <c r="B1001" s="487"/>
      <c r="C1001" s="584"/>
      <c r="D1001" s="489"/>
      <c r="E1001" s="585"/>
      <c r="F1001" s="479"/>
      <c r="G1001" s="582"/>
      <c r="H1001" s="440"/>
    </row>
    <row r="1002" spans="1:7" ht="12.75">
      <c r="A1002" s="487"/>
      <c r="B1002" s="487"/>
      <c r="C1002" s="584"/>
      <c r="D1002" s="489"/>
      <c r="E1002" s="585"/>
      <c r="F1002" s="479"/>
      <c r="G1002" s="582"/>
    </row>
    <row r="1003" spans="1:7" ht="12.75">
      <c r="A1003" s="487"/>
      <c r="B1003" s="487"/>
      <c r="C1003" s="584"/>
      <c r="D1003" s="489"/>
      <c r="E1003" s="585"/>
      <c r="F1003" s="479"/>
      <c r="G1003" s="582"/>
    </row>
    <row r="1004" spans="1:7" ht="12.75">
      <c r="A1004" s="487"/>
      <c r="B1004" s="487"/>
      <c r="C1004" s="584"/>
      <c r="D1004" s="489"/>
      <c r="E1004" s="585"/>
      <c r="F1004" s="479"/>
      <c r="G1004" s="582"/>
    </row>
    <row r="1005" spans="1:7" ht="12.75">
      <c r="A1005" s="487"/>
      <c r="B1005" s="487"/>
      <c r="C1005" s="573" t="s">
        <v>1</v>
      </c>
      <c r="D1005" s="485"/>
      <c r="E1005" s="478"/>
      <c r="G1005" s="583"/>
    </row>
    <row r="1006" spans="1:7" ht="12.75">
      <c r="A1006" s="487"/>
      <c r="B1006" s="487"/>
      <c r="C1006" s="573" t="str">
        <f>C937</f>
        <v>I1. Signalnokomunikacijske inštalacije</v>
      </c>
      <c r="D1006" s="485"/>
      <c r="E1006" s="478"/>
      <c r="G1006" s="583"/>
    </row>
    <row r="1007" spans="1:8" s="557" customFormat="1" ht="12.75">
      <c r="A1007" s="487"/>
      <c r="B1007" s="487"/>
      <c r="C1007" s="573"/>
      <c r="D1007" s="485"/>
      <c r="E1007" s="478"/>
      <c r="F1007" s="439"/>
      <c r="G1007" s="490"/>
      <c r="H1007" s="440"/>
    </row>
    <row r="1008" spans="1:8" s="557" customFormat="1" ht="12.75">
      <c r="A1008" s="487"/>
      <c r="B1008" s="487"/>
      <c r="C1008" s="573"/>
      <c r="D1008" s="485"/>
      <c r="E1008" s="478"/>
      <c r="F1008" s="439"/>
      <c r="G1008" s="490"/>
      <c r="H1008" s="440"/>
    </row>
    <row r="1009" spans="1:8" s="557" customFormat="1" ht="12.75">
      <c r="A1009" s="487"/>
      <c r="B1009" s="487"/>
      <c r="C1009" s="586" t="str">
        <f>+C939</f>
        <v>S1. POŽARNO JAVLJANJE </v>
      </c>
      <c r="D1009" s="483"/>
      <c r="E1009" s="587" t="s">
        <v>418</v>
      </c>
      <c r="F1009" s="439"/>
      <c r="G1009" s="622"/>
      <c r="H1009" s="440"/>
    </row>
    <row r="1010" spans="1:7" ht="12.75">
      <c r="A1010" s="487"/>
      <c r="B1010" s="487"/>
      <c r="C1010" s="586"/>
      <c r="D1010" s="483"/>
      <c r="E1010" s="587"/>
      <c r="G1010" s="622"/>
    </row>
    <row r="1011" spans="1:7" ht="12.75">
      <c r="A1011" s="487"/>
      <c r="B1011" s="487"/>
      <c r="C1011" s="586"/>
      <c r="D1011" s="483"/>
      <c r="E1011" s="587"/>
      <c r="G1011" s="622"/>
    </row>
    <row r="1012" spans="1:7" ht="12.75">
      <c r="A1012" s="487"/>
      <c r="B1012" s="487"/>
      <c r="C1012" s="586"/>
      <c r="D1012" s="483"/>
      <c r="E1012" s="587"/>
      <c r="G1012" s="622"/>
    </row>
    <row r="1013" spans="1:7" ht="12.75">
      <c r="A1013" s="487"/>
      <c r="B1013" s="487"/>
      <c r="C1013" s="588"/>
      <c r="D1013" s="579"/>
      <c r="E1013" s="589"/>
      <c r="F1013" s="941"/>
      <c r="G1013" s="943"/>
    </row>
    <row r="1014" spans="1:7" ht="12.75">
      <c r="A1014" s="487"/>
      <c r="B1014" s="487"/>
      <c r="C1014" s="440"/>
      <c r="D1014" s="485"/>
      <c r="E1014" s="478"/>
      <c r="G1014" s="583"/>
    </row>
    <row r="1015" spans="1:10" ht="12.75">
      <c r="A1015" s="487"/>
      <c r="B1015" s="487"/>
      <c r="C1015" s="482" t="s">
        <v>2</v>
      </c>
      <c r="D1015" s="483"/>
      <c r="E1015" s="587" t="s">
        <v>418</v>
      </c>
      <c r="G1015" s="622"/>
      <c r="H1015" s="545"/>
      <c r="J1015" s="630"/>
    </row>
    <row r="1016" spans="1:10" ht="12.75">
      <c r="A1016" s="487"/>
      <c r="B1016" s="487"/>
      <c r="C1016" s="440"/>
      <c r="D1016" s="485"/>
      <c r="E1016" s="478"/>
      <c r="G1016" s="583"/>
      <c r="H1016" s="545"/>
      <c r="J1016" s="630"/>
    </row>
    <row r="1017" spans="1:8" ht="14.25">
      <c r="A1017" s="487"/>
      <c r="B1017" s="487"/>
      <c r="C1017" s="440"/>
      <c r="D1017" s="485"/>
      <c r="E1017" s="478"/>
      <c r="G1017" s="583"/>
      <c r="H1017" s="590"/>
    </row>
    <row r="1018" spans="1:8" ht="12.75">
      <c r="A1018" s="591"/>
      <c r="B1018" s="591"/>
      <c r="C1018" s="592" t="s">
        <v>756</v>
      </c>
      <c r="D1018" s="608"/>
      <c r="E1018" s="545"/>
      <c r="F1018" s="545"/>
      <c r="G1018" s="600"/>
      <c r="H1018" s="944"/>
    </row>
    <row r="1019" spans="1:8" ht="12.75">
      <c r="A1019" s="591"/>
      <c r="B1019" s="591"/>
      <c r="C1019" s="593" t="s">
        <v>757</v>
      </c>
      <c r="D1019" s="608"/>
      <c r="E1019" s="545"/>
      <c r="F1019" s="594"/>
      <c r="G1019" s="594"/>
      <c r="H1019" s="944"/>
    </row>
    <row r="1020" spans="1:8" ht="15">
      <c r="A1020" s="497"/>
      <c r="B1020" s="497"/>
      <c r="C1020" s="595"/>
      <c r="D1020" s="635"/>
      <c r="E1020" s="636"/>
      <c r="F1020" s="596"/>
      <c r="G1020" s="550"/>
      <c r="H1020" s="944"/>
    </row>
    <row r="1021" spans="1:8" ht="25.5">
      <c r="A1021" s="944"/>
      <c r="B1021" s="945"/>
      <c r="C1021" s="550" t="s">
        <v>642</v>
      </c>
      <c r="D1021" s="608"/>
      <c r="E1021" s="545"/>
      <c r="F1021" s="594"/>
      <c r="G1021" s="594"/>
      <c r="H1021" s="944"/>
    </row>
    <row r="1022" spans="1:8" ht="12.75">
      <c r="A1022" s="944"/>
      <c r="B1022" s="945"/>
      <c r="C1022" s="550"/>
      <c r="D1022" s="608"/>
      <c r="E1022" s="594"/>
      <c r="F1022" s="594"/>
      <c r="G1022" s="545"/>
      <c r="H1022" s="545"/>
    </row>
    <row r="1023" spans="1:8" ht="12.75">
      <c r="A1023" s="944"/>
      <c r="B1023" s="945"/>
      <c r="C1023" s="597" t="s">
        <v>643</v>
      </c>
      <c r="D1023" s="608"/>
      <c r="E1023" s="594"/>
      <c r="F1023" s="594"/>
      <c r="G1023" s="545"/>
      <c r="H1023" s="545"/>
    </row>
    <row r="1024" spans="1:8" ht="12.75">
      <c r="A1024" s="944"/>
      <c r="B1024" s="945"/>
      <c r="C1024" s="597"/>
      <c r="D1024" s="608"/>
      <c r="E1024" s="594"/>
      <c r="F1024" s="594"/>
      <c r="G1024" s="545"/>
      <c r="H1024" s="545"/>
    </row>
    <row r="1025" spans="1:10" ht="25.5">
      <c r="A1025" s="598"/>
      <c r="B1025" s="591"/>
      <c r="C1025" s="551" t="s">
        <v>758</v>
      </c>
      <c r="D1025" s="637"/>
      <c r="E1025" s="594"/>
      <c r="F1025" s="545"/>
      <c r="G1025" s="545"/>
      <c r="H1025" s="545"/>
      <c r="J1025" s="630"/>
    </row>
    <row r="1026" spans="1:8" ht="38.25">
      <c r="A1026" s="497">
        <v>357</v>
      </c>
      <c r="B1026" s="497">
        <f>+B1024+1</f>
        <v>1</v>
      </c>
      <c r="C1026" s="551" t="s">
        <v>759</v>
      </c>
      <c r="D1026" s="608">
        <v>4650</v>
      </c>
      <c r="E1026" s="594" t="s">
        <v>12</v>
      </c>
      <c r="F1026" s="594"/>
      <c r="G1026" s="545"/>
      <c r="H1026" s="545"/>
    </row>
    <row r="1027" spans="1:8" ht="12.75">
      <c r="A1027" s="497"/>
      <c r="B1027" s="497"/>
      <c r="C1027" s="551"/>
      <c r="D1027" s="608"/>
      <c r="E1027" s="594"/>
      <c r="F1027" s="594"/>
      <c r="G1027" s="545"/>
      <c r="H1027" s="545"/>
    </row>
    <row r="1028" spans="1:8" ht="25.5">
      <c r="A1028" s="497">
        <f>A1026+1</f>
        <v>358</v>
      </c>
      <c r="B1028" s="497">
        <f>+B1026+1</f>
        <v>2</v>
      </c>
      <c r="C1028" s="551" t="s">
        <v>760</v>
      </c>
      <c r="D1028" s="608">
        <v>200</v>
      </c>
      <c r="E1028" s="594" t="s">
        <v>12</v>
      </c>
      <c r="F1028" s="594"/>
      <c r="G1028" s="545"/>
      <c r="H1028" s="545"/>
    </row>
    <row r="1029" spans="1:8" ht="12.75">
      <c r="A1029" s="497"/>
      <c r="B1029" s="497"/>
      <c r="C1029" s="551"/>
      <c r="D1029" s="608"/>
      <c r="E1029" s="594"/>
      <c r="F1029" s="594"/>
      <c r="G1029" s="545"/>
      <c r="H1029" s="545"/>
    </row>
    <row r="1030" spans="1:8" ht="12.75">
      <c r="A1030" s="545"/>
      <c r="B1030" s="545" t="s">
        <v>761</v>
      </c>
      <c r="C1030" s="453" t="s">
        <v>762</v>
      </c>
      <c r="D1030" s="637"/>
      <c r="E1030" s="594"/>
      <c r="F1030" s="545"/>
      <c r="G1030" s="545"/>
      <c r="H1030" s="545"/>
    </row>
    <row r="1031" spans="1:8" ht="12.75">
      <c r="A1031" s="497"/>
      <c r="B1031" s="497" t="s">
        <v>761</v>
      </c>
      <c r="C1031" s="453" t="s">
        <v>763</v>
      </c>
      <c r="D1031" s="637"/>
      <c r="E1031" s="594"/>
      <c r="F1031" s="545"/>
      <c r="G1031" s="545"/>
      <c r="H1031" s="545"/>
    </row>
    <row r="1032" spans="1:8" ht="12.75">
      <c r="A1032" s="497"/>
      <c r="B1032" s="497" t="s">
        <v>761</v>
      </c>
      <c r="C1032" s="453" t="s">
        <v>764</v>
      </c>
      <c r="D1032" s="637"/>
      <c r="E1032" s="594"/>
      <c r="F1032" s="545"/>
      <c r="G1032" s="545"/>
      <c r="H1032" s="545"/>
    </row>
    <row r="1033" spans="1:8" ht="12.75">
      <c r="A1033" s="497"/>
      <c r="B1033" s="497" t="s">
        <v>761</v>
      </c>
      <c r="C1033" s="453" t="s">
        <v>765</v>
      </c>
      <c r="D1033" s="637"/>
      <c r="E1033" s="594"/>
      <c r="F1033" s="545"/>
      <c r="G1033" s="545"/>
      <c r="H1033" s="545"/>
    </row>
    <row r="1034" spans="1:8" ht="15" customHeight="1">
      <c r="A1034" s="497"/>
      <c r="B1034" s="497" t="s">
        <v>761</v>
      </c>
      <c r="C1034" s="453" t="s">
        <v>766</v>
      </c>
      <c r="D1034" s="637"/>
      <c r="E1034" s="594"/>
      <c r="F1034" s="545"/>
      <c r="G1034" s="545"/>
      <c r="H1034" s="545"/>
    </row>
    <row r="1035" spans="1:8" ht="12.75">
      <c r="A1035" s="497"/>
      <c r="B1035" s="497" t="s">
        <v>761</v>
      </c>
      <c r="C1035" s="453" t="s">
        <v>767</v>
      </c>
      <c r="D1035" s="637"/>
      <c r="E1035" s="594"/>
      <c r="F1035" s="545"/>
      <c r="G1035" s="545"/>
      <c r="H1035" s="545"/>
    </row>
    <row r="1036" spans="1:8" ht="12.75">
      <c r="A1036" s="497"/>
      <c r="B1036" s="497" t="s">
        <v>761</v>
      </c>
      <c r="C1036" s="453" t="s">
        <v>768</v>
      </c>
      <c r="D1036" s="637"/>
      <c r="E1036" s="594"/>
      <c r="F1036" s="545"/>
      <c r="G1036" s="545"/>
      <c r="H1036" s="545"/>
    </row>
    <row r="1037" spans="1:8" ht="12.75">
      <c r="A1037" s="497"/>
      <c r="B1037" s="497" t="s">
        <v>761</v>
      </c>
      <c r="C1037" s="453" t="s">
        <v>769</v>
      </c>
      <c r="D1037" s="637"/>
      <c r="E1037" s="594"/>
      <c r="F1037" s="545"/>
      <c r="G1037" s="545"/>
      <c r="H1037" s="545"/>
    </row>
    <row r="1038" spans="1:8" ht="12.75">
      <c r="A1038" s="497"/>
      <c r="B1038" s="497" t="s">
        <v>761</v>
      </c>
      <c r="C1038" s="453" t="s">
        <v>770</v>
      </c>
      <c r="D1038" s="637"/>
      <c r="E1038" s="594"/>
      <c r="F1038" s="545"/>
      <c r="G1038" s="545"/>
      <c r="H1038" s="545"/>
    </row>
    <row r="1039" spans="1:8" ht="12.75">
      <c r="A1039" s="497"/>
      <c r="B1039" s="497"/>
      <c r="C1039" s="551"/>
      <c r="D1039" s="637"/>
      <c r="E1039" s="594"/>
      <c r="F1039" s="545"/>
      <c r="G1039" s="545"/>
      <c r="H1039" s="545"/>
    </row>
    <row r="1040" spans="1:8" ht="12.75">
      <c r="A1040" s="497">
        <f>A1028+1</f>
        <v>359</v>
      </c>
      <c r="B1040" s="497">
        <f>B1028+1</f>
        <v>3</v>
      </c>
      <c r="C1040" s="551" t="s">
        <v>771</v>
      </c>
      <c r="D1040" s="608" t="s">
        <v>445</v>
      </c>
      <c r="E1040" s="594">
        <v>1</v>
      </c>
      <c r="F1040" s="594"/>
      <c r="G1040" s="545"/>
      <c r="H1040" s="545"/>
    </row>
    <row r="1041" spans="1:8" ht="12.75">
      <c r="A1041" s="598"/>
      <c r="B1041" s="591"/>
      <c r="C1041" s="551"/>
      <c r="D1041" s="608"/>
      <c r="E1041" s="594"/>
      <c r="F1041" s="594"/>
      <c r="G1041" s="545"/>
      <c r="H1041" s="545"/>
    </row>
    <row r="1042" spans="1:8" ht="12.75">
      <c r="A1042" s="497">
        <f>+A1040+1</f>
        <v>360</v>
      </c>
      <c r="B1042" s="497">
        <f>+B1040+1</f>
        <v>4</v>
      </c>
      <c r="C1042" s="551" t="s">
        <v>772</v>
      </c>
      <c r="D1042" s="608" t="s">
        <v>445</v>
      </c>
      <c r="E1042" s="594">
        <v>1</v>
      </c>
      <c r="F1042" s="594"/>
      <c r="G1042" s="545"/>
      <c r="H1042" s="545"/>
    </row>
    <row r="1043" spans="1:8" ht="12.75">
      <c r="A1043" s="497"/>
      <c r="B1043" s="497"/>
      <c r="C1043" s="551"/>
      <c r="D1043" s="608"/>
      <c r="E1043" s="594"/>
      <c r="F1043" s="594"/>
      <c r="G1043" s="545"/>
      <c r="H1043" s="545"/>
    </row>
    <row r="1044" spans="1:8" ht="12.75">
      <c r="A1044" s="598"/>
      <c r="B1044" s="598"/>
      <c r="C1044" s="599"/>
      <c r="D1044" s="637"/>
      <c r="E1044" s="602"/>
      <c r="F1044" s="545"/>
      <c r="G1044" s="545"/>
      <c r="H1044" s="550"/>
    </row>
    <row r="1045" spans="1:8" ht="12.75">
      <c r="A1045" s="598"/>
      <c r="B1045" s="591"/>
      <c r="C1045" s="592" t="s">
        <v>773</v>
      </c>
      <c r="D1045" s="637"/>
      <c r="E1045" s="594"/>
      <c r="F1045" s="600"/>
      <c r="G1045" s="545"/>
      <c r="H1045" s="638"/>
    </row>
    <row r="1046" spans="1:8" ht="12.75">
      <c r="A1046" s="598"/>
      <c r="B1046" s="591"/>
      <c r="C1046" s="593" t="s">
        <v>757</v>
      </c>
      <c r="D1046" s="637"/>
      <c r="E1046" s="594"/>
      <c r="F1046" s="545"/>
      <c r="G1046" s="545"/>
      <c r="H1046" s="638"/>
    </row>
    <row r="1047" spans="1:8" ht="25.5">
      <c r="A1047" s="639"/>
      <c r="B1047" s="550"/>
      <c r="C1047" s="550" t="s">
        <v>774</v>
      </c>
      <c r="D1047" s="640"/>
      <c r="E1047" s="550"/>
      <c r="F1047" s="545"/>
      <c r="G1047" s="545"/>
      <c r="H1047" s="545"/>
    </row>
    <row r="1048" spans="1:8" ht="25.5">
      <c r="A1048" s="639"/>
      <c r="B1048" s="945"/>
      <c r="C1048" s="946" t="s">
        <v>775</v>
      </c>
      <c r="D1048" s="947"/>
      <c r="E1048" s="948"/>
      <c r="F1048" s="545"/>
      <c r="G1048" s="545"/>
      <c r="H1048" s="545"/>
    </row>
    <row r="1049" spans="1:8" ht="12.75">
      <c r="A1049" s="639"/>
      <c r="B1049" s="945"/>
      <c r="C1049" s="550"/>
      <c r="D1049" s="947"/>
      <c r="E1049" s="948"/>
      <c r="F1049" s="545"/>
      <c r="G1049" s="545"/>
      <c r="H1049" s="545"/>
    </row>
    <row r="1050" spans="1:8" ht="12.75">
      <c r="A1050" s="598"/>
      <c r="B1050" s="591"/>
      <c r="C1050" s="484" t="s">
        <v>776</v>
      </c>
      <c r="D1050" s="637"/>
      <c r="E1050" s="594"/>
      <c r="F1050" s="545"/>
      <c r="G1050" s="545"/>
      <c r="H1050" s="545"/>
    </row>
    <row r="1051" spans="1:8" ht="25.5">
      <c r="A1051" s="598"/>
      <c r="B1051" s="591"/>
      <c r="C1051" s="453" t="s">
        <v>758</v>
      </c>
      <c r="D1051" s="637"/>
      <c r="E1051" s="594"/>
      <c r="F1051" s="545"/>
      <c r="G1051" s="545"/>
      <c r="H1051" s="545"/>
    </row>
    <row r="1052" spans="1:8" ht="12.75">
      <c r="A1052" s="497">
        <f>A1042+1</f>
        <v>361</v>
      </c>
      <c r="B1052" s="497">
        <v>1</v>
      </c>
      <c r="C1052" s="551" t="s">
        <v>777</v>
      </c>
      <c r="D1052" s="608" t="s">
        <v>12</v>
      </c>
      <c r="E1052" s="594">
        <v>5000</v>
      </c>
      <c r="F1052" s="594"/>
      <c r="G1052" s="545"/>
      <c r="H1052" s="545"/>
    </row>
    <row r="1053" spans="1:8" ht="12.75">
      <c r="A1053" s="497"/>
      <c r="B1053" s="497"/>
      <c r="C1053" s="551"/>
      <c r="D1053" s="608"/>
      <c r="E1053" s="594"/>
      <c r="F1053" s="594"/>
      <c r="G1053" s="545"/>
      <c r="H1053" s="545"/>
    </row>
    <row r="1054" spans="1:8" ht="160.5" customHeight="1">
      <c r="A1054" s="487">
        <f>A1052+1</f>
        <v>362</v>
      </c>
      <c r="B1054" s="487">
        <f>+B1052+1</f>
        <v>2</v>
      </c>
      <c r="C1054" s="453" t="s">
        <v>778</v>
      </c>
      <c r="D1054" s="519" t="s">
        <v>12</v>
      </c>
      <c r="E1054" s="478">
        <v>300</v>
      </c>
      <c r="F1054" s="912"/>
      <c r="G1054" s="928"/>
      <c r="H1054" s="545"/>
    </row>
    <row r="1055" spans="1:8" ht="12.75">
      <c r="A1055" s="497"/>
      <c r="B1055" s="497"/>
      <c r="C1055" s="551"/>
      <c r="D1055" s="608"/>
      <c r="E1055" s="594"/>
      <c r="F1055" s="594"/>
      <c r="G1055" s="545"/>
      <c r="H1055" s="545"/>
    </row>
    <row r="1056" spans="1:8" ht="38.25">
      <c r="A1056" s="497"/>
      <c r="B1056" s="598"/>
      <c r="C1056" s="551" t="s">
        <v>779</v>
      </c>
      <c r="D1056" s="608"/>
      <c r="E1056" s="594"/>
      <c r="F1056" s="594"/>
      <c r="G1056" s="545"/>
      <c r="H1056" s="545"/>
    </row>
    <row r="1057" spans="1:8" ht="12.75">
      <c r="A1057" s="598"/>
      <c r="B1057" s="598"/>
      <c r="C1057" s="551"/>
      <c r="D1057" s="608"/>
      <c r="E1057" s="594"/>
      <c r="F1057" s="594"/>
      <c r="G1057" s="545"/>
      <c r="H1057" s="545"/>
    </row>
    <row r="1058" spans="1:8" ht="38.25">
      <c r="A1058" s="497"/>
      <c r="B1058" s="598"/>
      <c r="C1058" s="551" t="s">
        <v>780</v>
      </c>
      <c r="D1058" s="608"/>
      <c r="E1058" s="594"/>
      <c r="F1058" s="594"/>
      <c r="G1058" s="545"/>
      <c r="H1058" s="545"/>
    </row>
    <row r="1059" spans="1:8" ht="12.75">
      <c r="A1059" s="598"/>
      <c r="B1059" s="598"/>
      <c r="C1059" s="551"/>
      <c r="D1059" s="608"/>
      <c r="E1059" s="594"/>
      <c r="F1059" s="594"/>
      <c r="G1059" s="545"/>
      <c r="H1059" s="545"/>
    </row>
    <row r="1060" spans="1:8" ht="38.25">
      <c r="A1060" s="497"/>
      <c r="B1060" s="598"/>
      <c r="C1060" s="551" t="s">
        <v>781</v>
      </c>
      <c r="D1060" s="608"/>
      <c r="E1060" s="594"/>
      <c r="F1060" s="594"/>
      <c r="G1060" s="545"/>
      <c r="H1060" s="545"/>
    </row>
    <row r="1061" spans="1:8" ht="12.75">
      <c r="A1061" s="598"/>
      <c r="B1061" s="598"/>
      <c r="C1061" s="551"/>
      <c r="D1061" s="608"/>
      <c r="E1061" s="594"/>
      <c r="F1061" s="594"/>
      <c r="G1061" s="545"/>
      <c r="H1061" s="545"/>
    </row>
    <row r="1062" spans="1:8" ht="12.75">
      <c r="A1062" s="598"/>
      <c r="B1062" s="591"/>
      <c r="C1062" s="551"/>
      <c r="D1062" s="608"/>
      <c r="E1062" s="594"/>
      <c r="F1062" s="594"/>
      <c r="G1062" s="545"/>
      <c r="H1062" s="545"/>
    </row>
    <row r="1063" spans="1:8" ht="12.75">
      <c r="A1063" s="497">
        <f>A1054+1</f>
        <v>363</v>
      </c>
      <c r="B1063" s="497">
        <f>B1054+1</f>
        <v>3</v>
      </c>
      <c r="C1063" s="551" t="s">
        <v>771</v>
      </c>
      <c r="D1063" s="608" t="s">
        <v>445</v>
      </c>
      <c r="E1063" s="594">
        <v>1</v>
      </c>
      <c r="F1063" s="594"/>
      <c r="G1063" s="545"/>
      <c r="H1063" s="545"/>
    </row>
    <row r="1064" spans="1:8" ht="12.75">
      <c r="A1064" s="598"/>
      <c r="B1064" s="591"/>
      <c r="C1064" s="551"/>
      <c r="D1064" s="608"/>
      <c r="E1064" s="594"/>
      <c r="F1064" s="594"/>
      <c r="G1064" s="545"/>
      <c r="H1064" s="545"/>
    </row>
    <row r="1065" spans="1:8" ht="12.75">
      <c r="A1065" s="497">
        <f>+A1063+1</f>
        <v>364</v>
      </c>
      <c r="B1065" s="497">
        <f>+B1063+1</f>
        <v>4</v>
      </c>
      <c r="C1065" s="551" t="s">
        <v>772</v>
      </c>
      <c r="D1065" s="608" t="s">
        <v>445</v>
      </c>
      <c r="E1065" s="594">
        <v>1</v>
      </c>
      <c r="F1065" s="594"/>
      <c r="G1065" s="545"/>
      <c r="H1065" s="545"/>
    </row>
    <row r="1066" spans="1:8" ht="12.75">
      <c r="A1066" s="598"/>
      <c r="B1066" s="598"/>
      <c r="C1066" s="551" t="s">
        <v>782</v>
      </c>
      <c r="D1066" s="608"/>
      <c r="E1066" s="594"/>
      <c r="F1066" s="594"/>
      <c r="G1066" s="545"/>
      <c r="H1066" s="545"/>
    </row>
    <row r="1067" spans="1:8" ht="12.75">
      <c r="A1067" s="598"/>
      <c r="B1067" s="598"/>
      <c r="C1067" s="551"/>
      <c r="D1067" s="608"/>
      <c r="E1067" s="594"/>
      <c r="F1067" s="594"/>
      <c r="G1067" s="545"/>
      <c r="H1067" s="545"/>
    </row>
    <row r="1068" spans="1:8" ht="12.75">
      <c r="A1068" s="598"/>
      <c r="B1068" s="598"/>
      <c r="C1068" s="551"/>
      <c r="D1068" s="608"/>
      <c r="E1068" s="594"/>
      <c r="F1068" s="594"/>
      <c r="G1068" s="545"/>
      <c r="H1068" s="601"/>
    </row>
    <row r="1069" spans="1:8" ht="12.75">
      <c r="A1069" s="598"/>
      <c r="B1069" s="598"/>
      <c r="C1069" s="599"/>
      <c r="D1069" s="608"/>
      <c r="E1069" s="606"/>
      <c r="F1069" s="602"/>
      <c r="G1069" s="545"/>
      <c r="H1069" s="601"/>
    </row>
    <row r="1070" spans="1:8" ht="12.75">
      <c r="A1070" s="598"/>
      <c r="B1070" s="598"/>
      <c r="C1070" s="599"/>
      <c r="D1070" s="608"/>
      <c r="E1070" s="606"/>
      <c r="F1070" s="602"/>
      <c r="G1070" s="545"/>
      <c r="H1070" s="601"/>
    </row>
    <row r="1071" spans="1:8" ht="12.75">
      <c r="A1071" s="603"/>
      <c r="B1071" s="604"/>
      <c r="C1071" s="599"/>
      <c r="D1071" s="608"/>
      <c r="E1071" s="606"/>
      <c r="F1071" s="602"/>
      <c r="G1071" s="601"/>
      <c r="H1071" s="545"/>
    </row>
    <row r="1072" spans="1:8" ht="12.75">
      <c r="A1072" s="603"/>
      <c r="B1072" s="604"/>
      <c r="C1072" s="599"/>
      <c r="D1072" s="608"/>
      <c r="E1072" s="606"/>
      <c r="F1072" s="602"/>
      <c r="G1072" s="601"/>
      <c r="H1072" s="545"/>
    </row>
    <row r="1073" spans="1:8" ht="12.75">
      <c r="A1073" s="603"/>
      <c r="B1073" s="604"/>
      <c r="C1073" s="599"/>
      <c r="D1073" s="608"/>
      <c r="E1073" s="606"/>
      <c r="F1073" s="602"/>
      <c r="G1073" s="601"/>
      <c r="H1073" s="545"/>
    </row>
    <row r="1074" spans="1:8" ht="12.75">
      <c r="A1074" s="598"/>
      <c r="B1074" s="598"/>
      <c r="C1074" s="605" t="s">
        <v>1</v>
      </c>
      <c r="D1074" s="612"/>
      <c r="E1074" s="606"/>
      <c r="F1074" s="602"/>
      <c r="G1074" s="545"/>
      <c r="H1074" s="545"/>
    </row>
    <row r="1075" spans="1:8" ht="12.75">
      <c r="A1075" s="598"/>
      <c r="B1075" s="598"/>
      <c r="C1075" s="598"/>
      <c r="D1075" s="608"/>
      <c r="E1075" s="545"/>
      <c r="F1075" s="606"/>
      <c r="G1075" s="545"/>
      <c r="H1075" s="545"/>
    </row>
    <row r="1076" spans="1:8" ht="12.75">
      <c r="A1076" s="598"/>
      <c r="B1076" s="598"/>
      <c r="C1076" s="599"/>
      <c r="D1076" s="608"/>
      <c r="E1076" s="606"/>
      <c r="F1076" s="594"/>
      <c r="G1076" s="545"/>
      <c r="H1076" s="545"/>
    </row>
    <row r="1077" spans="1:8" ht="12.75">
      <c r="A1077" s="598"/>
      <c r="B1077" s="598"/>
      <c r="C1077" s="599"/>
      <c r="D1077" s="608"/>
      <c r="E1077" s="606"/>
      <c r="F1077" s="602"/>
      <c r="G1077" s="545"/>
      <c r="H1077" s="545"/>
    </row>
    <row r="1078" spans="1:8" ht="12.75">
      <c r="A1078" s="598"/>
      <c r="B1078" s="598"/>
      <c r="C1078" s="607" t="str">
        <f>+C1018</f>
        <v>S1. Strelovodne inštalacija</v>
      </c>
      <c r="D1078" s="608" t="s">
        <v>418</v>
      </c>
      <c r="E1078" s="606"/>
      <c r="F1078" s="545"/>
      <c r="G1078" s="602"/>
      <c r="H1078" s="545"/>
    </row>
    <row r="1079" spans="1:8" ht="12.75">
      <c r="A1079" s="598"/>
      <c r="B1079" s="598"/>
      <c r="C1079" s="607" t="str">
        <f>+C1045</f>
        <v>S2. TEMELJNO OZEMLJILO</v>
      </c>
      <c r="D1079" s="608" t="s">
        <v>418</v>
      </c>
      <c r="E1079" s="606"/>
      <c r="F1079" s="545"/>
      <c r="G1079" s="594"/>
      <c r="H1079" s="608"/>
    </row>
    <row r="1080" spans="1:8" ht="12.75">
      <c r="A1080" s="598"/>
      <c r="B1080" s="598"/>
      <c r="C1080" s="609"/>
      <c r="D1080" s="949"/>
      <c r="E1080" s="950"/>
      <c r="F1080" s="951"/>
      <c r="G1080" s="951"/>
      <c r="H1080" s="545"/>
    </row>
    <row r="1081" spans="1:8" ht="12.75">
      <c r="A1081" s="598"/>
      <c r="B1081" s="598"/>
      <c r="C1081" s="607"/>
      <c r="D1081" s="637"/>
      <c r="E1081" s="594"/>
      <c r="F1081" s="545"/>
      <c r="G1081" s="545"/>
      <c r="H1081" s="545"/>
    </row>
    <row r="1082" spans="1:8" ht="12.75" customHeight="1">
      <c r="A1082" s="598"/>
      <c r="B1082" s="558"/>
      <c r="C1082" s="610" t="s">
        <v>2</v>
      </c>
      <c r="D1082" s="608" t="s">
        <v>418</v>
      </c>
      <c r="E1082" s="606"/>
      <c r="F1082" s="608"/>
      <c r="G1082" s="622"/>
      <c r="H1082" s="545"/>
    </row>
    <row r="1083" spans="1:8" ht="12.75" customHeight="1">
      <c r="A1083" s="598"/>
      <c r="B1083" s="598"/>
      <c r="C1083" s="611"/>
      <c r="D1083" s="608"/>
      <c r="E1083" s="606"/>
      <c r="F1083" s="545"/>
      <c r="G1083" s="545"/>
      <c r="H1083" s="612"/>
    </row>
    <row r="1084" spans="1:8" ht="12.75" customHeight="1">
      <c r="A1084" s="598"/>
      <c r="B1084" s="598"/>
      <c r="C1084" s="599"/>
      <c r="D1084" s="608"/>
      <c r="E1084" s="606"/>
      <c r="F1084" s="545"/>
      <c r="G1084" s="602"/>
      <c r="H1084" s="545"/>
    </row>
    <row r="1085" spans="1:8" ht="12.75" customHeight="1">
      <c r="A1085" s="598"/>
      <c r="B1085" s="598"/>
      <c r="C1085" s="599"/>
      <c r="D1085" s="608"/>
      <c r="E1085" s="606"/>
      <c r="F1085" s="545"/>
      <c r="G1085" s="602"/>
      <c r="H1085" s="545"/>
    </row>
    <row r="1086" spans="1:7" ht="12.75">
      <c r="A1086" s="603"/>
      <c r="B1086" s="613"/>
      <c r="C1086" s="599"/>
      <c r="D1086" s="637"/>
      <c r="E1086" s="594"/>
      <c r="F1086" s="612"/>
      <c r="G1086" s="612"/>
    </row>
    <row r="1087" spans="1:7" ht="12.75">
      <c r="A1087" s="598"/>
      <c r="B1087" s="598"/>
      <c r="C1087" s="545"/>
      <c r="D1087" s="608"/>
      <c r="E1087" s="594"/>
      <c r="F1087" s="545"/>
      <c r="G1087" s="614"/>
    </row>
    <row r="1088" spans="1:7" ht="12.75">
      <c r="A1088" s="598"/>
      <c r="B1088" s="598"/>
      <c r="C1088" s="599"/>
      <c r="D1088" s="637"/>
      <c r="E1088" s="602"/>
      <c r="F1088" s="545"/>
      <c r="G1088" s="545"/>
    </row>
    <row r="1089" spans="1:7" ht="12.75">
      <c r="A1089" s="487"/>
      <c r="B1089" s="487"/>
      <c r="D1089" s="485"/>
      <c r="E1089" s="478"/>
      <c r="G1089" s="583"/>
    </row>
    <row r="1090" spans="1:7" ht="12.75">
      <c r="A1090" s="487"/>
      <c r="B1090" s="487"/>
      <c r="D1090" s="485"/>
      <c r="E1090" s="478"/>
      <c r="G1090" s="583"/>
    </row>
    <row r="1091" spans="1:8" s="545" customFormat="1" ht="12.75">
      <c r="A1091" s="487"/>
      <c r="B1091" s="487"/>
      <c r="C1091" s="436"/>
      <c r="D1091" s="485"/>
      <c r="E1091" s="478"/>
      <c r="F1091" s="439"/>
      <c r="G1091" s="583"/>
      <c r="H1091" s="440"/>
    </row>
    <row r="1092" spans="1:8" s="545" customFormat="1" ht="12.75">
      <c r="A1092" s="487"/>
      <c r="B1092" s="487"/>
      <c r="C1092" s="436"/>
      <c r="D1092" s="485"/>
      <c r="E1092" s="478"/>
      <c r="F1092" s="439"/>
      <c r="G1092" s="583"/>
      <c r="H1092" s="440"/>
    </row>
    <row r="1093" spans="1:8" s="590" customFormat="1" ht="12.75" customHeight="1">
      <c r="A1093" s="481"/>
      <c r="B1093" s="481"/>
      <c r="C1093" s="436"/>
      <c r="D1093" s="485"/>
      <c r="E1093" s="438"/>
      <c r="F1093" s="439"/>
      <c r="G1093" s="479"/>
      <c r="H1093" s="440"/>
    </row>
    <row r="1094" spans="1:8" s="944" customFormat="1" ht="12.75">
      <c r="A1094" s="481"/>
      <c r="B1094" s="481"/>
      <c r="C1094" s="436"/>
      <c r="D1094" s="489"/>
      <c r="E1094" s="556"/>
      <c r="F1094" s="439"/>
      <c r="G1094" s="479"/>
      <c r="H1094" s="440"/>
    </row>
    <row r="1095" spans="1:8" s="944" customFormat="1" ht="12.75">
      <c r="A1095" s="451"/>
      <c r="B1095" s="435"/>
      <c r="C1095" s="615"/>
      <c r="D1095" s="437"/>
      <c r="E1095" s="438"/>
      <c r="F1095" s="439"/>
      <c r="G1095" s="439"/>
      <c r="H1095" s="440"/>
    </row>
    <row r="1096" spans="1:8" s="944" customFormat="1" ht="12.75">
      <c r="A1096" s="451"/>
      <c r="B1096" s="435"/>
      <c r="C1096" s="436"/>
      <c r="D1096" s="437"/>
      <c r="E1096" s="438"/>
      <c r="F1096" s="439"/>
      <c r="G1096" s="439"/>
      <c r="H1096" s="440"/>
    </row>
    <row r="1097" spans="1:8" s="944" customFormat="1" ht="12.75">
      <c r="A1097" s="451"/>
      <c r="B1097" s="435"/>
      <c r="C1097" s="436"/>
      <c r="D1097" s="437"/>
      <c r="E1097" s="438"/>
      <c r="F1097" s="439"/>
      <c r="G1097" s="439"/>
      <c r="H1097" s="440"/>
    </row>
    <row r="1098" spans="1:8" s="545" customFormat="1" ht="12.75">
      <c r="A1098" s="451"/>
      <c r="B1098" s="435"/>
      <c r="C1098" s="436"/>
      <c r="D1098" s="437"/>
      <c r="E1098" s="438"/>
      <c r="F1098" s="439"/>
      <c r="G1098" s="439"/>
      <c r="H1098" s="440"/>
    </row>
    <row r="1099" spans="1:8" s="545" customFormat="1" ht="12.75">
      <c r="A1099" s="451"/>
      <c r="B1099" s="435"/>
      <c r="C1099" s="436"/>
      <c r="D1099" s="437"/>
      <c r="E1099" s="438"/>
      <c r="F1099" s="439"/>
      <c r="G1099" s="439"/>
      <c r="H1099" s="440"/>
    </row>
    <row r="1100" spans="1:8" s="545" customFormat="1" ht="12.75">
      <c r="A1100" s="451"/>
      <c r="B1100" s="435"/>
      <c r="C1100" s="436"/>
      <c r="D1100" s="437"/>
      <c r="E1100" s="438"/>
      <c r="F1100" s="439"/>
      <c r="G1100" s="439"/>
      <c r="H1100" s="440"/>
    </row>
    <row r="1101" spans="1:8" s="545" customFormat="1" ht="12.75">
      <c r="A1101" s="451"/>
      <c r="B1101" s="435"/>
      <c r="C1101" s="436"/>
      <c r="D1101" s="437"/>
      <c r="E1101" s="438"/>
      <c r="F1101" s="439"/>
      <c r="G1101" s="439"/>
      <c r="H1101" s="440"/>
    </row>
    <row r="1102" spans="1:8" s="545" customFormat="1" ht="12.75">
      <c r="A1102" s="451"/>
      <c r="B1102" s="435"/>
      <c r="C1102" s="436"/>
      <c r="D1102" s="437"/>
      <c r="E1102" s="438"/>
      <c r="F1102" s="439"/>
      <c r="G1102" s="439"/>
      <c r="H1102" s="440"/>
    </row>
    <row r="1103" spans="1:8" s="545" customFormat="1" ht="12.75">
      <c r="A1103" s="451"/>
      <c r="B1103" s="435"/>
      <c r="C1103" s="436"/>
      <c r="D1103" s="437"/>
      <c r="E1103" s="438"/>
      <c r="F1103" s="439"/>
      <c r="G1103" s="439"/>
      <c r="H1103" s="440"/>
    </row>
    <row r="1104" spans="1:8" s="545" customFormat="1" ht="12.75">
      <c r="A1104" s="451"/>
      <c r="B1104" s="435"/>
      <c r="C1104" s="436"/>
      <c r="D1104" s="437"/>
      <c r="E1104" s="438"/>
      <c r="F1104" s="439"/>
      <c r="G1104" s="439"/>
      <c r="H1104" s="440"/>
    </row>
    <row r="1105" spans="1:8" s="545" customFormat="1" ht="12.75">
      <c r="A1105" s="451"/>
      <c r="B1105" s="435"/>
      <c r="C1105" s="436"/>
      <c r="D1105" s="437"/>
      <c r="E1105" s="438"/>
      <c r="F1105" s="439"/>
      <c r="G1105" s="439"/>
      <c r="H1105" s="440"/>
    </row>
    <row r="1106" spans="1:8" s="545" customFormat="1" ht="12.75">
      <c r="A1106" s="451"/>
      <c r="B1106" s="435"/>
      <c r="C1106" s="436"/>
      <c r="D1106" s="437"/>
      <c r="E1106" s="438"/>
      <c r="F1106" s="439"/>
      <c r="G1106" s="439"/>
      <c r="H1106" s="440"/>
    </row>
    <row r="1107" spans="1:8" s="545" customFormat="1" ht="12.75">
      <c r="A1107" s="451"/>
      <c r="B1107" s="435"/>
      <c r="C1107" s="436"/>
      <c r="D1107" s="437"/>
      <c r="E1107" s="438"/>
      <c r="F1107" s="439"/>
      <c r="G1107" s="439"/>
      <c r="H1107" s="440"/>
    </row>
    <row r="1108" spans="1:8" s="545" customFormat="1" ht="12.75">
      <c r="A1108" s="451"/>
      <c r="B1108" s="435"/>
      <c r="C1108" s="436"/>
      <c r="D1108" s="437"/>
      <c r="E1108" s="438"/>
      <c r="F1108" s="439"/>
      <c r="G1108" s="439"/>
      <c r="H1108" s="440"/>
    </row>
    <row r="1109" spans="1:8" s="545" customFormat="1" ht="12.75">
      <c r="A1109" s="451"/>
      <c r="B1109" s="435"/>
      <c r="C1109" s="436"/>
      <c r="D1109" s="437"/>
      <c r="E1109" s="438"/>
      <c r="F1109" s="439"/>
      <c r="G1109" s="439"/>
      <c r="H1109" s="440"/>
    </row>
    <row r="1110" spans="1:8" s="545" customFormat="1" ht="12.75">
      <c r="A1110" s="451"/>
      <c r="B1110" s="435"/>
      <c r="C1110" s="436"/>
      <c r="D1110" s="437"/>
      <c r="E1110" s="438"/>
      <c r="F1110" s="439"/>
      <c r="G1110" s="439"/>
      <c r="H1110" s="440"/>
    </row>
    <row r="1111" spans="1:8" s="545" customFormat="1" ht="12.75">
      <c r="A1111" s="451"/>
      <c r="B1111" s="435"/>
      <c r="C1111" s="436"/>
      <c r="D1111" s="437"/>
      <c r="E1111" s="438"/>
      <c r="F1111" s="439"/>
      <c r="G1111" s="439"/>
      <c r="H1111" s="440"/>
    </row>
    <row r="1112" spans="1:8" s="545" customFormat="1" ht="12.75">
      <c r="A1112" s="451"/>
      <c r="B1112" s="435"/>
      <c r="C1112" s="436"/>
      <c r="D1112" s="437"/>
      <c r="E1112" s="438"/>
      <c r="F1112" s="439"/>
      <c r="G1112" s="439"/>
      <c r="H1112" s="440"/>
    </row>
    <row r="1113" spans="1:8" s="545" customFormat="1" ht="12.75">
      <c r="A1113" s="451"/>
      <c r="B1113" s="435"/>
      <c r="C1113" s="436"/>
      <c r="D1113" s="437"/>
      <c r="E1113" s="438"/>
      <c r="F1113" s="439"/>
      <c r="G1113" s="439"/>
      <c r="H1113" s="440"/>
    </row>
    <row r="1114" spans="1:8" s="545" customFormat="1" ht="12.75">
      <c r="A1114" s="451"/>
      <c r="B1114" s="435"/>
      <c r="C1114" s="436"/>
      <c r="D1114" s="437"/>
      <c r="E1114" s="438"/>
      <c r="F1114" s="439"/>
      <c r="G1114" s="439"/>
      <c r="H1114" s="440"/>
    </row>
    <row r="1115" spans="1:8" s="545" customFormat="1" ht="12.75">
      <c r="A1115" s="451"/>
      <c r="B1115" s="435"/>
      <c r="C1115" s="436"/>
      <c r="D1115" s="437"/>
      <c r="E1115" s="438"/>
      <c r="F1115" s="439"/>
      <c r="G1115" s="439"/>
      <c r="H1115" s="440"/>
    </row>
    <row r="1116" spans="1:8" s="545" customFormat="1" ht="12.75">
      <c r="A1116" s="451"/>
      <c r="B1116" s="435"/>
      <c r="C1116" s="436"/>
      <c r="D1116" s="437"/>
      <c r="E1116" s="438"/>
      <c r="F1116" s="439"/>
      <c r="G1116" s="439"/>
      <c r="H1116" s="440"/>
    </row>
    <row r="1117" spans="1:8" s="545" customFormat="1" ht="12.75">
      <c r="A1117" s="451"/>
      <c r="B1117" s="435"/>
      <c r="C1117" s="436"/>
      <c r="D1117" s="437"/>
      <c r="E1117" s="438"/>
      <c r="F1117" s="439"/>
      <c r="G1117" s="439"/>
      <c r="H1117" s="440"/>
    </row>
    <row r="1118" spans="1:8" s="545" customFormat="1" ht="12.75">
      <c r="A1118" s="451"/>
      <c r="B1118" s="435"/>
      <c r="C1118" s="436"/>
      <c r="D1118" s="437"/>
      <c r="E1118" s="438"/>
      <c r="F1118" s="439"/>
      <c r="G1118" s="439"/>
      <c r="H1118" s="440"/>
    </row>
    <row r="1119" spans="1:8" s="545" customFormat="1" ht="12.75">
      <c r="A1119" s="451"/>
      <c r="B1119" s="435"/>
      <c r="C1119" s="436"/>
      <c r="D1119" s="437"/>
      <c r="E1119" s="438"/>
      <c r="F1119" s="439"/>
      <c r="G1119" s="439"/>
      <c r="H1119" s="440"/>
    </row>
    <row r="1120" spans="1:254" s="638" customFormat="1" ht="27.75" customHeight="1">
      <c r="A1120" s="451"/>
      <c r="B1120" s="435"/>
      <c r="C1120" s="436"/>
      <c r="D1120" s="437"/>
      <c r="E1120" s="438"/>
      <c r="F1120" s="439"/>
      <c r="G1120" s="439"/>
      <c r="H1120" s="440"/>
      <c r="I1120" s="550"/>
      <c r="J1120" s="550"/>
      <c r="K1120" s="550"/>
      <c r="L1120" s="550"/>
      <c r="M1120" s="550"/>
      <c r="N1120" s="550"/>
      <c r="O1120" s="550"/>
      <c r="P1120" s="550"/>
      <c r="Q1120" s="550"/>
      <c r="R1120" s="550"/>
      <c r="S1120" s="550"/>
      <c r="T1120" s="550"/>
      <c r="U1120" s="550"/>
      <c r="V1120" s="550"/>
      <c r="W1120" s="550"/>
      <c r="X1120" s="550"/>
      <c r="Y1120" s="550"/>
      <c r="Z1120" s="550"/>
      <c r="AA1120" s="550"/>
      <c r="AB1120" s="550"/>
      <c r="AC1120" s="550"/>
      <c r="AD1120" s="550"/>
      <c r="AE1120" s="550"/>
      <c r="AF1120" s="550"/>
      <c r="AG1120" s="550"/>
      <c r="AH1120" s="550"/>
      <c r="AI1120" s="550"/>
      <c r="AJ1120" s="550"/>
      <c r="AK1120" s="550"/>
      <c r="AL1120" s="550"/>
      <c r="AM1120" s="550"/>
      <c r="AN1120" s="550"/>
      <c r="AO1120" s="550"/>
      <c r="AP1120" s="550"/>
      <c r="AQ1120" s="550"/>
      <c r="AR1120" s="550"/>
      <c r="AS1120" s="550"/>
      <c r="AT1120" s="550"/>
      <c r="AU1120" s="550"/>
      <c r="AV1120" s="550"/>
      <c r="AW1120" s="550"/>
      <c r="AX1120" s="550"/>
      <c r="AY1120" s="550"/>
      <c r="AZ1120" s="550"/>
      <c r="BA1120" s="550"/>
      <c r="BB1120" s="550"/>
      <c r="BC1120" s="550"/>
      <c r="BD1120" s="550"/>
      <c r="BE1120" s="550"/>
      <c r="BF1120" s="550"/>
      <c r="BG1120" s="550"/>
      <c r="BH1120" s="550"/>
      <c r="BI1120" s="550"/>
      <c r="BJ1120" s="550"/>
      <c r="BK1120" s="550"/>
      <c r="BL1120" s="550"/>
      <c r="BM1120" s="550"/>
      <c r="BN1120" s="550"/>
      <c r="BO1120" s="550"/>
      <c r="BP1120" s="550"/>
      <c r="BQ1120" s="550"/>
      <c r="BR1120" s="550"/>
      <c r="BS1120" s="550"/>
      <c r="BT1120" s="550"/>
      <c r="BU1120" s="550"/>
      <c r="BV1120" s="550"/>
      <c r="BW1120" s="550"/>
      <c r="BX1120" s="550"/>
      <c r="BY1120" s="550"/>
      <c r="BZ1120" s="550"/>
      <c r="CA1120" s="550"/>
      <c r="CB1120" s="550"/>
      <c r="CC1120" s="550"/>
      <c r="CD1120" s="550"/>
      <c r="CE1120" s="550"/>
      <c r="CF1120" s="550"/>
      <c r="CG1120" s="550"/>
      <c r="CH1120" s="550"/>
      <c r="CI1120" s="550"/>
      <c r="CJ1120" s="550"/>
      <c r="CK1120" s="550"/>
      <c r="CL1120" s="550"/>
      <c r="CM1120" s="550"/>
      <c r="CN1120" s="550"/>
      <c r="CO1120" s="550"/>
      <c r="CP1120" s="550"/>
      <c r="CQ1120" s="550"/>
      <c r="CR1120" s="550"/>
      <c r="CS1120" s="550"/>
      <c r="CT1120" s="550"/>
      <c r="CU1120" s="550"/>
      <c r="CV1120" s="550"/>
      <c r="CW1120" s="550"/>
      <c r="CX1120" s="550"/>
      <c r="CY1120" s="550"/>
      <c r="CZ1120" s="550"/>
      <c r="DA1120" s="550"/>
      <c r="DB1120" s="550"/>
      <c r="DC1120" s="550"/>
      <c r="DD1120" s="550"/>
      <c r="DE1120" s="550"/>
      <c r="DF1120" s="550"/>
      <c r="DG1120" s="550"/>
      <c r="DH1120" s="550"/>
      <c r="DI1120" s="550"/>
      <c r="DJ1120" s="550"/>
      <c r="DK1120" s="550"/>
      <c r="DL1120" s="550"/>
      <c r="DM1120" s="550"/>
      <c r="DN1120" s="550"/>
      <c r="DO1120" s="550"/>
      <c r="DP1120" s="550"/>
      <c r="DQ1120" s="550"/>
      <c r="DR1120" s="550"/>
      <c r="DS1120" s="550"/>
      <c r="DT1120" s="550"/>
      <c r="DU1120" s="550"/>
      <c r="DV1120" s="550"/>
      <c r="DW1120" s="550"/>
      <c r="DX1120" s="550"/>
      <c r="DY1120" s="550"/>
      <c r="DZ1120" s="550"/>
      <c r="EA1120" s="550"/>
      <c r="EB1120" s="550"/>
      <c r="EC1120" s="550"/>
      <c r="ED1120" s="550"/>
      <c r="EE1120" s="550"/>
      <c r="EF1120" s="550"/>
      <c r="EG1120" s="550"/>
      <c r="EH1120" s="550"/>
      <c r="EI1120" s="550"/>
      <c r="EJ1120" s="550"/>
      <c r="EK1120" s="550"/>
      <c r="EL1120" s="550"/>
      <c r="EM1120" s="550"/>
      <c r="EN1120" s="550"/>
      <c r="EO1120" s="550"/>
      <c r="EP1120" s="550"/>
      <c r="EQ1120" s="550"/>
      <c r="ER1120" s="550"/>
      <c r="ES1120" s="550"/>
      <c r="ET1120" s="550"/>
      <c r="EU1120" s="550"/>
      <c r="EV1120" s="550"/>
      <c r="EW1120" s="550"/>
      <c r="EX1120" s="550"/>
      <c r="EY1120" s="550"/>
      <c r="EZ1120" s="550"/>
      <c r="FA1120" s="550"/>
      <c r="FB1120" s="550"/>
      <c r="FC1120" s="550"/>
      <c r="FD1120" s="550"/>
      <c r="FE1120" s="550"/>
      <c r="FF1120" s="550"/>
      <c r="FG1120" s="550"/>
      <c r="FH1120" s="550"/>
      <c r="FI1120" s="550"/>
      <c r="FJ1120" s="550"/>
      <c r="FK1120" s="550"/>
      <c r="FL1120" s="550"/>
      <c r="FM1120" s="550"/>
      <c r="FN1120" s="550"/>
      <c r="FO1120" s="550"/>
      <c r="FP1120" s="550"/>
      <c r="FQ1120" s="550"/>
      <c r="FR1120" s="550"/>
      <c r="FS1120" s="550"/>
      <c r="FT1120" s="550"/>
      <c r="FU1120" s="550"/>
      <c r="FV1120" s="550"/>
      <c r="FW1120" s="550"/>
      <c r="FX1120" s="550"/>
      <c r="FY1120" s="550"/>
      <c r="FZ1120" s="550"/>
      <c r="GA1120" s="550"/>
      <c r="GB1120" s="550"/>
      <c r="GC1120" s="550"/>
      <c r="GD1120" s="550"/>
      <c r="GE1120" s="550"/>
      <c r="GF1120" s="550"/>
      <c r="GG1120" s="550"/>
      <c r="GH1120" s="550"/>
      <c r="GI1120" s="550"/>
      <c r="GJ1120" s="550"/>
      <c r="GK1120" s="550"/>
      <c r="GL1120" s="550"/>
      <c r="GM1120" s="550"/>
      <c r="GN1120" s="550"/>
      <c r="GO1120" s="550"/>
      <c r="GP1120" s="550"/>
      <c r="GQ1120" s="550"/>
      <c r="GR1120" s="550"/>
      <c r="GS1120" s="550"/>
      <c r="GT1120" s="550"/>
      <c r="GU1120" s="550"/>
      <c r="GV1120" s="550"/>
      <c r="GW1120" s="550"/>
      <c r="GX1120" s="550"/>
      <c r="GY1120" s="550"/>
      <c r="GZ1120" s="550"/>
      <c r="HA1120" s="550"/>
      <c r="HB1120" s="550"/>
      <c r="HC1120" s="550"/>
      <c r="HD1120" s="550"/>
      <c r="HE1120" s="550"/>
      <c r="HF1120" s="550"/>
      <c r="HG1120" s="550"/>
      <c r="HH1120" s="550"/>
      <c r="HI1120" s="550"/>
      <c r="HJ1120" s="550"/>
      <c r="HK1120" s="550"/>
      <c r="HL1120" s="550"/>
      <c r="HM1120" s="550"/>
      <c r="HN1120" s="550"/>
      <c r="HO1120" s="550"/>
      <c r="HP1120" s="550"/>
      <c r="HQ1120" s="550"/>
      <c r="HR1120" s="550"/>
      <c r="HS1120" s="550"/>
      <c r="HT1120" s="550"/>
      <c r="HU1120" s="550"/>
      <c r="HV1120" s="550"/>
      <c r="HW1120" s="550"/>
      <c r="HX1120" s="550"/>
      <c r="HY1120" s="550"/>
      <c r="HZ1120" s="550"/>
      <c r="IA1120" s="550"/>
      <c r="IB1120" s="550"/>
      <c r="IC1120" s="550"/>
      <c r="ID1120" s="550"/>
      <c r="IE1120" s="550"/>
      <c r="IF1120" s="550"/>
      <c r="IG1120" s="550"/>
      <c r="IH1120" s="550"/>
      <c r="II1120" s="550"/>
      <c r="IJ1120" s="550"/>
      <c r="IK1120" s="550"/>
      <c r="IL1120" s="550"/>
      <c r="IM1120" s="550"/>
      <c r="IN1120" s="550"/>
      <c r="IO1120" s="550"/>
      <c r="IP1120" s="550"/>
      <c r="IQ1120" s="550"/>
      <c r="IR1120" s="550"/>
      <c r="IS1120" s="550"/>
      <c r="IT1120" s="550"/>
    </row>
    <row r="1121" spans="1:8" s="638" customFormat="1" ht="12.75">
      <c r="A1121" s="451"/>
      <c r="B1121" s="435"/>
      <c r="C1121" s="436"/>
      <c r="D1121" s="437"/>
      <c r="E1121" s="438"/>
      <c r="F1121" s="439"/>
      <c r="G1121" s="439"/>
      <c r="H1121" s="440"/>
    </row>
    <row r="1122" spans="1:8" s="638" customFormat="1" ht="12.75">
      <c r="A1122" s="451"/>
      <c r="B1122" s="435"/>
      <c r="C1122" s="436"/>
      <c r="D1122" s="437"/>
      <c r="E1122" s="438"/>
      <c r="F1122" s="439"/>
      <c r="G1122" s="439"/>
      <c r="H1122" s="440"/>
    </row>
    <row r="1123" spans="1:8" s="545" customFormat="1" ht="12.75">
      <c r="A1123" s="451"/>
      <c r="B1123" s="435"/>
      <c r="C1123" s="436"/>
      <c r="D1123" s="437"/>
      <c r="E1123" s="438"/>
      <c r="F1123" s="439"/>
      <c r="G1123" s="439"/>
      <c r="H1123" s="440"/>
    </row>
    <row r="1124" spans="1:8" s="545" customFormat="1" ht="12.75">
      <c r="A1124" s="451"/>
      <c r="B1124" s="435"/>
      <c r="C1124" s="436"/>
      <c r="D1124" s="437"/>
      <c r="E1124" s="438"/>
      <c r="F1124" s="439"/>
      <c r="G1124" s="439"/>
      <c r="H1124" s="440"/>
    </row>
    <row r="1125" spans="1:8" s="545" customFormat="1" ht="12.75">
      <c r="A1125" s="451"/>
      <c r="B1125" s="435"/>
      <c r="C1125" s="436"/>
      <c r="D1125" s="437"/>
      <c r="E1125" s="438"/>
      <c r="F1125" s="439"/>
      <c r="G1125" s="439"/>
      <c r="H1125" s="440"/>
    </row>
    <row r="1126" spans="1:8" s="545" customFormat="1" ht="15" customHeight="1">
      <c r="A1126" s="451"/>
      <c r="B1126" s="435"/>
      <c r="C1126" s="436"/>
      <c r="D1126" s="437"/>
      <c r="E1126" s="438"/>
      <c r="F1126" s="439"/>
      <c r="G1126" s="439"/>
      <c r="H1126" s="440"/>
    </row>
    <row r="1127" spans="1:8" s="545" customFormat="1" ht="12.75">
      <c r="A1127" s="451"/>
      <c r="B1127" s="435"/>
      <c r="C1127" s="436"/>
      <c r="D1127" s="437"/>
      <c r="E1127" s="438"/>
      <c r="F1127" s="439"/>
      <c r="G1127" s="439"/>
      <c r="H1127" s="440"/>
    </row>
    <row r="1128" spans="1:8" s="545" customFormat="1" ht="15" customHeight="1">
      <c r="A1128" s="451"/>
      <c r="B1128" s="435"/>
      <c r="C1128" s="436"/>
      <c r="D1128" s="437"/>
      <c r="E1128" s="438"/>
      <c r="F1128" s="439"/>
      <c r="G1128" s="439"/>
      <c r="H1128" s="440"/>
    </row>
    <row r="1129" spans="1:8" s="545" customFormat="1" ht="12.75">
      <c r="A1129" s="451"/>
      <c r="B1129" s="435"/>
      <c r="C1129" s="436"/>
      <c r="D1129" s="437"/>
      <c r="E1129" s="438"/>
      <c r="F1129" s="439"/>
      <c r="G1129" s="439"/>
      <c r="H1129" s="440"/>
    </row>
    <row r="1130" spans="1:8" s="545" customFormat="1" ht="12.75">
      <c r="A1130" s="451"/>
      <c r="B1130" s="435"/>
      <c r="C1130" s="436"/>
      <c r="D1130" s="437"/>
      <c r="E1130" s="438"/>
      <c r="F1130" s="439"/>
      <c r="G1130" s="439"/>
      <c r="H1130" s="440"/>
    </row>
    <row r="1131" spans="1:8" s="545" customFormat="1" ht="12.75">
      <c r="A1131" s="451"/>
      <c r="B1131" s="435"/>
      <c r="C1131" s="436"/>
      <c r="D1131" s="437"/>
      <c r="E1131" s="438"/>
      <c r="F1131" s="439"/>
      <c r="G1131" s="439"/>
      <c r="H1131" s="440"/>
    </row>
    <row r="1132" spans="1:8" s="545" customFormat="1" ht="12.75">
      <c r="A1132" s="451"/>
      <c r="B1132" s="435"/>
      <c r="C1132" s="436"/>
      <c r="D1132" s="437"/>
      <c r="E1132" s="438"/>
      <c r="F1132" s="439"/>
      <c r="G1132" s="439"/>
      <c r="H1132" s="440"/>
    </row>
    <row r="1133" spans="1:8" s="545" customFormat="1" ht="12.75">
      <c r="A1133" s="451"/>
      <c r="B1133" s="435"/>
      <c r="C1133" s="436"/>
      <c r="D1133" s="437"/>
      <c r="E1133" s="438"/>
      <c r="F1133" s="439"/>
      <c r="G1133" s="439"/>
      <c r="H1133" s="440"/>
    </row>
    <row r="1134" spans="1:8" s="545" customFormat="1" ht="12.75" hidden="1">
      <c r="A1134" s="451"/>
      <c r="B1134" s="435"/>
      <c r="C1134" s="436"/>
      <c r="D1134" s="437"/>
      <c r="E1134" s="438"/>
      <c r="F1134" s="439"/>
      <c r="G1134" s="439"/>
      <c r="H1134" s="440"/>
    </row>
    <row r="1135" spans="1:8" s="545" customFormat="1" ht="12.75" hidden="1">
      <c r="A1135" s="451"/>
      <c r="B1135" s="435"/>
      <c r="C1135" s="436"/>
      <c r="D1135" s="437"/>
      <c r="E1135" s="438"/>
      <c r="F1135" s="439"/>
      <c r="G1135" s="439"/>
      <c r="H1135" s="440"/>
    </row>
    <row r="1136" spans="1:8" s="545" customFormat="1" ht="12.75">
      <c r="A1136" s="451"/>
      <c r="B1136" s="435"/>
      <c r="C1136" s="436"/>
      <c r="D1136" s="437"/>
      <c r="E1136" s="438"/>
      <c r="F1136" s="439"/>
      <c r="G1136" s="439"/>
      <c r="H1136" s="440"/>
    </row>
    <row r="1137" spans="1:8" s="545" customFormat="1" ht="12.75">
      <c r="A1137" s="451"/>
      <c r="B1137" s="435"/>
      <c r="C1137" s="436"/>
      <c r="D1137" s="437"/>
      <c r="E1137" s="438"/>
      <c r="F1137" s="439"/>
      <c r="G1137" s="439"/>
      <c r="H1137" s="440"/>
    </row>
    <row r="1138" spans="1:8" s="545" customFormat="1" ht="12.75">
      <c r="A1138" s="451"/>
      <c r="B1138" s="435"/>
      <c r="C1138" s="436"/>
      <c r="D1138" s="437"/>
      <c r="E1138" s="438"/>
      <c r="F1138" s="439"/>
      <c r="G1138" s="439"/>
      <c r="H1138" s="440"/>
    </row>
    <row r="1139" spans="1:8" s="545" customFormat="1" ht="12.75">
      <c r="A1139" s="451"/>
      <c r="B1139" s="435"/>
      <c r="C1139" s="436"/>
      <c r="D1139" s="437"/>
      <c r="E1139" s="438"/>
      <c r="F1139" s="439"/>
      <c r="G1139" s="439"/>
      <c r="H1139" s="440"/>
    </row>
    <row r="1140" spans="1:8" s="545" customFormat="1" ht="12.75">
      <c r="A1140" s="451"/>
      <c r="B1140" s="435"/>
      <c r="C1140" s="436"/>
      <c r="D1140" s="437"/>
      <c r="E1140" s="438"/>
      <c r="F1140" s="439"/>
      <c r="G1140" s="439"/>
      <c r="H1140" s="440"/>
    </row>
    <row r="1141" spans="1:8" s="545" customFormat="1" ht="12.75">
      <c r="A1141" s="451"/>
      <c r="B1141" s="435"/>
      <c r="C1141" s="436"/>
      <c r="D1141" s="437"/>
      <c r="E1141" s="438"/>
      <c r="F1141" s="439"/>
      <c r="G1141" s="439"/>
      <c r="H1141" s="440"/>
    </row>
    <row r="1142" spans="1:8" s="545" customFormat="1" ht="12.75">
      <c r="A1142" s="451"/>
      <c r="B1142" s="435"/>
      <c r="C1142" s="436"/>
      <c r="D1142" s="437"/>
      <c r="E1142" s="438"/>
      <c r="F1142" s="439"/>
      <c r="G1142" s="439"/>
      <c r="H1142" s="440"/>
    </row>
    <row r="1143" spans="1:8" s="545" customFormat="1" ht="12.75">
      <c r="A1143" s="451"/>
      <c r="B1143" s="435"/>
      <c r="C1143" s="436"/>
      <c r="D1143" s="437"/>
      <c r="E1143" s="438"/>
      <c r="F1143" s="439"/>
      <c r="G1143" s="439"/>
      <c r="H1143" s="440"/>
    </row>
    <row r="1144" spans="1:8" s="601" customFormat="1" ht="12.75">
      <c r="A1144" s="451"/>
      <c r="B1144" s="435"/>
      <c r="C1144" s="436"/>
      <c r="D1144" s="437"/>
      <c r="E1144" s="438"/>
      <c r="F1144" s="439"/>
      <c r="G1144" s="439"/>
      <c r="H1144" s="440"/>
    </row>
    <row r="1145" spans="1:8" s="601" customFormat="1" ht="12.75">
      <c r="A1145" s="451"/>
      <c r="B1145" s="435"/>
      <c r="C1145" s="436"/>
      <c r="D1145" s="437"/>
      <c r="E1145" s="438"/>
      <c r="F1145" s="439"/>
      <c r="G1145" s="439"/>
      <c r="H1145" s="440"/>
    </row>
    <row r="1146" spans="1:8" s="601" customFormat="1" ht="12.75">
      <c r="A1146" s="451"/>
      <c r="B1146" s="435"/>
      <c r="C1146" s="436"/>
      <c r="D1146" s="437"/>
      <c r="E1146" s="438"/>
      <c r="F1146" s="439"/>
      <c r="G1146" s="439"/>
      <c r="H1146" s="440"/>
    </row>
    <row r="1147" spans="1:8" s="545" customFormat="1" ht="12.75">
      <c r="A1147" s="451"/>
      <c r="B1147" s="435"/>
      <c r="C1147" s="436"/>
      <c r="D1147" s="437"/>
      <c r="E1147" s="438"/>
      <c r="F1147" s="439"/>
      <c r="G1147" s="439"/>
      <c r="H1147" s="440"/>
    </row>
    <row r="1148" spans="1:8" s="545" customFormat="1" ht="12.75">
      <c r="A1148" s="451"/>
      <c r="B1148" s="435"/>
      <c r="C1148" s="436"/>
      <c r="D1148" s="437"/>
      <c r="E1148" s="438"/>
      <c r="F1148" s="439"/>
      <c r="G1148" s="439"/>
      <c r="H1148" s="440"/>
    </row>
    <row r="1149" spans="1:8" s="545" customFormat="1" ht="12.75">
      <c r="A1149" s="451"/>
      <c r="B1149" s="435"/>
      <c r="C1149" s="436"/>
      <c r="D1149" s="437"/>
      <c r="E1149" s="438"/>
      <c r="F1149" s="439"/>
      <c r="G1149" s="439"/>
      <c r="H1149" s="440"/>
    </row>
    <row r="1150" spans="1:8" s="545" customFormat="1" ht="12.75">
      <c r="A1150" s="451"/>
      <c r="B1150" s="435"/>
      <c r="C1150" s="436"/>
      <c r="D1150" s="437"/>
      <c r="E1150" s="438"/>
      <c r="F1150" s="439"/>
      <c r="G1150" s="439"/>
      <c r="H1150" s="440"/>
    </row>
    <row r="1151" spans="1:8" s="545" customFormat="1" ht="12.75">
      <c r="A1151" s="451"/>
      <c r="B1151" s="435"/>
      <c r="C1151" s="436"/>
      <c r="D1151" s="437"/>
      <c r="E1151" s="438"/>
      <c r="F1151" s="439"/>
      <c r="G1151" s="439"/>
      <c r="H1151" s="440"/>
    </row>
    <row r="1152" spans="1:8" s="545" customFormat="1" ht="12.75">
      <c r="A1152" s="451"/>
      <c r="B1152" s="435"/>
      <c r="C1152" s="436"/>
      <c r="D1152" s="437"/>
      <c r="E1152" s="438"/>
      <c r="F1152" s="439"/>
      <c r="G1152" s="439"/>
      <c r="H1152" s="440"/>
    </row>
    <row r="1153" spans="1:8" s="545" customFormat="1" ht="12.75">
      <c r="A1153" s="451"/>
      <c r="B1153" s="435"/>
      <c r="C1153" s="436"/>
      <c r="D1153" s="437"/>
      <c r="E1153" s="438"/>
      <c r="F1153" s="439"/>
      <c r="G1153" s="439"/>
      <c r="H1153" s="440"/>
    </row>
    <row r="1154" spans="1:8" s="545" customFormat="1" ht="12.75">
      <c r="A1154" s="451"/>
      <c r="B1154" s="435"/>
      <c r="C1154" s="436"/>
      <c r="D1154" s="437"/>
      <c r="E1154" s="438"/>
      <c r="F1154" s="439"/>
      <c r="G1154" s="439"/>
      <c r="H1154" s="440"/>
    </row>
    <row r="1155" spans="1:8" s="608" customFormat="1" ht="12.75">
      <c r="A1155" s="451"/>
      <c r="B1155" s="435"/>
      <c r="C1155" s="436"/>
      <c r="D1155" s="437"/>
      <c r="E1155" s="438"/>
      <c r="F1155" s="439"/>
      <c r="G1155" s="439"/>
      <c r="H1155" s="440"/>
    </row>
    <row r="1156" spans="1:8" s="545" customFormat="1" ht="12.75">
      <c r="A1156" s="451"/>
      <c r="B1156" s="435"/>
      <c r="C1156" s="436"/>
      <c r="D1156" s="437"/>
      <c r="E1156" s="438"/>
      <c r="F1156" s="439"/>
      <c r="G1156" s="439"/>
      <c r="H1156" s="440"/>
    </row>
    <row r="1157" spans="1:8" s="545" customFormat="1" ht="12.75">
      <c r="A1157" s="451"/>
      <c r="B1157" s="435"/>
      <c r="C1157" s="436"/>
      <c r="D1157" s="437"/>
      <c r="E1157" s="438"/>
      <c r="F1157" s="439"/>
      <c r="G1157" s="439"/>
      <c r="H1157" s="440"/>
    </row>
    <row r="1158" spans="1:8" s="545" customFormat="1" ht="12.75">
      <c r="A1158" s="451"/>
      <c r="B1158" s="435"/>
      <c r="C1158" s="436"/>
      <c r="D1158" s="437"/>
      <c r="E1158" s="438"/>
      <c r="F1158" s="439"/>
      <c r="G1158" s="439"/>
      <c r="H1158" s="440"/>
    </row>
    <row r="1159" spans="1:8" s="612" customFormat="1" ht="12.75">
      <c r="A1159" s="451"/>
      <c r="B1159" s="435"/>
      <c r="C1159" s="436"/>
      <c r="D1159" s="437"/>
      <c r="E1159" s="438"/>
      <c r="F1159" s="439"/>
      <c r="G1159" s="439"/>
      <c r="H1159" s="440"/>
    </row>
    <row r="1160" spans="1:8" s="545" customFormat="1" ht="12.75">
      <c r="A1160" s="451"/>
      <c r="B1160" s="435"/>
      <c r="C1160" s="436"/>
      <c r="D1160" s="437"/>
      <c r="E1160" s="438"/>
      <c r="F1160" s="439"/>
      <c r="G1160" s="439"/>
      <c r="H1160" s="440"/>
    </row>
    <row r="1161" spans="1:8" s="545" customFormat="1" ht="12.75">
      <c r="A1161" s="451"/>
      <c r="B1161" s="435"/>
      <c r="C1161" s="436"/>
      <c r="D1161" s="437"/>
      <c r="E1161" s="438"/>
      <c r="F1161" s="439"/>
      <c r="G1161" s="439"/>
      <c r="H1161" s="440"/>
    </row>
  </sheetData>
  <sheetProtection/>
  <mergeCells count="44">
    <mergeCell ref="G992:H992"/>
    <mergeCell ref="A996:H996"/>
    <mergeCell ref="G997:H997"/>
    <mergeCell ref="G981:H981"/>
    <mergeCell ref="G982:H982"/>
    <mergeCell ref="G984:H984"/>
    <mergeCell ref="G986:H986"/>
    <mergeCell ref="G987:H987"/>
    <mergeCell ref="G989:H989"/>
    <mergeCell ref="A975:H975"/>
    <mergeCell ref="G976:H976"/>
    <mergeCell ref="G978:H978"/>
    <mergeCell ref="G980:H980"/>
    <mergeCell ref="A967:H967"/>
    <mergeCell ref="C968:C969"/>
    <mergeCell ref="G968:H968"/>
    <mergeCell ref="G970:H970"/>
    <mergeCell ref="G971:H971"/>
    <mergeCell ref="G972:H972"/>
    <mergeCell ref="G959:H959"/>
    <mergeCell ref="G961:H961"/>
    <mergeCell ref="G963:H963"/>
    <mergeCell ref="G964:H964"/>
    <mergeCell ref="G948:H948"/>
    <mergeCell ref="G949:H949"/>
    <mergeCell ref="G951:H951"/>
    <mergeCell ref="G953:H953"/>
    <mergeCell ref="G955:H955"/>
    <mergeCell ref="G957:H957"/>
    <mergeCell ref="A941:H941"/>
    <mergeCell ref="G942:H942"/>
    <mergeCell ref="C943:C944"/>
    <mergeCell ref="G943:H943"/>
    <mergeCell ref="G946:H946"/>
    <mergeCell ref="G947:H947"/>
    <mergeCell ref="A4:B4"/>
    <mergeCell ref="D4:E4"/>
    <mergeCell ref="F4:G4"/>
    <mergeCell ref="A2:B2"/>
    <mergeCell ref="D2:E2"/>
    <mergeCell ref="F2:G2"/>
    <mergeCell ref="A3:B3"/>
    <mergeCell ref="D3:E3"/>
    <mergeCell ref="F3:G3"/>
  </mergeCells>
  <conditionalFormatting sqref="G430:G431 G433 G435">
    <cfRule type="cellIs" priority="267" dxfId="652" operator="equal" stopIfTrue="1">
      <formula>0</formula>
    </cfRule>
  </conditionalFormatting>
  <conditionalFormatting sqref="G430:G431 G433 G435">
    <cfRule type="cellIs" priority="266" dxfId="654" operator="equal" stopIfTrue="1">
      <formula>"kos"</formula>
    </cfRule>
  </conditionalFormatting>
  <conditionalFormatting sqref="G709:G710 G712 G714">
    <cfRule type="cellIs" priority="131" dxfId="652" operator="equal" stopIfTrue="1">
      <formula>0</formula>
    </cfRule>
  </conditionalFormatting>
  <conditionalFormatting sqref="G709:G710 G712 G714">
    <cfRule type="cellIs" priority="130" dxfId="654" operator="equal" stopIfTrue="1">
      <formula>"kos"</formula>
    </cfRule>
  </conditionalFormatting>
  <conditionalFormatting sqref="H164 H148:H158 H161:H162">
    <cfRule type="cellIs" priority="444" dxfId="655" operator="equal" stopIfTrue="1">
      <formula>"s"</formula>
    </cfRule>
  </conditionalFormatting>
  <conditionalFormatting sqref="G35:H35 G4:G5 H138:H139 G115:G118 G111:G112 G123:H123 G74 G69 G86 H112:H122 H129 G130:H130 H131:H136 G107:G109 G144 H163 G165:H167 G156:G162 G153">
    <cfRule type="cellIs" priority="443" dxfId="652" operator="equal" stopIfTrue="1">
      <formula>0</formula>
    </cfRule>
  </conditionalFormatting>
  <conditionalFormatting sqref="F35:H35 H138:H139 F115:G118 F111:G112 F123:H123 F74:G74 F69:G69 F86:G86 H112:H122 H129 F130:H130 H131:H136 F107:G109 F159:G162 F156:G157 F165:H167 H163 F153:G153">
    <cfRule type="cellIs" priority="442" dxfId="654" operator="equal" stopIfTrue="1">
      <formula>"kos"</formula>
    </cfRule>
  </conditionalFormatting>
  <conditionalFormatting sqref="K165:K166">
    <cfRule type="cellIs" priority="441" dxfId="656" operator="equal" stopIfTrue="1">
      <formula>"s"</formula>
    </cfRule>
  </conditionalFormatting>
  <conditionalFormatting sqref="K165:K166">
    <cfRule type="cellIs" priority="440" dxfId="656" operator="equal" stopIfTrue="1">
      <formula>"s"</formula>
    </cfRule>
  </conditionalFormatting>
  <conditionalFormatting sqref="G137:H137">
    <cfRule type="cellIs" priority="439" dxfId="652" operator="equal" stopIfTrue="1">
      <formula>0</formula>
    </cfRule>
  </conditionalFormatting>
  <conditionalFormatting sqref="F137:H137">
    <cfRule type="cellIs" priority="438" dxfId="654" operator="equal" stopIfTrue="1">
      <formula>"kos"</formula>
    </cfRule>
  </conditionalFormatting>
  <conditionalFormatting sqref="H140:H141">
    <cfRule type="cellIs" priority="437" dxfId="655" operator="equal" stopIfTrue="1">
      <formula>"s"</formula>
    </cfRule>
  </conditionalFormatting>
  <conditionalFormatting sqref="G138:G139">
    <cfRule type="cellIs" priority="436" dxfId="652" operator="equal" stopIfTrue="1">
      <formula>0</formula>
    </cfRule>
  </conditionalFormatting>
  <conditionalFormatting sqref="E1047:E1049 G1020">
    <cfRule type="cellIs" priority="435" dxfId="652" operator="equal" stopIfTrue="1">
      <formula>0</formula>
    </cfRule>
  </conditionalFormatting>
  <conditionalFormatting sqref="H1044:H1046">
    <cfRule type="cellIs" priority="434" dxfId="656" operator="equal" stopIfTrue="1">
      <formula>"s"</formula>
    </cfRule>
  </conditionalFormatting>
  <conditionalFormatting sqref="G82">
    <cfRule type="cellIs" priority="433" dxfId="652" operator="equal" stopIfTrue="1">
      <formula>0</formula>
    </cfRule>
  </conditionalFormatting>
  <conditionalFormatting sqref="F82:G82">
    <cfRule type="cellIs" priority="432" dxfId="654" operator="equal" stopIfTrue="1">
      <formula>"kos"</formula>
    </cfRule>
  </conditionalFormatting>
  <conditionalFormatting sqref="G40:G41 G64 G54 G59">
    <cfRule type="cellIs" priority="431" dxfId="652" operator="equal" stopIfTrue="1">
      <formula>0</formula>
    </cfRule>
  </conditionalFormatting>
  <conditionalFormatting sqref="F40:G41 F64:G64 F54:G54 F59:G59 F37">
    <cfRule type="cellIs" priority="430" dxfId="654" operator="equal" stopIfTrue="1">
      <formula>"kos"</formula>
    </cfRule>
  </conditionalFormatting>
  <conditionalFormatting sqref="G110">
    <cfRule type="cellIs" priority="413" dxfId="652" operator="equal" stopIfTrue="1">
      <formula>0</formula>
    </cfRule>
  </conditionalFormatting>
  <conditionalFormatting sqref="F110:G110">
    <cfRule type="cellIs" priority="412" dxfId="654" operator="equal" stopIfTrue="1">
      <formula>"kos"</formula>
    </cfRule>
  </conditionalFormatting>
  <conditionalFormatting sqref="G141 G143">
    <cfRule type="cellIs" priority="428" dxfId="652" operator="equal" stopIfTrue="1">
      <formula>0</formula>
    </cfRule>
  </conditionalFormatting>
  <conditionalFormatting sqref="G128:H128 H124:H127">
    <cfRule type="cellIs" priority="424" dxfId="652" operator="equal" stopIfTrue="1">
      <formula>0</formula>
    </cfRule>
  </conditionalFormatting>
  <conditionalFormatting sqref="F128:H128 H124:H127">
    <cfRule type="cellIs" priority="423" dxfId="654" operator="equal" stopIfTrue="1">
      <formula>"kos"</formula>
    </cfRule>
  </conditionalFormatting>
  <conditionalFormatting sqref="H142:H145">
    <cfRule type="cellIs" priority="429" dxfId="655" operator="equal" stopIfTrue="1">
      <formula>"s"</formula>
    </cfRule>
  </conditionalFormatting>
  <conditionalFormatting sqref="G146:G147">
    <cfRule type="cellIs" priority="425" dxfId="652" operator="equal" stopIfTrue="1">
      <formula>0</formula>
    </cfRule>
  </conditionalFormatting>
  <conditionalFormatting sqref="H146:H147">
    <cfRule type="cellIs" priority="427" dxfId="655" operator="equal" stopIfTrue="1">
      <formula>"s"</formula>
    </cfRule>
  </conditionalFormatting>
  <conditionalFormatting sqref="H159:H160">
    <cfRule type="cellIs" priority="426" dxfId="655" operator="equal" stopIfTrue="1">
      <formula>"s"</formula>
    </cfRule>
  </conditionalFormatting>
  <conditionalFormatting sqref="F53:G53">
    <cfRule type="cellIs" priority="419" dxfId="654" operator="equal" stopIfTrue="1">
      <formula>"kos"</formula>
    </cfRule>
  </conditionalFormatting>
  <conditionalFormatting sqref="F38:G38">
    <cfRule type="cellIs" priority="421" dxfId="654" operator="equal" stopIfTrue="1">
      <formula>"kos"</formula>
    </cfRule>
  </conditionalFormatting>
  <conditionalFormatting sqref="F114:G114">
    <cfRule type="cellIs" priority="415" dxfId="654" operator="equal" stopIfTrue="1">
      <formula>"kos"</formula>
    </cfRule>
  </conditionalFormatting>
  <conditionalFormatting sqref="G53">
    <cfRule type="cellIs" priority="420" dxfId="652" operator="equal" stopIfTrue="1">
      <formula>0</formula>
    </cfRule>
  </conditionalFormatting>
  <conditionalFormatting sqref="G38">
    <cfRule type="cellIs" priority="422" dxfId="652" operator="equal" stopIfTrue="1">
      <formula>0</formula>
    </cfRule>
  </conditionalFormatting>
  <conditionalFormatting sqref="F43:G43">
    <cfRule type="cellIs" priority="406" dxfId="654" operator="equal" stopIfTrue="1">
      <formula>"kos"</formula>
    </cfRule>
  </conditionalFormatting>
  <conditionalFormatting sqref="G43">
    <cfRule type="cellIs" priority="407" dxfId="652" operator="equal" stopIfTrue="1">
      <formula>0</formula>
    </cfRule>
  </conditionalFormatting>
  <conditionalFormatting sqref="G114">
    <cfRule type="cellIs" priority="416" dxfId="652" operator="equal" stopIfTrue="1">
      <formula>0</formula>
    </cfRule>
  </conditionalFormatting>
  <conditionalFormatting sqref="G58">
    <cfRule type="cellIs" priority="418" dxfId="652" operator="equal" stopIfTrue="1">
      <formula>0</formula>
    </cfRule>
  </conditionalFormatting>
  <conditionalFormatting sqref="F58:G58">
    <cfRule type="cellIs" priority="417" dxfId="654" operator="equal" stopIfTrue="1">
      <formula>"kos"</formula>
    </cfRule>
  </conditionalFormatting>
  <conditionalFormatting sqref="G142">
    <cfRule type="cellIs" priority="414" dxfId="652" operator="equal" stopIfTrue="1">
      <formula>0</formula>
    </cfRule>
  </conditionalFormatting>
  <conditionalFormatting sqref="F56:G56">
    <cfRule type="cellIs" priority="410" dxfId="654" operator="equal" stopIfTrue="1">
      <formula>"kos"</formula>
    </cfRule>
  </conditionalFormatting>
  <conditionalFormatting sqref="G56">
    <cfRule type="cellIs" priority="411" dxfId="652" operator="equal" stopIfTrue="1">
      <formula>0</formula>
    </cfRule>
  </conditionalFormatting>
  <conditionalFormatting sqref="F45:G46 F52:G52">
    <cfRule type="cellIs" priority="408" dxfId="654" operator="equal" stopIfTrue="1">
      <formula>"kos"</formula>
    </cfRule>
  </conditionalFormatting>
  <conditionalFormatting sqref="G45:G46 G52">
    <cfRule type="cellIs" priority="409" dxfId="652" operator="equal" stopIfTrue="1">
      <formula>0</formula>
    </cfRule>
  </conditionalFormatting>
  <conditionalFormatting sqref="F61:G61">
    <cfRule type="cellIs" priority="402" dxfId="654" operator="equal" stopIfTrue="1">
      <formula>"kos"</formula>
    </cfRule>
  </conditionalFormatting>
  <conditionalFormatting sqref="F66:G66">
    <cfRule type="cellIs" priority="398" dxfId="654" operator="equal" stopIfTrue="1">
      <formula>"kos"</formula>
    </cfRule>
  </conditionalFormatting>
  <conditionalFormatting sqref="G61">
    <cfRule type="cellIs" priority="403" dxfId="652" operator="equal" stopIfTrue="1">
      <formula>0</formula>
    </cfRule>
  </conditionalFormatting>
  <conditionalFormatting sqref="G63">
    <cfRule type="cellIs" priority="405" dxfId="652" operator="equal" stopIfTrue="1">
      <formula>0</formula>
    </cfRule>
  </conditionalFormatting>
  <conditionalFormatting sqref="F63:G63">
    <cfRule type="cellIs" priority="404" dxfId="654" operator="equal" stopIfTrue="1">
      <formula>"kos"</formula>
    </cfRule>
  </conditionalFormatting>
  <conditionalFormatting sqref="G68">
    <cfRule type="cellIs" priority="401" dxfId="652" operator="equal" stopIfTrue="1">
      <formula>0</formula>
    </cfRule>
  </conditionalFormatting>
  <conditionalFormatting sqref="F68:G68">
    <cfRule type="cellIs" priority="400" dxfId="654" operator="equal" stopIfTrue="1">
      <formula>"kos"</formula>
    </cfRule>
  </conditionalFormatting>
  <conditionalFormatting sqref="G66">
    <cfRule type="cellIs" priority="399" dxfId="652" operator="equal" stopIfTrue="1">
      <formula>0</formula>
    </cfRule>
  </conditionalFormatting>
  <conditionalFormatting sqref="F76:G76">
    <cfRule type="cellIs" priority="396" dxfId="654" operator="equal" stopIfTrue="1">
      <formula>"kos"</formula>
    </cfRule>
  </conditionalFormatting>
  <conditionalFormatting sqref="F80:G80">
    <cfRule type="cellIs" priority="390" dxfId="654" operator="equal" stopIfTrue="1">
      <formula>"kos"</formula>
    </cfRule>
  </conditionalFormatting>
  <conditionalFormatting sqref="G73">
    <cfRule type="cellIs" priority="395" dxfId="652" operator="equal" stopIfTrue="1">
      <formula>0</formula>
    </cfRule>
  </conditionalFormatting>
  <conditionalFormatting sqref="F73:G73">
    <cfRule type="cellIs" priority="394" dxfId="654" operator="equal" stopIfTrue="1">
      <formula>"kos"</formula>
    </cfRule>
  </conditionalFormatting>
  <conditionalFormatting sqref="G76">
    <cfRule type="cellIs" priority="397" dxfId="652" operator="equal" stopIfTrue="1">
      <formula>0</formula>
    </cfRule>
  </conditionalFormatting>
  <conditionalFormatting sqref="F71:G71">
    <cfRule type="cellIs" priority="392" dxfId="654" operator="equal" stopIfTrue="1">
      <formula>"kos"</formula>
    </cfRule>
  </conditionalFormatting>
  <conditionalFormatting sqref="G71">
    <cfRule type="cellIs" priority="393" dxfId="652" operator="equal" stopIfTrue="1">
      <formula>0</formula>
    </cfRule>
  </conditionalFormatting>
  <conditionalFormatting sqref="G80">
    <cfRule type="cellIs" priority="391" dxfId="652" operator="equal" stopIfTrue="1">
      <formula>0</formula>
    </cfRule>
  </conditionalFormatting>
  <conditionalFormatting sqref="G155">
    <cfRule type="cellIs" priority="389" dxfId="652" operator="equal" stopIfTrue="1">
      <formula>0</formula>
    </cfRule>
  </conditionalFormatting>
  <conditionalFormatting sqref="F155:G155">
    <cfRule type="cellIs" priority="388" dxfId="654" operator="equal" stopIfTrue="1">
      <formula>"kos"</formula>
    </cfRule>
  </conditionalFormatting>
  <conditionalFormatting sqref="F140:G140">
    <cfRule type="cellIs" priority="386" dxfId="654" operator="equal" stopIfTrue="1">
      <formula>"kos"</formula>
    </cfRule>
  </conditionalFormatting>
  <conditionalFormatting sqref="G140">
    <cfRule type="cellIs" priority="387" dxfId="652" operator="equal" stopIfTrue="1">
      <formula>0</formula>
    </cfRule>
  </conditionalFormatting>
  <conditionalFormatting sqref="F129:G129">
    <cfRule type="cellIs" priority="384" dxfId="654" operator="equal" stopIfTrue="1">
      <formula>"kos"</formula>
    </cfRule>
  </conditionalFormatting>
  <conditionalFormatting sqref="G129">
    <cfRule type="cellIs" priority="385" dxfId="652" operator="equal" stopIfTrue="1">
      <formula>0</formula>
    </cfRule>
  </conditionalFormatting>
  <conditionalFormatting sqref="F49:G50">
    <cfRule type="cellIs" priority="382" dxfId="654" operator="equal" stopIfTrue="1">
      <formula>"kos"</formula>
    </cfRule>
  </conditionalFormatting>
  <conditionalFormatting sqref="G49:G50">
    <cfRule type="cellIs" priority="383" dxfId="652" operator="equal" stopIfTrue="1">
      <formula>0</formula>
    </cfRule>
  </conditionalFormatting>
  <conditionalFormatting sqref="G209">
    <cfRule type="cellIs" priority="367" dxfId="652" operator="equal" stopIfTrue="1">
      <formula>0</formula>
    </cfRule>
  </conditionalFormatting>
  <conditionalFormatting sqref="G209">
    <cfRule type="cellIs" priority="366" dxfId="654" operator="equal" stopIfTrue="1">
      <formula>"kos"</formula>
    </cfRule>
  </conditionalFormatting>
  <conditionalFormatting sqref="G195:G196 G198 G200">
    <cfRule type="cellIs" priority="381" dxfId="652" operator="equal" stopIfTrue="1">
      <formula>0</formula>
    </cfRule>
  </conditionalFormatting>
  <conditionalFormatting sqref="G195:G196 G198 G200">
    <cfRule type="cellIs" priority="380" dxfId="654" operator="equal" stopIfTrue="1">
      <formula>"kos"</formula>
    </cfRule>
  </conditionalFormatting>
  <conditionalFormatting sqref="G199">
    <cfRule type="cellIs" priority="377" dxfId="652" operator="equal" stopIfTrue="1">
      <formula>0</formula>
    </cfRule>
  </conditionalFormatting>
  <conditionalFormatting sqref="G199">
    <cfRule type="cellIs" priority="376" dxfId="654" operator="equal" stopIfTrue="1">
      <formula>"kos"</formula>
    </cfRule>
  </conditionalFormatting>
  <conditionalFormatting sqref="G197">
    <cfRule type="cellIs" priority="379" dxfId="652" operator="equal" stopIfTrue="1">
      <formula>0</formula>
    </cfRule>
  </conditionalFormatting>
  <conditionalFormatting sqref="G197">
    <cfRule type="cellIs" priority="378" dxfId="654" operator="equal" stopIfTrue="1">
      <formula>"kos"</formula>
    </cfRule>
  </conditionalFormatting>
  <conditionalFormatting sqref="G201">
    <cfRule type="cellIs" priority="375" dxfId="652" operator="equal" stopIfTrue="1">
      <formula>0</formula>
    </cfRule>
  </conditionalFormatting>
  <conditionalFormatting sqref="G201">
    <cfRule type="cellIs" priority="374" dxfId="654" operator="equal" stopIfTrue="1">
      <formula>"kos"</formula>
    </cfRule>
  </conditionalFormatting>
  <conditionalFormatting sqref="G203">
    <cfRule type="cellIs" priority="373" dxfId="652" operator="equal" stopIfTrue="1">
      <formula>0</formula>
    </cfRule>
  </conditionalFormatting>
  <conditionalFormatting sqref="G203">
    <cfRule type="cellIs" priority="372" dxfId="654" operator="equal" stopIfTrue="1">
      <formula>"kos"</formula>
    </cfRule>
  </conditionalFormatting>
  <conditionalFormatting sqref="G207">
    <cfRule type="cellIs" priority="369" dxfId="652" operator="equal" stopIfTrue="1">
      <formula>0</formula>
    </cfRule>
  </conditionalFormatting>
  <conditionalFormatting sqref="G207">
    <cfRule type="cellIs" priority="368" dxfId="654" operator="equal" stopIfTrue="1">
      <formula>"kos"</formula>
    </cfRule>
  </conditionalFormatting>
  <conditionalFormatting sqref="G215">
    <cfRule type="cellIs" priority="360" dxfId="654" operator="equal" stopIfTrue="1">
      <formula>"kos"</formula>
    </cfRule>
  </conditionalFormatting>
  <conditionalFormatting sqref="G215">
    <cfRule type="cellIs" priority="361" dxfId="652" operator="equal" stopIfTrue="1">
      <formula>0</formula>
    </cfRule>
  </conditionalFormatting>
  <conditionalFormatting sqref="G205">
    <cfRule type="cellIs" priority="371" dxfId="652" operator="equal" stopIfTrue="1">
      <formula>0</formula>
    </cfRule>
  </conditionalFormatting>
  <conditionalFormatting sqref="G205">
    <cfRule type="cellIs" priority="370" dxfId="654" operator="equal" stopIfTrue="1">
      <formula>"kos"</formula>
    </cfRule>
  </conditionalFormatting>
  <conditionalFormatting sqref="G219">
    <cfRule type="cellIs" priority="356" dxfId="654" operator="equal" stopIfTrue="1">
      <formula>"kos"</formula>
    </cfRule>
  </conditionalFormatting>
  <conditionalFormatting sqref="G219">
    <cfRule type="cellIs" priority="357" dxfId="652" operator="equal" stopIfTrue="1">
      <formula>0</formula>
    </cfRule>
  </conditionalFormatting>
  <conditionalFormatting sqref="G221">
    <cfRule type="cellIs" priority="354" dxfId="654" operator="equal" stopIfTrue="1">
      <formula>"kos"</formula>
    </cfRule>
  </conditionalFormatting>
  <conditionalFormatting sqref="G211">
    <cfRule type="cellIs" priority="365" dxfId="652" operator="equal" stopIfTrue="1">
      <formula>0</formula>
    </cfRule>
  </conditionalFormatting>
  <conditionalFormatting sqref="G211">
    <cfRule type="cellIs" priority="364" dxfId="654" operator="equal" stopIfTrue="1">
      <formula>"kos"</formula>
    </cfRule>
  </conditionalFormatting>
  <conditionalFormatting sqref="G213">
    <cfRule type="cellIs" priority="363" dxfId="652" operator="equal" stopIfTrue="1">
      <formula>0</formula>
    </cfRule>
  </conditionalFormatting>
  <conditionalFormatting sqref="G213">
    <cfRule type="cellIs" priority="362" dxfId="654" operator="equal" stopIfTrue="1">
      <formula>"kos"</formula>
    </cfRule>
  </conditionalFormatting>
  <conditionalFormatting sqref="G221">
    <cfRule type="cellIs" priority="355" dxfId="652" operator="equal" stopIfTrue="1">
      <formula>0</formula>
    </cfRule>
  </conditionalFormatting>
  <conditionalFormatting sqref="G223">
    <cfRule type="cellIs" priority="352" dxfId="654" operator="equal" stopIfTrue="1">
      <formula>"kos"</formula>
    </cfRule>
  </conditionalFormatting>
  <conditionalFormatting sqref="G217">
    <cfRule type="cellIs" priority="358" dxfId="654" operator="equal" stopIfTrue="1">
      <formula>"kos"</formula>
    </cfRule>
  </conditionalFormatting>
  <conditionalFormatting sqref="G217">
    <cfRule type="cellIs" priority="359" dxfId="652" operator="equal" stopIfTrue="1">
      <formula>0</formula>
    </cfRule>
  </conditionalFormatting>
  <conditionalFormatting sqref="G227">
    <cfRule type="cellIs" priority="348" dxfId="654" operator="equal" stopIfTrue="1">
      <formula>"kos"</formula>
    </cfRule>
  </conditionalFormatting>
  <conditionalFormatting sqref="G223">
    <cfRule type="cellIs" priority="353" dxfId="652" operator="equal" stopIfTrue="1">
      <formula>0</formula>
    </cfRule>
  </conditionalFormatting>
  <conditionalFormatting sqref="G229">
    <cfRule type="cellIs" priority="346" dxfId="654" operator="equal" stopIfTrue="1">
      <formula>"kos"</formula>
    </cfRule>
  </conditionalFormatting>
  <conditionalFormatting sqref="G231">
    <cfRule type="cellIs" priority="344" dxfId="654" operator="equal" stopIfTrue="1">
      <formula>"kos"</formula>
    </cfRule>
  </conditionalFormatting>
  <conditionalFormatting sqref="G227">
    <cfRule type="cellIs" priority="349" dxfId="652" operator="equal" stopIfTrue="1">
      <formula>0</formula>
    </cfRule>
  </conditionalFormatting>
  <conditionalFormatting sqref="G233">
    <cfRule type="cellIs" priority="342" dxfId="654" operator="equal" stopIfTrue="1">
      <formula>"kos"</formula>
    </cfRule>
  </conditionalFormatting>
  <conditionalFormatting sqref="G229">
    <cfRule type="cellIs" priority="347" dxfId="652" operator="equal" stopIfTrue="1">
      <formula>0</formula>
    </cfRule>
  </conditionalFormatting>
  <conditionalFormatting sqref="G225">
    <cfRule type="cellIs" priority="350" dxfId="654" operator="equal" stopIfTrue="1">
      <formula>"kos"</formula>
    </cfRule>
  </conditionalFormatting>
  <conditionalFormatting sqref="G225">
    <cfRule type="cellIs" priority="351" dxfId="652" operator="equal" stopIfTrue="1">
      <formula>0</formula>
    </cfRule>
  </conditionalFormatting>
  <conditionalFormatting sqref="G235">
    <cfRule type="cellIs" priority="340" dxfId="654" operator="equal" stopIfTrue="1">
      <formula>"kos"</formula>
    </cfRule>
  </conditionalFormatting>
  <conditionalFormatting sqref="G231">
    <cfRule type="cellIs" priority="345" dxfId="652" operator="equal" stopIfTrue="1">
      <formula>0</formula>
    </cfRule>
  </conditionalFormatting>
  <conditionalFormatting sqref="G322">
    <cfRule type="cellIs" priority="302" dxfId="654" operator="equal" stopIfTrue="1">
      <formula>"kos"</formula>
    </cfRule>
  </conditionalFormatting>
  <conditionalFormatting sqref="G233">
    <cfRule type="cellIs" priority="343" dxfId="652" operator="equal" stopIfTrue="1">
      <formula>0</formula>
    </cfRule>
  </conditionalFormatting>
  <conditionalFormatting sqref="G235">
    <cfRule type="cellIs" priority="341" dxfId="652" operator="equal" stopIfTrue="1">
      <formula>0</formula>
    </cfRule>
  </conditionalFormatting>
  <conditionalFormatting sqref="G322">
    <cfRule type="cellIs" priority="303" dxfId="652" operator="equal" stopIfTrue="1">
      <formula>0</formula>
    </cfRule>
  </conditionalFormatting>
  <conditionalFormatting sqref="G320">
    <cfRule type="cellIs" priority="304" dxfId="654" operator="equal" stopIfTrue="1">
      <formula>"kos"</formula>
    </cfRule>
  </conditionalFormatting>
  <conditionalFormatting sqref="G320">
    <cfRule type="cellIs" priority="305" dxfId="652" operator="equal" stopIfTrue="1">
      <formula>0</formula>
    </cfRule>
  </conditionalFormatting>
  <conditionalFormatting sqref="G286:G287 G289 G291">
    <cfRule type="cellIs" priority="339" dxfId="652" operator="equal" stopIfTrue="1">
      <formula>0</formula>
    </cfRule>
  </conditionalFormatting>
  <conditionalFormatting sqref="G286:G287 G289 G291">
    <cfRule type="cellIs" priority="338" dxfId="654" operator="equal" stopIfTrue="1">
      <formula>"kos"</formula>
    </cfRule>
  </conditionalFormatting>
  <conditionalFormatting sqref="G290">
    <cfRule type="cellIs" priority="335" dxfId="652" operator="equal" stopIfTrue="1">
      <formula>0</formula>
    </cfRule>
  </conditionalFormatting>
  <conditionalFormatting sqref="G290">
    <cfRule type="cellIs" priority="334" dxfId="654" operator="equal" stopIfTrue="1">
      <formula>"kos"</formula>
    </cfRule>
  </conditionalFormatting>
  <conditionalFormatting sqref="G288">
    <cfRule type="cellIs" priority="337" dxfId="652" operator="equal" stopIfTrue="1">
      <formula>0</formula>
    </cfRule>
  </conditionalFormatting>
  <conditionalFormatting sqref="G288">
    <cfRule type="cellIs" priority="336" dxfId="654" operator="equal" stopIfTrue="1">
      <formula>"kos"</formula>
    </cfRule>
  </conditionalFormatting>
  <conditionalFormatting sqref="G292">
    <cfRule type="cellIs" priority="333" dxfId="652" operator="equal" stopIfTrue="1">
      <formula>0</formula>
    </cfRule>
  </conditionalFormatting>
  <conditionalFormatting sqref="G292">
    <cfRule type="cellIs" priority="332" dxfId="654" operator="equal" stopIfTrue="1">
      <formula>"kos"</formula>
    </cfRule>
  </conditionalFormatting>
  <conditionalFormatting sqref="G294">
    <cfRule type="cellIs" priority="331" dxfId="652" operator="equal" stopIfTrue="1">
      <formula>0</formula>
    </cfRule>
  </conditionalFormatting>
  <conditionalFormatting sqref="G294">
    <cfRule type="cellIs" priority="330" dxfId="654" operator="equal" stopIfTrue="1">
      <formula>"kos"</formula>
    </cfRule>
  </conditionalFormatting>
  <conditionalFormatting sqref="G298">
    <cfRule type="cellIs" priority="327" dxfId="652" operator="equal" stopIfTrue="1">
      <formula>0</formula>
    </cfRule>
  </conditionalFormatting>
  <conditionalFormatting sqref="G298">
    <cfRule type="cellIs" priority="326" dxfId="654" operator="equal" stopIfTrue="1">
      <formula>"kos"</formula>
    </cfRule>
  </conditionalFormatting>
  <conditionalFormatting sqref="G377">
    <cfRule type="cellIs" priority="284" dxfId="654" operator="equal" stopIfTrue="1">
      <formula>"kos"</formula>
    </cfRule>
  </conditionalFormatting>
  <conditionalFormatting sqref="G377">
    <cfRule type="cellIs" priority="285" dxfId="652" operator="equal" stopIfTrue="1">
      <formula>0</formula>
    </cfRule>
  </conditionalFormatting>
  <conditionalFormatting sqref="G296">
    <cfRule type="cellIs" priority="329" dxfId="652" operator="equal" stopIfTrue="1">
      <formula>0</formula>
    </cfRule>
  </conditionalFormatting>
  <conditionalFormatting sqref="G296">
    <cfRule type="cellIs" priority="328" dxfId="654" operator="equal" stopIfTrue="1">
      <formula>"kos"</formula>
    </cfRule>
  </conditionalFormatting>
  <conditionalFormatting sqref="G306">
    <cfRule type="cellIs" priority="318" dxfId="654" operator="equal" stopIfTrue="1">
      <formula>"kos"</formula>
    </cfRule>
  </conditionalFormatting>
  <conditionalFormatting sqref="G306">
    <cfRule type="cellIs" priority="319" dxfId="652" operator="equal" stopIfTrue="1">
      <formula>0</formula>
    </cfRule>
  </conditionalFormatting>
  <conditionalFormatting sqref="G308">
    <cfRule type="cellIs" priority="316" dxfId="654" operator="equal" stopIfTrue="1">
      <formula>"kos"</formula>
    </cfRule>
  </conditionalFormatting>
  <conditionalFormatting sqref="G300">
    <cfRule type="cellIs" priority="325" dxfId="652" operator="equal" stopIfTrue="1">
      <formula>0</formula>
    </cfRule>
  </conditionalFormatting>
  <conditionalFormatting sqref="G300">
    <cfRule type="cellIs" priority="324" dxfId="654" operator="equal" stopIfTrue="1">
      <formula>"kos"</formula>
    </cfRule>
  </conditionalFormatting>
  <conditionalFormatting sqref="G302">
    <cfRule type="cellIs" priority="323" dxfId="652" operator="equal" stopIfTrue="1">
      <formula>0</formula>
    </cfRule>
  </conditionalFormatting>
  <conditionalFormatting sqref="G302">
    <cfRule type="cellIs" priority="322" dxfId="654" operator="equal" stopIfTrue="1">
      <formula>"kos"</formula>
    </cfRule>
  </conditionalFormatting>
  <conditionalFormatting sqref="G375">
    <cfRule type="cellIs" priority="287" dxfId="652" operator="equal" stopIfTrue="1">
      <formula>0</formula>
    </cfRule>
  </conditionalFormatting>
  <conditionalFormatting sqref="G375">
    <cfRule type="cellIs" priority="286" dxfId="654" operator="equal" stopIfTrue="1">
      <formula>"kos"</formula>
    </cfRule>
  </conditionalFormatting>
  <conditionalFormatting sqref="G308">
    <cfRule type="cellIs" priority="317" dxfId="652" operator="equal" stopIfTrue="1">
      <formula>0</formula>
    </cfRule>
  </conditionalFormatting>
  <conditionalFormatting sqref="G310">
    <cfRule type="cellIs" priority="314" dxfId="654" operator="equal" stopIfTrue="1">
      <formula>"kos"</formula>
    </cfRule>
  </conditionalFormatting>
  <conditionalFormatting sqref="G304">
    <cfRule type="cellIs" priority="320" dxfId="654" operator="equal" stopIfTrue="1">
      <formula>"kos"</formula>
    </cfRule>
  </conditionalFormatting>
  <conditionalFormatting sqref="G304">
    <cfRule type="cellIs" priority="321" dxfId="652" operator="equal" stopIfTrue="1">
      <formula>0</formula>
    </cfRule>
  </conditionalFormatting>
  <conditionalFormatting sqref="G314">
    <cfRule type="cellIs" priority="310" dxfId="654" operator="equal" stopIfTrue="1">
      <formula>"kos"</formula>
    </cfRule>
  </conditionalFormatting>
  <conditionalFormatting sqref="G310">
    <cfRule type="cellIs" priority="315" dxfId="652" operator="equal" stopIfTrue="1">
      <formula>0</formula>
    </cfRule>
  </conditionalFormatting>
  <conditionalFormatting sqref="G316">
    <cfRule type="cellIs" priority="308" dxfId="654" operator="equal" stopIfTrue="1">
      <formula>"kos"</formula>
    </cfRule>
  </conditionalFormatting>
  <conditionalFormatting sqref="G318">
    <cfRule type="cellIs" priority="306" dxfId="654" operator="equal" stopIfTrue="1">
      <formula>"kos"</formula>
    </cfRule>
  </conditionalFormatting>
  <conditionalFormatting sqref="G314">
    <cfRule type="cellIs" priority="311" dxfId="652" operator="equal" stopIfTrue="1">
      <formula>0</formula>
    </cfRule>
  </conditionalFormatting>
  <conditionalFormatting sqref="G393">
    <cfRule type="cellIs" priority="268" dxfId="654" operator="equal" stopIfTrue="1">
      <formula>"kos"</formula>
    </cfRule>
  </conditionalFormatting>
  <conditionalFormatting sqref="G316">
    <cfRule type="cellIs" priority="309" dxfId="652" operator="equal" stopIfTrue="1">
      <formula>0</formula>
    </cfRule>
  </conditionalFormatting>
  <conditionalFormatting sqref="G312">
    <cfRule type="cellIs" priority="312" dxfId="654" operator="equal" stopIfTrue="1">
      <formula>"kos"</formula>
    </cfRule>
  </conditionalFormatting>
  <conditionalFormatting sqref="G312">
    <cfRule type="cellIs" priority="313" dxfId="652" operator="equal" stopIfTrue="1">
      <formula>0</formula>
    </cfRule>
  </conditionalFormatting>
  <conditionalFormatting sqref="G318">
    <cfRule type="cellIs" priority="307" dxfId="652" operator="equal" stopIfTrue="1">
      <formula>0</formula>
    </cfRule>
  </conditionalFormatting>
  <conditionalFormatting sqref="G393">
    <cfRule type="cellIs" priority="269" dxfId="652" operator="equal" stopIfTrue="1">
      <formula>0</formula>
    </cfRule>
  </conditionalFormatting>
  <conditionalFormatting sqref="G361:G362 G364 G366">
    <cfRule type="cellIs" priority="301" dxfId="652" operator="equal" stopIfTrue="1">
      <formula>0</formula>
    </cfRule>
  </conditionalFormatting>
  <conditionalFormatting sqref="G361:G362 G364 G366">
    <cfRule type="cellIs" priority="300" dxfId="654" operator="equal" stopIfTrue="1">
      <formula>"kos"</formula>
    </cfRule>
  </conditionalFormatting>
  <conditionalFormatting sqref="G365">
    <cfRule type="cellIs" priority="297" dxfId="652" operator="equal" stopIfTrue="1">
      <formula>0</formula>
    </cfRule>
  </conditionalFormatting>
  <conditionalFormatting sqref="G365">
    <cfRule type="cellIs" priority="296" dxfId="654" operator="equal" stopIfTrue="1">
      <formula>"kos"</formula>
    </cfRule>
  </conditionalFormatting>
  <conditionalFormatting sqref="G363">
    <cfRule type="cellIs" priority="299" dxfId="652" operator="equal" stopIfTrue="1">
      <formula>0</formula>
    </cfRule>
  </conditionalFormatting>
  <conditionalFormatting sqref="G363">
    <cfRule type="cellIs" priority="298" dxfId="654" operator="equal" stopIfTrue="1">
      <formula>"kos"</formula>
    </cfRule>
  </conditionalFormatting>
  <conditionalFormatting sqref="G367">
    <cfRule type="cellIs" priority="295" dxfId="652" operator="equal" stopIfTrue="1">
      <formula>0</formula>
    </cfRule>
  </conditionalFormatting>
  <conditionalFormatting sqref="G367">
    <cfRule type="cellIs" priority="294" dxfId="654" operator="equal" stopIfTrue="1">
      <formula>"kos"</formula>
    </cfRule>
  </conditionalFormatting>
  <conditionalFormatting sqref="G369">
    <cfRule type="cellIs" priority="293" dxfId="652" operator="equal" stopIfTrue="1">
      <formula>0</formula>
    </cfRule>
  </conditionalFormatting>
  <conditionalFormatting sqref="G369">
    <cfRule type="cellIs" priority="292" dxfId="654" operator="equal" stopIfTrue="1">
      <formula>"kos"</formula>
    </cfRule>
  </conditionalFormatting>
  <conditionalFormatting sqref="G373">
    <cfRule type="cellIs" priority="289" dxfId="652" operator="equal" stopIfTrue="1">
      <formula>0</formula>
    </cfRule>
  </conditionalFormatting>
  <conditionalFormatting sqref="G373">
    <cfRule type="cellIs" priority="288" dxfId="654" operator="equal" stopIfTrue="1">
      <formula>"kos"</formula>
    </cfRule>
  </conditionalFormatting>
  <conditionalFormatting sqref="G371">
    <cfRule type="cellIs" priority="291" dxfId="652" operator="equal" stopIfTrue="1">
      <formula>0</formula>
    </cfRule>
  </conditionalFormatting>
  <conditionalFormatting sqref="G371">
    <cfRule type="cellIs" priority="290" dxfId="654" operator="equal" stopIfTrue="1">
      <formula>"kos"</formula>
    </cfRule>
  </conditionalFormatting>
  <conditionalFormatting sqref="G381">
    <cfRule type="cellIs" priority="280" dxfId="654" operator="equal" stopIfTrue="1">
      <formula>"kos"</formula>
    </cfRule>
  </conditionalFormatting>
  <conditionalFormatting sqref="G381">
    <cfRule type="cellIs" priority="281" dxfId="652" operator="equal" stopIfTrue="1">
      <formula>0</formula>
    </cfRule>
  </conditionalFormatting>
  <conditionalFormatting sqref="G383">
    <cfRule type="cellIs" priority="278" dxfId="654" operator="equal" stopIfTrue="1">
      <formula>"kos"</formula>
    </cfRule>
  </conditionalFormatting>
  <conditionalFormatting sqref="G383">
    <cfRule type="cellIs" priority="279" dxfId="652" operator="equal" stopIfTrue="1">
      <formula>0</formula>
    </cfRule>
  </conditionalFormatting>
  <conditionalFormatting sqref="G379">
    <cfRule type="cellIs" priority="282" dxfId="654" operator="equal" stopIfTrue="1">
      <formula>"kos"</formula>
    </cfRule>
  </conditionalFormatting>
  <conditionalFormatting sqref="G379">
    <cfRule type="cellIs" priority="283" dxfId="652" operator="equal" stopIfTrue="1">
      <formula>0</formula>
    </cfRule>
  </conditionalFormatting>
  <conditionalFormatting sqref="G387">
    <cfRule type="cellIs" priority="274" dxfId="654" operator="equal" stopIfTrue="1">
      <formula>"kos"</formula>
    </cfRule>
  </conditionalFormatting>
  <conditionalFormatting sqref="G389">
    <cfRule type="cellIs" priority="272" dxfId="654" operator="equal" stopIfTrue="1">
      <formula>"kos"</formula>
    </cfRule>
  </conditionalFormatting>
  <conditionalFormatting sqref="G391">
    <cfRule type="cellIs" priority="270" dxfId="654" operator="equal" stopIfTrue="1">
      <formula>"kos"</formula>
    </cfRule>
  </conditionalFormatting>
  <conditionalFormatting sqref="G387">
    <cfRule type="cellIs" priority="275" dxfId="652" operator="equal" stopIfTrue="1">
      <formula>0</formula>
    </cfRule>
  </conditionalFormatting>
  <conditionalFormatting sqref="G389">
    <cfRule type="cellIs" priority="273" dxfId="652" operator="equal" stopIfTrue="1">
      <formula>0</formula>
    </cfRule>
  </conditionalFormatting>
  <conditionalFormatting sqref="G385">
    <cfRule type="cellIs" priority="276" dxfId="654" operator="equal" stopIfTrue="1">
      <formula>"kos"</formula>
    </cfRule>
  </conditionalFormatting>
  <conditionalFormatting sqref="G385">
    <cfRule type="cellIs" priority="277" dxfId="652" operator="equal" stopIfTrue="1">
      <formula>0</formula>
    </cfRule>
  </conditionalFormatting>
  <conditionalFormatting sqref="G391">
    <cfRule type="cellIs" priority="271" dxfId="652" operator="equal" stopIfTrue="1">
      <formula>0</formula>
    </cfRule>
  </conditionalFormatting>
  <conditionalFormatting sqref="G462">
    <cfRule type="cellIs" priority="234" dxfId="654" operator="equal" stopIfTrue="1">
      <formula>"kos"</formula>
    </cfRule>
  </conditionalFormatting>
  <conditionalFormatting sqref="G601">
    <cfRule type="cellIs" priority="166" dxfId="654" operator="equal" stopIfTrue="1">
      <formula>"kos"</formula>
    </cfRule>
  </conditionalFormatting>
  <conditionalFormatting sqref="G741">
    <cfRule type="cellIs" priority="98" dxfId="654" operator="equal" stopIfTrue="1">
      <formula>"kos"</formula>
    </cfRule>
  </conditionalFormatting>
  <conditionalFormatting sqref="G891">
    <cfRule type="cellIs" priority="30" dxfId="654" operator="equal" stopIfTrue="1">
      <formula>"kos"</formula>
    </cfRule>
  </conditionalFormatting>
  <conditionalFormatting sqref="G446">
    <cfRule type="cellIs" priority="250" dxfId="654" operator="equal" stopIfTrue="1">
      <formula>"kos"</formula>
    </cfRule>
  </conditionalFormatting>
  <conditionalFormatting sqref="G446">
    <cfRule type="cellIs" priority="251" dxfId="652" operator="equal" stopIfTrue="1">
      <formula>0</formula>
    </cfRule>
  </conditionalFormatting>
  <conditionalFormatting sqref="G444">
    <cfRule type="cellIs" priority="253" dxfId="652" operator="equal" stopIfTrue="1">
      <formula>0</formula>
    </cfRule>
  </conditionalFormatting>
  <conditionalFormatting sqref="G444">
    <cfRule type="cellIs" priority="252" dxfId="654" operator="equal" stopIfTrue="1">
      <formula>"kos"</formula>
    </cfRule>
  </conditionalFormatting>
  <conditionalFormatting sqref="G462">
    <cfRule type="cellIs" priority="235" dxfId="652" operator="equal" stopIfTrue="1">
      <formula>0</formula>
    </cfRule>
  </conditionalFormatting>
  <conditionalFormatting sqref="G434">
    <cfRule type="cellIs" priority="263" dxfId="652" operator="equal" stopIfTrue="1">
      <formula>0</formula>
    </cfRule>
  </conditionalFormatting>
  <conditionalFormatting sqref="G434">
    <cfRule type="cellIs" priority="262" dxfId="654" operator="equal" stopIfTrue="1">
      <formula>"kos"</formula>
    </cfRule>
  </conditionalFormatting>
  <conditionalFormatting sqref="G432">
    <cfRule type="cellIs" priority="265" dxfId="652" operator="equal" stopIfTrue="1">
      <formula>0</formula>
    </cfRule>
  </conditionalFormatting>
  <conditionalFormatting sqref="G432">
    <cfRule type="cellIs" priority="264" dxfId="654" operator="equal" stopIfTrue="1">
      <formula>"kos"</formula>
    </cfRule>
  </conditionalFormatting>
  <conditionalFormatting sqref="G436">
    <cfRule type="cellIs" priority="261" dxfId="652" operator="equal" stopIfTrue="1">
      <formula>0</formula>
    </cfRule>
  </conditionalFormatting>
  <conditionalFormatting sqref="G436">
    <cfRule type="cellIs" priority="260" dxfId="654" operator="equal" stopIfTrue="1">
      <formula>"kos"</formula>
    </cfRule>
  </conditionalFormatting>
  <conditionalFormatting sqref="G438">
    <cfRule type="cellIs" priority="259" dxfId="652" operator="equal" stopIfTrue="1">
      <formula>0</formula>
    </cfRule>
  </conditionalFormatting>
  <conditionalFormatting sqref="G438">
    <cfRule type="cellIs" priority="258" dxfId="654" operator="equal" stopIfTrue="1">
      <formula>"kos"</formula>
    </cfRule>
  </conditionalFormatting>
  <conditionalFormatting sqref="G442">
    <cfRule type="cellIs" priority="255" dxfId="652" operator="equal" stopIfTrue="1">
      <formula>0</formula>
    </cfRule>
  </conditionalFormatting>
  <conditionalFormatting sqref="G442">
    <cfRule type="cellIs" priority="254" dxfId="654" operator="equal" stopIfTrue="1">
      <formula>"kos"</formula>
    </cfRule>
  </conditionalFormatting>
  <conditionalFormatting sqref="G440">
    <cfRule type="cellIs" priority="257" dxfId="652" operator="equal" stopIfTrue="1">
      <formula>0</formula>
    </cfRule>
  </conditionalFormatting>
  <conditionalFormatting sqref="G440">
    <cfRule type="cellIs" priority="256" dxfId="654" operator="equal" stopIfTrue="1">
      <formula>"kos"</formula>
    </cfRule>
  </conditionalFormatting>
  <conditionalFormatting sqref="G450">
    <cfRule type="cellIs" priority="246" dxfId="654" operator="equal" stopIfTrue="1">
      <formula>"kos"</formula>
    </cfRule>
  </conditionalFormatting>
  <conditionalFormatting sqref="G450">
    <cfRule type="cellIs" priority="247" dxfId="652" operator="equal" stopIfTrue="1">
      <formula>0</formula>
    </cfRule>
  </conditionalFormatting>
  <conditionalFormatting sqref="G452">
    <cfRule type="cellIs" priority="244" dxfId="654" operator="equal" stopIfTrue="1">
      <formula>"kos"</formula>
    </cfRule>
  </conditionalFormatting>
  <conditionalFormatting sqref="G452">
    <cfRule type="cellIs" priority="245" dxfId="652" operator="equal" stopIfTrue="1">
      <formula>0</formula>
    </cfRule>
  </conditionalFormatting>
  <conditionalFormatting sqref="G448">
    <cfRule type="cellIs" priority="248" dxfId="654" operator="equal" stopIfTrue="1">
      <formula>"kos"</formula>
    </cfRule>
  </conditionalFormatting>
  <conditionalFormatting sqref="G448">
    <cfRule type="cellIs" priority="249" dxfId="652" operator="equal" stopIfTrue="1">
      <formula>0</formula>
    </cfRule>
  </conditionalFormatting>
  <conditionalFormatting sqref="G456">
    <cfRule type="cellIs" priority="240" dxfId="654" operator="equal" stopIfTrue="1">
      <formula>"kos"</formula>
    </cfRule>
  </conditionalFormatting>
  <conditionalFormatting sqref="G458">
    <cfRule type="cellIs" priority="238" dxfId="654" operator="equal" stopIfTrue="1">
      <formula>"kos"</formula>
    </cfRule>
  </conditionalFormatting>
  <conditionalFormatting sqref="G460">
    <cfRule type="cellIs" priority="236" dxfId="654" operator="equal" stopIfTrue="1">
      <formula>"kos"</formula>
    </cfRule>
  </conditionalFormatting>
  <conditionalFormatting sqref="G456">
    <cfRule type="cellIs" priority="241" dxfId="652" operator="equal" stopIfTrue="1">
      <formula>0</formula>
    </cfRule>
  </conditionalFormatting>
  <conditionalFormatting sqref="G458">
    <cfRule type="cellIs" priority="239" dxfId="652" operator="equal" stopIfTrue="1">
      <formula>0</formula>
    </cfRule>
  </conditionalFormatting>
  <conditionalFormatting sqref="G454">
    <cfRule type="cellIs" priority="242" dxfId="654" operator="equal" stopIfTrue="1">
      <formula>"kos"</formula>
    </cfRule>
  </conditionalFormatting>
  <conditionalFormatting sqref="G454">
    <cfRule type="cellIs" priority="243" dxfId="652" operator="equal" stopIfTrue="1">
      <formula>0</formula>
    </cfRule>
  </conditionalFormatting>
  <conditionalFormatting sqref="G460">
    <cfRule type="cellIs" priority="237" dxfId="652" operator="equal" stopIfTrue="1">
      <formula>0</formula>
    </cfRule>
  </conditionalFormatting>
  <conditionalFormatting sqref="G515">
    <cfRule type="cellIs" priority="216" dxfId="654" operator="equal" stopIfTrue="1">
      <formula>"kos"</formula>
    </cfRule>
  </conditionalFormatting>
  <conditionalFormatting sqref="G515">
    <cfRule type="cellIs" priority="217" dxfId="652" operator="equal" stopIfTrue="1">
      <formula>0</formula>
    </cfRule>
  </conditionalFormatting>
  <conditionalFormatting sqref="G513">
    <cfRule type="cellIs" priority="219" dxfId="652" operator="equal" stopIfTrue="1">
      <formula>0</formula>
    </cfRule>
  </conditionalFormatting>
  <conditionalFormatting sqref="G513">
    <cfRule type="cellIs" priority="218" dxfId="654" operator="equal" stopIfTrue="1">
      <formula>"kos"</formula>
    </cfRule>
  </conditionalFormatting>
  <conditionalFormatting sqref="G531">
    <cfRule type="cellIs" priority="200" dxfId="654" operator="equal" stopIfTrue="1">
      <formula>"kos"</formula>
    </cfRule>
  </conditionalFormatting>
  <conditionalFormatting sqref="G531">
    <cfRule type="cellIs" priority="201" dxfId="652" operator="equal" stopIfTrue="1">
      <formula>0</formula>
    </cfRule>
  </conditionalFormatting>
  <conditionalFormatting sqref="G499:G500 G502 G504">
    <cfRule type="cellIs" priority="233" dxfId="652" operator="equal" stopIfTrue="1">
      <formula>0</formula>
    </cfRule>
  </conditionalFormatting>
  <conditionalFormatting sqref="G499:G500 G502 G504">
    <cfRule type="cellIs" priority="232" dxfId="654" operator="equal" stopIfTrue="1">
      <formula>"kos"</formula>
    </cfRule>
  </conditionalFormatting>
  <conditionalFormatting sqref="G503">
    <cfRule type="cellIs" priority="229" dxfId="652" operator="equal" stopIfTrue="1">
      <formula>0</formula>
    </cfRule>
  </conditionalFormatting>
  <conditionalFormatting sqref="G503">
    <cfRule type="cellIs" priority="228" dxfId="654" operator="equal" stopIfTrue="1">
      <formula>"kos"</formula>
    </cfRule>
  </conditionalFormatting>
  <conditionalFormatting sqref="G501">
    <cfRule type="cellIs" priority="231" dxfId="652" operator="equal" stopIfTrue="1">
      <formula>0</formula>
    </cfRule>
  </conditionalFormatting>
  <conditionalFormatting sqref="G501">
    <cfRule type="cellIs" priority="230" dxfId="654" operator="equal" stopIfTrue="1">
      <formula>"kos"</formula>
    </cfRule>
  </conditionalFormatting>
  <conditionalFormatting sqref="G505">
    <cfRule type="cellIs" priority="227" dxfId="652" operator="equal" stopIfTrue="1">
      <formula>0</formula>
    </cfRule>
  </conditionalFormatting>
  <conditionalFormatting sqref="G505">
    <cfRule type="cellIs" priority="226" dxfId="654" operator="equal" stopIfTrue="1">
      <formula>"kos"</formula>
    </cfRule>
  </conditionalFormatting>
  <conditionalFormatting sqref="G507">
    <cfRule type="cellIs" priority="225" dxfId="652" operator="equal" stopIfTrue="1">
      <formula>0</formula>
    </cfRule>
  </conditionalFormatting>
  <conditionalFormatting sqref="G507">
    <cfRule type="cellIs" priority="224" dxfId="654" operator="equal" stopIfTrue="1">
      <formula>"kos"</formula>
    </cfRule>
  </conditionalFormatting>
  <conditionalFormatting sqref="G511">
    <cfRule type="cellIs" priority="221" dxfId="652" operator="equal" stopIfTrue="1">
      <formula>0</formula>
    </cfRule>
  </conditionalFormatting>
  <conditionalFormatting sqref="G511">
    <cfRule type="cellIs" priority="220" dxfId="654" operator="equal" stopIfTrue="1">
      <formula>"kos"</formula>
    </cfRule>
  </conditionalFormatting>
  <conditionalFormatting sqref="G509">
    <cfRule type="cellIs" priority="223" dxfId="652" operator="equal" stopIfTrue="1">
      <formula>0</formula>
    </cfRule>
  </conditionalFormatting>
  <conditionalFormatting sqref="G509">
    <cfRule type="cellIs" priority="222" dxfId="654" operator="equal" stopIfTrue="1">
      <formula>"kos"</formula>
    </cfRule>
  </conditionalFormatting>
  <conditionalFormatting sqref="G519">
    <cfRule type="cellIs" priority="212" dxfId="654" operator="equal" stopIfTrue="1">
      <formula>"kos"</formula>
    </cfRule>
  </conditionalFormatting>
  <conditionalFormatting sqref="G519">
    <cfRule type="cellIs" priority="213" dxfId="652" operator="equal" stopIfTrue="1">
      <formula>0</formula>
    </cfRule>
  </conditionalFormatting>
  <conditionalFormatting sqref="G521">
    <cfRule type="cellIs" priority="210" dxfId="654" operator="equal" stopIfTrue="1">
      <formula>"kos"</formula>
    </cfRule>
  </conditionalFormatting>
  <conditionalFormatting sqref="G521">
    <cfRule type="cellIs" priority="211" dxfId="652" operator="equal" stopIfTrue="1">
      <formula>0</formula>
    </cfRule>
  </conditionalFormatting>
  <conditionalFormatting sqref="G517">
    <cfRule type="cellIs" priority="214" dxfId="654" operator="equal" stopIfTrue="1">
      <formula>"kos"</formula>
    </cfRule>
  </conditionalFormatting>
  <conditionalFormatting sqref="G517">
    <cfRule type="cellIs" priority="215" dxfId="652" operator="equal" stopIfTrue="1">
      <formula>0</formula>
    </cfRule>
  </conditionalFormatting>
  <conditionalFormatting sqref="G525">
    <cfRule type="cellIs" priority="206" dxfId="654" operator="equal" stopIfTrue="1">
      <formula>"kos"</formula>
    </cfRule>
  </conditionalFormatting>
  <conditionalFormatting sqref="G527">
    <cfRule type="cellIs" priority="204" dxfId="654" operator="equal" stopIfTrue="1">
      <formula>"kos"</formula>
    </cfRule>
  </conditionalFormatting>
  <conditionalFormatting sqref="G529">
    <cfRule type="cellIs" priority="202" dxfId="654" operator="equal" stopIfTrue="1">
      <formula>"kos"</formula>
    </cfRule>
  </conditionalFormatting>
  <conditionalFormatting sqref="G525">
    <cfRule type="cellIs" priority="207" dxfId="652" operator="equal" stopIfTrue="1">
      <formula>0</formula>
    </cfRule>
  </conditionalFormatting>
  <conditionalFormatting sqref="G527">
    <cfRule type="cellIs" priority="205" dxfId="652" operator="equal" stopIfTrue="1">
      <formula>0</formula>
    </cfRule>
  </conditionalFormatting>
  <conditionalFormatting sqref="G523">
    <cfRule type="cellIs" priority="208" dxfId="654" operator="equal" stopIfTrue="1">
      <formula>"kos"</formula>
    </cfRule>
  </conditionalFormatting>
  <conditionalFormatting sqref="G523">
    <cfRule type="cellIs" priority="209" dxfId="652" operator="equal" stopIfTrue="1">
      <formula>0</formula>
    </cfRule>
  </conditionalFormatting>
  <conditionalFormatting sqref="G529">
    <cfRule type="cellIs" priority="203" dxfId="652" operator="equal" stopIfTrue="1">
      <formula>0</formula>
    </cfRule>
  </conditionalFormatting>
  <conditionalFormatting sqref="G585">
    <cfRule type="cellIs" priority="182" dxfId="654" operator="equal" stopIfTrue="1">
      <formula>"kos"</formula>
    </cfRule>
  </conditionalFormatting>
  <conditionalFormatting sqref="G585">
    <cfRule type="cellIs" priority="183" dxfId="652" operator="equal" stopIfTrue="1">
      <formula>0</formula>
    </cfRule>
  </conditionalFormatting>
  <conditionalFormatting sqref="G583">
    <cfRule type="cellIs" priority="185" dxfId="652" operator="equal" stopIfTrue="1">
      <formula>0</formula>
    </cfRule>
  </conditionalFormatting>
  <conditionalFormatting sqref="G583">
    <cfRule type="cellIs" priority="184" dxfId="654" operator="equal" stopIfTrue="1">
      <formula>"kos"</formula>
    </cfRule>
  </conditionalFormatting>
  <conditionalFormatting sqref="G601">
    <cfRule type="cellIs" priority="167" dxfId="652" operator="equal" stopIfTrue="1">
      <formula>0</formula>
    </cfRule>
  </conditionalFormatting>
  <conditionalFormatting sqref="G569:G570 G572 G574">
    <cfRule type="cellIs" priority="199" dxfId="652" operator="equal" stopIfTrue="1">
      <formula>0</formula>
    </cfRule>
  </conditionalFormatting>
  <conditionalFormatting sqref="G569:G570 G572 G574">
    <cfRule type="cellIs" priority="198" dxfId="654" operator="equal" stopIfTrue="1">
      <formula>"kos"</formula>
    </cfRule>
  </conditionalFormatting>
  <conditionalFormatting sqref="G573">
    <cfRule type="cellIs" priority="195" dxfId="652" operator="equal" stopIfTrue="1">
      <formula>0</formula>
    </cfRule>
  </conditionalFormatting>
  <conditionalFormatting sqref="G573">
    <cfRule type="cellIs" priority="194" dxfId="654" operator="equal" stopIfTrue="1">
      <formula>"kos"</formula>
    </cfRule>
  </conditionalFormatting>
  <conditionalFormatting sqref="G571">
    <cfRule type="cellIs" priority="197" dxfId="652" operator="equal" stopIfTrue="1">
      <formula>0</formula>
    </cfRule>
  </conditionalFormatting>
  <conditionalFormatting sqref="G571">
    <cfRule type="cellIs" priority="196" dxfId="654" operator="equal" stopIfTrue="1">
      <formula>"kos"</formula>
    </cfRule>
  </conditionalFormatting>
  <conditionalFormatting sqref="G575">
    <cfRule type="cellIs" priority="193" dxfId="652" operator="equal" stopIfTrue="1">
      <formula>0</formula>
    </cfRule>
  </conditionalFormatting>
  <conditionalFormatting sqref="G575">
    <cfRule type="cellIs" priority="192" dxfId="654" operator="equal" stopIfTrue="1">
      <formula>"kos"</formula>
    </cfRule>
  </conditionalFormatting>
  <conditionalFormatting sqref="G577">
    <cfRule type="cellIs" priority="191" dxfId="652" operator="equal" stopIfTrue="1">
      <formula>0</formula>
    </cfRule>
  </conditionalFormatting>
  <conditionalFormatting sqref="G577">
    <cfRule type="cellIs" priority="190" dxfId="654" operator="equal" stopIfTrue="1">
      <formula>"kos"</formula>
    </cfRule>
  </conditionalFormatting>
  <conditionalFormatting sqref="G581">
    <cfRule type="cellIs" priority="187" dxfId="652" operator="equal" stopIfTrue="1">
      <formula>0</formula>
    </cfRule>
  </conditionalFormatting>
  <conditionalFormatting sqref="G581">
    <cfRule type="cellIs" priority="186" dxfId="654" operator="equal" stopIfTrue="1">
      <formula>"kos"</formula>
    </cfRule>
  </conditionalFormatting>
  <conditionalFormatting sqref="G579">
    <cfRule type="cellIs" priority="189" dxfId="652" operator="equal" stopIfTrue="1">
      <formula>0</formula>
    </cfRule>
  </conditionalFormatting>
  <conditionalFormatting sqref="G579">
    <cfRule type="cellIs" priority="188" dxfId="654" operator="equal" stopIfTrue="1">
      <formula>"kos"</formula>
    </cfRule>
  </conditionalFormatting>
  <conditionalFormatting sqref="G589">
    <cfRule type="cellIs" priority="178" dxfId="654" operator="equal" stopIfTrue="1">
      <formula>"kos"</formula>
    </cfRule>
  </conditionalFormatting>
  <conditionalFormatting sqref="G589">
    <cfRule type="cellIs" priority="179" dxfId="652" operator="equal" stopIfTrue="1">
      <formula>0</formula>
    </cfRule>
  </conditionalFormatting>
  <conditionalFormatting sqref="G591">
    <cfRule type="cellIs" priority="176" dxfId="654" operator="equal" stopIfTrue="1">
      <formula>"kos"</formula>
    </cfRule>
  </conditionalFormatting>
  <conditionalFormatting sqref="G591">
    <cfRule type="cellIs" priority="177" dxfId="652" operator="equal" stopIfTrue="1">
      <formula>0</formula>
    </cfRule>
  </conditionalFormatting>
  <conditionalFormatting sqref="G587">
    <cfRule type="cellIs" priority="180" dxfId="654" operator="equal" stopIfTrue="1">
      <formula>"kos"</formula>
    </cfRule>
  </conditionalFormatting>
  <conditionalFormatting sqref="G587">
    <cfRule type="cellIs" priority="181" dxfId="652" operator="equal" stopIfTrue="1">
      <formula>0</formula>
    </cfRule>
  </conditionalFormatting>
  <conditionalFormatting sqref="G595">
    <cfRule type="cellIs" priority="172" dxfId="654" operator="equal" stopIfTrue="1">
      <formula>"kos"</formula>
    </cfRule>
  </conditionalFormatting>
  <conditionalFormatting sqref="G597">
    <cfRule type="cellIs" priority="170" dxfId="654" operator="equal" stopIfTrue="1">
      <formula>"kos"</formula>
    </cfRule>
  </conditionalFormatting>
  <conditionalFormatting sqref="G599">
    <cfRule type="cellIs" priority="168" dxfId="654" operator="equal" stopIfTrue="1">
      <formula>"kos"</formula>
    </cfRule>
  </conditionalFormatting>
  <conditionalFormatting sqref="G595">
    <cfRule type="cellIs" priority="173" dxfId="652" operator="equal" stopIfTrue="1">
      <formula>0</formula>
    </cfRule>
  </conditionalFormatting>
  <conditionalFormatting sqref="G597">
    <cfRule type="cellIs" priority="171" dxfId="652" operator="equal" stopIfTrue="1">
      <formula>0</formula>
    </cfRule>
  </conditionalFormatting>
  <conditionalFormatting sqref="G593">
    <cfRule type="cellIs" priority="174" dxfId="654" operator="equal" stopIfTrue="1">
      <formula>"kos"</formula>
    </cfRule>
  </conditionalFormatting>
  <conditionalFormatting sqref="G593">
    <cfRule type="cellIs" priority="175" dxfId="652" operator="equal" stopIfTrue="1">
      <formula>0</formula>
    </cfRule>
  </conditionalFormatting>
  <conditionalFormatting sqref="G599">
    <cfRule type="cellIs" priority="169" dxfId="652" operator="equal" stopIfTrue="1">
      <formula>0</formula>
    </cfRule>
  </conditionalFormatting>
  <conditionalFormatting sqref="G655">
    <cfRule type="cellIs" priority="148" dxfId="654" operator="equal" stopIfTrue="1">
      <formula>"kos"</formula>
    </cfRule>
  </conditionalFormatting>
  <conditionalFormatting sqref="G655">
    <cfRule type="cellIs" priority="149" dxfId="652" operator="equal" stopIfTrue="1">
      <formula>0</formula>
    </cfRule>
  </conditionalFormatting>
  <conditionalFormatting sqref="G653">
    <cfRule type="cellIs" priority="151" dxfId="652" operator="equal" stopIfTrue="1">
      <formula>0</formula>
    </cfRule>
  </conditionalFormatting>
  <conditionalFormatting sqref="G653">
    <cfRule type="cellIs" priority="150" dxfId="654" operator="equal" stopIfTrue="1">
      <formula>"kos"</formula>
    </cfRule>
  </conditionalFormatting>
  <conditionalFormatting sqref="G671">
    <cfRule type="cellIs" priority="132" dxfId="654" operator="equal" stopIfTrue="1">
      <formula>"kos"</formula>
    </cfRule>
  </conditionalFormatting>
  <conditionalFormatting sqref="G671">
    <cfRule type="cellIs" priority="133" dxfId="652" operator="equal" stopIfTrue="1">
      <formula>0</formula>
    </cfRule>
  </conditionalFormatting>
  <conditionalFormatting sqref="G639:G640 G642 G644">
    <cfRule type="cellIs" priority="165" dxfId="652" operator="equal" stopIfTrue="1">
      <formula>0</formula>
    </cfRule>
  </conditionalFormatting>
  <conditionalFormatting sqref="G639:G640 G642 G644">
    <cfRule type="cellIs" priority="164" dxfId="654" operator="equal" stopIfTrue="1">
      <formula>"kos"</formula>
    </cfRule>
  </conditionalFormatting>
  <conditionalFormatting sqref="G643">
    <cfRule type="cellIs" priority="161" dxfId="652" operator="equal" stopIfTrue="1">
      <formula>0</formula>
    </cfRule>
  </conditionalFormatting>
  <conditionalFormatting sqref="G643">
    <cfRule type="cellIs" priority="160" dxfId="654" operator="equal" stopIfTrue="1">
      <formula>"kos"</formula>
    </cfRule>
  </conditionalFormatting>
  <conditionalFormatting sqref="G641">
    <cfRule type="cellIs" priority="163" dxfId="652" operator="equal" stopIfTrue="1">
      <formula>0</formula>
    </cfRule>
  </conditionalFormatting>
  <conditionalFormatting sqref="G641">
    <cfRule type="cellIs" priority="162" dxfId="654" operator="equal" stopIfTrue="1">
      <formula>"kos"</formula>
    </cfRule>
  </conditionalFormatting>
  <conditionalFormatting sqref="G645">
    <cfRule type="cellIs" priority="159" dxfId="652" operator="equal" stopIfTrue="1">
      <formula>0</formula>
    </cfRule>
  </conditionalFormatting>
  <conditionalFormatting sqref="G645">
    <cfRule type="cellIs" priority="158" dxfId="654" operator="equal" stopIfTrue="1">
      <formula>"kos"</formula>
    </cfRule>
  </conditionalFormatting>
  <conditionalFormatting sqref="G647">
    <cfRule type="cellIs" priority="157" dxfId="652" operator="equal" stopIfTrue="1">
      <formula>0</formula>
    </cfRule>
  </conditionalFormatting>
  <conditionalFormatting sqref="G647">
    <cfRule type="cellIs" priority="156" dxfId="654" operator="equal" stopIfTrue="1">
      <formula>"kos"</formula>
    </cfRule>
  </conditionalFormatting>
  <conditionalFormatting sqref="G651">
    <cfRule type="cellIs" priority="153" dxfId="652" operator="equal" stopIfTrue="1">
      <formula>0</formula>
    </cfRule>
  </conditionalFormatting>
  <conditionalFormatting sqref="G651">
    <cfRule type="cellIs" priority="152" dxfId="654" operator="equal" stopIfTrue="1">
      <formula>"kos"</formula>
    </cfRule>
  </conditionalFormatting>
  <conditionalFormatting sqref="G649">
    <cfRule type="cellIs" priority="155" dxfId="652" operator="equal" stopIfTrue="1">
      <formula>0</formula>
    </cfRule>
  </conditionalFormatting>
  <conditionalFormatting sqref="G649">
    <cfRule type="cellIs" priority="154" dxfId="654" operator="equal" stopIfTrue="1">
      <formula>"kos"</formula>
    </cfRule>
  </conditionalFormatting>
  <conditionalFormatting sqref="G659">
    <cfRule type="cellIs" priority="144" dxfId="654" operator="equal" stopIfTrue="1">
      <formula>"kos"</formula>
    </cfRule>
  </conditionalFormatting>
  <conditionalFormatting sqref="G659">
    <cfRule type="cellIs" priority="145" dxfId="652" operator="equal" stopIfTrue="1">
      <formula>0</formula>
    </cfRule>
  </conditionalFormatting>
  <conditionalFormatting sqref="G661">
    <cfRule type="cellIs" priority="142" dxfId="654" operator="equal" stopIfTrue="1">
      <formula>"kos"</formula>
    </cfRule>
  </conditionalFormatting>
  <conditionalFormatting sqref="G661">
    <cfRule type="cellIs" priority="143" dxfId="652" operator="equal" stopIfTrue="1">
      <formula>0</formula>
    </cfRule>
  </conditionalFormatting>
  <conditionalFormatting sqref="G657">
    <cfRule type="cellIs" priority="146" dxfId="654" operator="equal" stopIfTrue="1">
      <formula>"kos"</formula>
    </cfRule>
  </conditionalFormatting>
  <conditionalFormatting sqref="G657">
    <cfRule type="cellIs" priority="147" dxfId="652" operator="equal" stopIfTrue="1">
      <formula>0</formula>
    </cfRule>
  </conditionalFormatting>
  <conditionalFormatting sqref="G665">
    <cfRule type="cellIs" priority="138" dxfId="654" operator="equal" stopIfTrue="1">
      <formula>"kos"</formula>
    </cfRule>
  </conditionalFormatting>
  <conditionalFormatting sqref="G667">
    <cfRule type="cellIs" priority="136" dxfId="654" operator="equal" stopIfTrue="1">
      <formula>"kos"</formula>
    </cfRule>
  </conditionalFormatting>
  <conditionalFormatting sqref="G669">
    <cfRule type="cellIs" priority="134" dxfId="654" operator="equal" stopIfTrue="1">
      <formula>"kos"</formula>
    </cfRule>
  </conditionalFormatting>
  <conditionalFormatting sqref="G665">
    <cfRule type="cellIs" priority="139" dxfId="652" operator="equal" stopIfTrue="1">
      <formula>0</formula>
    </cfRule>
  </conditionalFormatting>
  <conditionalFormatting sqref="G667">
    <cfRule type="cellIs" priority="137" dxfId="652" operator="equal" stopIfTrue="1">
      <formula>0</formula>
    </cfRule>
  </conditionalFormatting>
  <conditionalFormatting sqref="G663">
    <cfRule type="cellIs" priority="140" dxfId="654" operator="equal" stopIfTrue="1">
      <formula>"kos"</formula>
    </cfRule>
  </conditionalFormatting>
  <conditionalFormatting sqref="G663">
    <cfRule type="cellIs" priority="141" dxfId="652" operator="equal" stopIfTrue="1">
      <formula>0</formula>
    </cfRule>
  </conditionalFormatting>
  <conditionalFormatting sqref="G669">
    <cfRule type="cellIs" priority="135" dxfId="652" operator="equal" stopIfTrue="1">
      <formula>0</formula>
    </cfRule>
  </conditionalFormatting>
  <conditionalFormatting sqref="G725">
    <cfRule type="cellIs" priority="114" dxfId="654" operator="equal" stopIfTrue="1">
      <formula>"kos"</formula>
    </cfRule>
  </conditionalFormatting>
  <conditionalFormatting sqref="G725">
    <cfRule type="cellIs" priority="115" dxfId="652" operator="equal" stopIfTrue="1">
      <formula>0</formula>
    </cfRule>
  </conditionalFormatting>
  <conditionalFormatting sqref="G723">
    <cfRule type="cellIs" priority="117" dxfId="652" operator="equal" stopIfTrue="1">
      <formula>0</formula>
    </cfRule>
  </conditionalFormatting>
  <conditionalFormatting sqref="G723">
    <cfRule type="cellIs" priority="116" dxfId="654" operator="equal" stopIfTrue="1">
      <formula>"kos"</formula>
    </cfRule>
  </conditionalFormatting>
  <conditionalFormatting sqref="G741">
    <cfRule type="cellIs" priority="99" dxfId="652" operator="equal" stopIfTrue="1">
      <formula>0</formula>
    </cfRule>
  </conditionalFormatting>
  <conditionalFormatting sqref="G713">
    <cfRule type="cellIs" priority="127" dxfId="652" operator="equal" stopIfTrue="1">
      <formula>0</formula>
    </cfRule>
  </conditionalFormatting>
  <conditionalFormatting sqref="G713">
    <cfRule type="cellIs" priority="126" dxfId="654" operator="equal" stopIfTrue="1">
      <formula>"kos"</formula>
    </cfRule>
  </conditionalFormatting>
  <conditionalFormatting sqref="G711">
    <cfRule type="cellIs" priority="129" dxfId="652" operator="equal" stopIfTrue="1">
      <formula>0</formula>
    </cfRule>
  </conditionalFormatting>
  <conditionalFormatting sqref="G711">
    <cfRule type="cellIs" priority="128" dxfId="654" operator="equal" stopIfTrue="1">
      <formula>"kos"</formula>
    </cfRule>
  </conditionalFormatting>
  <conditionalFormatting sqref="G715">
    <cfRule type="cellIs" priority="125" dxfId="652" operator="equal" stopIfTrue="1">
      <formula>0</formula>
    </cfRule>
  </conditionalFormatting>
  <conditionalFormatting sqref="G715">
    <cfRule type="cellIs" priority="124" dxfId="654" operator="equal" stopIfTrue="1">
      <formula>"kos"</formula>
    </cfRule>
  </conditionalFormatting>
  <conditionalFormatting sqref="G717">
    <cfRule type="cellIs" priority="123" dxfId="652" operator="equal" stopIfTrue="1">
      <formula>0</formula>
    </cfRule>
  </conditionalFormatting>
  <conditionalFormatting sqref="G717">
    <cfRule type="cellIs" priority="122" dxfId="654" operator="equal" stopIfTrue="1">
      <formula>"kos"</formula>
    </cfRule>
  </conditionalFormatting>
  <conditionalFormatting sqref="G721">
    <cfRule type="cellIs" priority="119" dxfId="652" operator="equal" stopIfTrue="1">
      <formula>0</formula>
    </cfRule>
  </conditionalFormatting>
  <conditionalFormatting sqref="G721">
    <cfRule type="cellIs" priority="118" dxfId="654" operator="equal" stopIfTrue="1">
      <formula>"kos"</formula>
    </cfRule>
  </conditionalFormatting>
  <conditionalFormatting sqref="G719">
    <cfRule type="cellIs" priority="121" dxfId="652" operator="equal" stopIfTrue="1">
      <formula>0</formula>
    </cfRule>
  </conditionalFormatting>
  <conditionalFormatting sqref="G719">
    <cfRule type="cellIs" priority="120" dxfId="654" operator="equal" stopIfTrue="1">
      <formula>"kos"</formula>
    </cfRule>
  </conditionalFormatting>
  <conditionalFormatting sqref="G729">
    <cfRule type="cellIs" priority="110" dxfId="654" operator="equal" stopIfTrue="1">
      <formula>"kos"</formula>
    </cfRule>
  </conditionalFormatting>
  <conditionalFormatting sqref="G729">
    <cfRule type="cellIs" priority="111" dxfId="652" operator="equal" stopIfTrue="1">
      <formula>0</formula>
    </cfRule>
  </conditionalFormatting>
  <conditionalFormatting sqref="G731">
    <cfRule type="cellIs" priority="108" dxfId="654" operator="equal" stopIfTrue="1">
      <formula>"kos"</formula>
    </cfRule>
  </conditionalFormatting>
  <conditionalFormatting sqref="G731">
    <cfRule type="cellIs" priority="109" dxfId="652" operator="equal" stopIfTrue="1">
      <formula>0</formula>
    </cfRule>
  </conditionalFormatting>
  <conditionalFormatting sqref="G727">
    <cfRule type="cellIs" priority="112" dxfId="654" operator="equal" stopIfTrue="1">
      <formula>"kos"</formula>
    </cfRule>
  </conditionalFormatting>
  <conditionalFormatting sqref="G727">
    <cfRule type="cellIs" priority="113" dxfId="652" operator="equal" stopIfTrue="1">
      <formula>0</formula>
    </cfRule>
  </conditionalFormatting>
  <conditionalFormatting sqref="G735">
    <cfRule type="cellIs" priority="104" dxfId="654" operator="equal" stopIfTrue="1">
      <formula>"kos"</formula>
    </cfRule>
  </conditionalFormatting>
  <conditionalFormatting sqref="G737">
    <cfRule type="cellIs" priority="102" dxfId="654" operator="equal" stopIfTrue="1">
      <formula>"kos"</formula>
    </cfRule>
  </conditionalFormatting>
  <conditionalFormatting sqref="G739">
    <cfRule type="cellIs" priority="100" dxfId="654" operator="equal" stopIfTrue="1">
      <formula>"kos"</formula>
    </cfRule>
  </conditionalFormatting>
  <conditionalFormatting sqref="G735">
    <cfRule type="cellIs" priority="105" dxfId="652" operator="equal" stopIfTrue="1">
      <formula>0</formula>
    </cfRule>
  </conditionalFormatting>
  <conditionalFormatting sqref="G737">
    <cfRule type="cellIs" priority="103" dxfId="652" operator="equal" stopIfTrue="1">
      <formula>0</formula>
    </cfRule>
  </conditionalFormatting>
  <conditionalFormatting sqref="G733">
    <cfRule type="cellIs" priority="106" dxfId="654" operator="equal" stopIfTrue="1">
      <formula>"kos"</formula>
    </cfRule>
  </conditionalFormatting>
  <conditionalFormatting sqref="G733">
    <cfRule type="cellIs" priority="107" dxfId="652" operator="equal" stopIfTrue="1">
      <formula>0</formula>
    </cfRule>
  </conditionalFormatting>
  <conditionalFormatting sqref="G739">
    <cfRule type="cellIs" priority="101" dxfId="652" operator="equal" stopIfTrue="1">
      <formula>0</formula>
    </cfRule>
  </conditionalFormatting>
  <conditionalFormatting sqref="G799">
    <cfRule type="cellIs" priority="80" dxfId="654" operator="equal" stopIfTrue="1">
      <formula>"kos"</formula>
    </cfRule>
  </conditionalFormatting>
  <conditionalFormatting sqref="G799">
    <cfRule type="cellIs" priority="81" dxfId="652" operator="equal" stopIfTrue="1">
      <formula>0</formula>
    </cfRule>
  </conditionalFormatting>
  <conditionalFormatting sqref="G797">
    <cfRule type="cellIs" priority="83" dxfId="652" operator="equal" stopIfTrue="1">
      <formula>0</formula>
    </cfRule>
  </conditionalFormatting>
  <conditionalFormatting sqref="G797">
    <cfRule type="cellIs" priority="82" dxfId="654" operator="equal" stopIfTrue="1">
      <formula>"kos"</formula>
    </cfRule>
  </conditionalFormatting>
  <conditionalFormatting sqref="G819">
    <cfRule type="cellIs" priority="64" dxfId="654" operator="equal" stopIfTrue="1">
      <formula>"kos"</formula>
    </cfRule>
  </conditionalFormatting>
  <conditionalFormatting sqref="G819">
    <cfRule type="cellIs" priority="65" dxfId="652" operator="equal" stopIfTrue="1">
      <formula>0</formula>
    </cfRule>
  </conditionalFormatting>
  <conditionalFormatting sqref="G779:G780 G782 G784">
    <cfRule type="cellIs" priority="97" dxfId="652" operator="equal" stopIfTrue="1">
      <formula>0</formula>
    </cfRule>
  </conditionalFormatting>
  <conditionalFormatting sqref="G779:G780 G782 G784">
    <cfRule type="cellIs" priority="96" dxfId="654" operator="equal" stopIfTrue="1">
      <formula>"kos"</formula>
    </cfRule>
  </conditionalFormatting>
  <conditionalFormatting sqref="G783">
    <cfRule type="cellIs" priority="93" dxfId="652" operator="equal" stopIfTrue="1">
      <formula>0</formula>
    </cfRule>
  </conditionalFormatting>
  <conditionalFormatting sqref="G783">
    <cfRule type="cellIs" priority="92" dxfId="654" operator="equal" stopIfTrue="1">
      <formula>"kos"</formula>
    </cfRule>
  </conditionalFormatting>
  <conditionalFormatting sqref="G781">
    <cfRule type="cellIs" priority="95" dxfId="652" operator="equal" stopIfTrue="1">
      <formula>0</formula>
    </cfRule>
  </conditionalFormatting>
  <conditionalFormatting sqref="G781">
    <cfRule type="cellIs" priority="94" dxfId="654" operator="equal" stopIfTrue="1">
      <formula>"kos"</formula>
    </cfRule>
  </conditionalFormatting>
  <conditionalFormatting sqref="G785">
    <cfRule type="cellIs" priority="91" dxfId="652" operator="equal" stopIfTrue="1">
      <formula>0</formula>
    </cfRule>
  </conditionalFormatting>
  <conditionalFormatting sqref="G785">
    <cfRule type="cellIs" priority="90" dxfId="654" operator="equal" stopIfTrue="1">
      <formula>"kos"</formula>
    </cfRule>
  </conditionalFormatting>
  <conditionalFormatting sqref="G787">
    <cfRule type="cellIs" priority="89" dxfId="652" operator="equal" stopIfTrue="1">
      <formula>0</formula>
    </cfRule>
  </conditionalFormatting>
  <conditionalFormatting sqref="G787">
    <cfRule type="cellIs" priority="88" dxfId="654" operator="equal" stopIfTrue="1">
      <formula>"kos"</formula>
    </cfRule>
  </conditionalFormatting>
  <conditionalFormatting sqref="G795">
    <cfRule type="cellIs" priority="85" dxfId="652" operator="equal" stopIfTrue="1">
      <formula>0</formula>
    </cfRule>
  </conditionalFormatting>
  <conditionalFormatting sqref="G795">
    <cfRule type="cellIs" priority="84" dxfId="654" operator="equal" stopIfTrue="1">
      <formula>"kos"</formula>
    </cfRule>
  </conditionalFormatting>
  <conditionalFormatting sqref="G793">
    <cfRule type="cellIs" priority="87" dxfId="652" operator="equal" stopIfTrue="1">
      <formula>0</formula>
    </cfRule>
  </conditionalFormatting>
  <conditionalFormatting sqref="G793">
    <cfRule type="cellIs" priority="86" dxfId="654" operator="equal" stopIfTrue="1">
      <formula>"kos"</formula>
    </cfRule>
  </conditionalFormatting>
  <conditionalFormatting sqref="G803">
    <cfRule type="cellIs" priority="76" dxfId="654" operator="equal" stopIfTrue="1">
      <formula>"kos"</formula>
    </cfRule>
  </conditionalFormatting>
  <conditionalFormatting sqref="G803">
    <cfRule type="cellIs" priority="77" dxfId="652" operator="equal" stopIfTrue="1">
      <formula>0</formula>
    </cfRule>
  </conditionalFormatting>
  <conditionalFormatting sqref="G805">
    <cfRule type="cellIs" priority="74" dxfId="654" operator="equal" stopIfTrue="1">
      <formula>"kos"</formula>
    </cfRule>
  </conditionalFormatting>
  <conditionalFormatting sqref="G805">
    <cfRule type="cellIs" priority="75" dxfId="652" operator="equal" stopIfTrue="1">
      <formula>0</formula>
    </cfRule>
  </conditionalFormatting>
  <conditionalFormatting sqref="G801">
    <cfRule type="cellIs" priority="78" dxfId="654" operator="equal" stopIfTrue="1">
      <formula>"kos"</formula>
    </cfRule>
  </conditionalFormatting>
  <conditionalFormatting sqref="G801">
    <cfRule type="cellIs" priority="79" dxfId="652" operator="equal" stopIfTrue="1">
      <formula>0</formula>
    </cfRule>
  </conditionalFormatting>
  <conditionalFormatting sqref="G809:G810">
    <cfRule type="cellIs" priority="70" dxfId="654" operator="equal" stopIfTrue="1">
      <formula>"kos"</formula>
    </cfRule>
  </conditionalFormatting>
  <conditionalFormatting sqref="G815">
    <cfRule type="cellIs" priority="68" dxfId="654" operator="equal" stopIfTrue="1">
      <formula>"kos"</formula>
    </cfRule>
  </conditionalFormatting>
  <conditionalFormatting sqref="G817">
    <cfRule type="cellIs" priority="66" dxfId="654" operator="equal" stopIfTrue="1">
      <formula>"kos"</formula>
    </cfRule>
  </conditionalFormatting>
  <conditionalFormatting sqref="G809:G810">
    <cfRule type="cellIs" priority="71" dxfId="652" operator="equal" stopIfTrue="1">
      <formula>0</formula>
    </cfRule>
  </conditionalFormatting>
  <conditionalFormatting sqref="G815">
    <cfRule type="cellIs" priority="69" dxfId="652" operator="equal" stopIfTrue="1">
      <formula>0</formula>
    </cfRule>
  </conditionalFormatting>
  <conditionalFormatting sqref="G807">
    <cfRule type="cellIs" priority="72" dxfId="654" operator="equal" stopIfTrue="1">
      <formula>"kos"</formula>
    </cfRule>
  </conditionalFormatting>
  <conditionalFormatting sqref="G807">
    <cfRule type="cellIs" priority="73" dxfId="652" operator="equal" stopIfTrue="1">
      <formula>0</formula>
    </cfRule>
  </conditionalFormatting>
  <conditionalFormatting sqref="G817">
    <cfRule type="cellIs" priority="67" dxfId="652" operator="equal" stopIfTrue="1">
      <formula>0</formula>
    </cfRule>
  </conditionalFormatting>
  <conditionalFormatting sqref="G875">
    <cfRule type="cellIs" priority="46" dxfId="654" operator="equal" stopIfTrue="1">
      <formula>"kos"</formula>
    </cfRule>
  </conditionalFormatting>
  <conditionalFormatting sqref="G875">
    <cfRule type="cellIs" priority="47" dxfId="652" operator="equal" stopIfTrue="1">
      <formula>0</formula>
    </cfRule>
  </conditionalFormatting>
  <conditionalFormatting sqref="G873">
    <cfRule type="cellIs" priority="49" dxfId="652" operator="equal" stopIfTrue="1">
      <formula>0</formula>
    </cfRule>
  </conditionalFormatting>
  <conditionalFormatting sqref="G873">
    <cfRule type="cellIs" priority="48" dxfId="654" operator="equal" stopIfTrue="1">
      <formula>"kos"</formula>
    </cfRule>
  </conditionalFormatting>
  <conditionalFormatting sqref="G891">
    <cfRule type="cellIs" priority="31" dxfId="652" operator="equal" stopIfTrue="1">
      <formula>0</formula>
    </cfRule>
  </conditionalFormatting>
  <conditionalFormatting sqref="G855:G856 G858 G860">
    <cfRule type="cellIs" priority="63" dxfId="652" operator="equal" stopIfTrue="1">
      <formula>0</formula>
    </cfRule>
  </conditionalFormatting>
  <conditionalFormatting sqref="G855:G856 G858 G860">
    <cfRule type="cellIs" priority="62" dxfId="654" operator="equal" stopIfTrue="1">
      <formula>"kos"</formula>
    </cfRule>
  </conditionalFormatting>
  <conditionalFormatting sqref="G859">
    <cfRule type="cellIs" priority="59" dxfId="652" operator="equal" stopIfTrue="1">
      <formula>0</formula>
    </cfRule>
  </conditionalFormatting>
  <conditionalFormatting sqref="G859">
    <cfRule type="cellIs" priority="58" dxfId="654" operator="equal" stopIfTrue="1">
      <formula>"kos"</formula>
    </cfRule>
  </conditionalFormatting>
  <conditionalFormatting sqref="G857">
    <cfRule type="cellIs" priority="61" dxfId="652" operator="equal" stopIfTrue="1">
      <formula>0</formula>
    </cfRule>
  </conditionalFormatting>
  <conditionalFormatting sqref="G857">
    <cfRule type="cellIs" priority="60" dxfId="654" operator="equal" stopIfTrue="1">
      <formula>"kos"</formula>
    </cfRule>
  </conditionalFormatting>
  <conditionalFormatting sqref="G861">
    <cfRule type="cellIs" priority="57" dxfId="652" operator="equal" stopIfTrue="1">
      <formula>0</formula>
    </cfRule>
  </conditionalFormatting>
  <conditionalFormatting sqref="G861">
    <cfRule type="cellIs" priority="56" dxfId="654" operator="equal" stopIfTrue="1">
      <formula>"kos"</formula>
    </cfRule>
  </conditionalFormatting>
  <conditionalFormatting sqref="G863">
    <cfRule type="cellIs" priority="55" dxfId="652" operator="equal" stopIfTrue="1">
      <formula>0</formula>
    </cfRule>
  </conditionalFormatting>
  <conditionalFormatting sqref="G863">
    <cfRule type="cellIs" priority="54" dxfId="654" operator="equal" stopIfTrue="1">
      <formula>"kos"</formula>
    </cfRule>
  </conditionalFormatting>
  <conditionalFormatting sqref="G871">
    <cfRule type="cellIs" priority="51" dxfId="652" operator="equal" stopIfTrue="1">
      <formula>0</formula>
    </cfRule>
  </conditionalFormatting>
  <conditionalFormatting sqref="G871">
    <cfRule type="cellIs" priority="50" dxfId="654" operator="equal" stopIfTrue="1">
      <formula>"kos"</formula>
    </cfRule>
  </conditionalFormatting>
  <conditionalFormatting sqref="G869">
    <cfRule type="cellIs" priority="53" dxfId="652" operator="equal" stopIfTrue="1">
      <formula>0</formula>
    </cfRule>
  </conditionalFormatting>
  <conditionalFormatting sqref="G869">
    <cfRule type="cellIs" priority="52" dxfId="654" operator="equal" stopIfTrue="1">
      <formula>"kos"</formula>
    </cfRule>
  </conditionalFormatting>
  <conditionalFormatting sqref="G879">
    <cfRule type="cellIs" priority="42" dxfId="654" operator="equal" stopIfTrue="1">
      <formula>"kos"</formula>
    </cfRule>
  </conditionalFormatting>
  <conditionalFormatting sqref="G879">
    <cfRule type="cellIs" priority="43" dxfId="652" operator="equal" stopIfTrue="1">
      <formula>0</formula>
    </cfRule>
  </conditionalFormatting>
  <conditionalFormatting sqref="G881">
    <cfRule type="cellIs" priority="40" dxfId="654" operator="equal" stopIfTrue="1">
      <formula>"kos"</formula>
    </cfRule>
  </conditionalFormatting>
  <conditionalFormatting sqref="G881">
    <cfRule type="cellIs" priority="41" dxfId="652" operator="equal" stopIfTrue="1">
      <formula>0</formula>
    </cfRule>
  </conditionalFormatting>
  <conditionalFormatting sqref="G877">
    <cfRule type="cellIs" priority="44" dxfId="654" operator="equal" stopIfTrue="1">
      <formula>"kos"</formula>
    </cfRule>
  </conditionalFormatting>
  <conditionalFormatting sqref="G877">
    <cfRule type="cellIs" priority="45" dxfId="652" operator="equal" stopIfTrue="1">
      <formula>0</formula>
    </cfRule>
  </conditionalFormatting>
  <conditionalFormatting sqref="G885">
    <cfRule type="cellIs" priority="36" dxfId="654" operator="equal" stopIfTrue="1">
      <formula>"kos"</formula>
    </cfRule>
  </conditionalFormatting>
  <conditionalFormatting sqref="G887">
    <cfRule type="cellIs" priority="34" dxfId="654" operator="equal" stopIfTrue="1">
      <formula>"kos"</formula>
    </cfRule>
  </conditionalFormatting>
  <conditionalFormatting sqref="G889">
    <cfRule type="cellIs" priority="32" dxfId="654" operator="equal" stopIfTrue="1">
      <formula>"kos"</formula>
    </cfRule>
  </conditionalFormatting>
  <conditionalFormatting sqref="G885">
    <cfRule type="cellIs" priority="37" dxfId="652" operator="equal" stopIfTrue="1">
      <formula>0</formula>
    </cfRule>
  </conditionalFormatting>
  <conditionalFormatting sqref="G887">
    <cfRule type="cellIs" priority="35" dxfId="652" operator="equal" stopIfTrue="1">
      <formula>0</formula>
    </cfRule>
  </conditionalFormatting>
  <conditionalFormatting sqref="G883">
    <cfRule type="cellIs" priority="38" dxfId="654" operator="equal" stopIfTrue="1">
      <formula>"kos"</formula>
    </cfRule>
  </conditionalFormatting>
  <conditionalFormatting sqref="G883">
    <cfRule type="cellIs" priority="39" dxfId="652" operator="equal" stopIfTrue="1">
      <formula>0</formula>
    </cfRule>
  </conditionalFormatting>
  <conditionalFormatting sqref="G889">
    <cfRule type="cellIs" priority="33" dxfId="652" operator="equal" stopIfTrue="1">
      <formula>0</formula>
    </cfRule>
  </conditionalFormatting>
  <conditionalFormatting sqref="G113">
    <cfRule type="cellIs" priority="29" dxfId="652" operator="equal" stopIfTrue="1">
      <formula>0</formula>
    </cfRule>
  </conditionalFormatting>
  <conditionalFormatting sqref="F113:G113">
    <cfRule type="cellIs" priority="28" dxfId="654" operator="equal" stopIfTrue="1">
      <formula>"kos"</formula>
    </cfRule>
  </conditionalFormatting>
  <conditionalFormatting sqref="G148">
    <cfRule type="cellIs" priority="27" dxfId="652" operator="equal" stopIfTrue="1">
      <formula>0</formula>
    </cfRule>
  </conditionalFormatting>
  <conditionalFormatting sqref="G163">
    <cfRule type="cellIs" priority="25" dxfId="652" operator="equal" stopIfTrue="1">
      <formula>0</formula>
    </cfRule>
  </conditionalFormatting>
  <conditionalFormatting sqref="G150">
    <cfRule type="cellIs" priority="26" dxfId="652" operator="equal" stopIfTrue="1">
      <formula>0</formula>
    </cfRule>
  </conditionalFormatting>
  <conditionalFormatting sqref="G813">
    <cfRule type="cellIs" priority="21" dxfId="654" operator="equal" stopIfTrue="1">
      <formula>"kos"</formula>
    </cfRule>
  </conditionalFormatting>
  <conditionalFormatting sqref="G813">
    <cfRule type="cellIs" priority="22" dxfId="652" operator="equal" stopIfTrue="1">
      <formula>0</formula>
    </cfRule>
  </conditionalFormatting>
  <conditionalFormatting sqref="G811">
    <cfRule type="cellIs" priority="24" dxfId="652" operator="equal" stopIfTrue="1">
      <formula>0</formula>
    </cfRule>
  </conditionalFormatting>
  <conditionalFormatting sqref="G811">
    <cfRule type="cellIs" priority="23" dxfId="654" operator="equal" stopIfTrue="1">
      <formula>"kos"</formula>
    </cfRule>
  </conditionalFormatting>
  <conditionalFormatting sqref="F39">
    <cfRule type="cellIs" priority="20" dxfId="654" operator="equal" stopIfTrue="1">
      <formula>"kos"</formula>
    </cfRule>
  </conditionalFormatting>
  <conditionalFormatting sqref="F42">
    <cfRule type="cellIs" priority="19" dxfId="654" operator="equal" stopIfTrue="1">
      <formula>"kos"</formula>
    </cfRule>
  </conditionalFormatting>
  <conditionalFormatting sqref="F44">
    <cfRule type="cellIs" priority="18" dxfId="654" operator="equal" stopIfTrue="1">
      <formula>"kos"</formula>
    </cfRule>
  </conditionalFormatting>
  <conditionalFormatting sqref="F47">
    <cfRule type="cellIs" priority="17" dxfId="654" operator="equal" stopIfTrue="1">
      <formula>"kos"</formula>
    </cfRule>
  </conditionalFormatting>
  <conditionalFormatting sqref="F48">
    <cfRule type="cellIs" priority="16" dxfId="654" operator="equal" stopIfTrue="1">
      <formula>"kos"</formula>
    </cfRule>
  </conditionalFormatting>
  <conditionalFormatting sqref="F51">
    <cfRule type="cellIs" priority="15" dxfId="654" operator="equal" stopIfTrue="1">
      <formula>"kos"</formula>
    </cfRule>
  </conditionalFormatting>
  <conditionalFormatting sqref="F55">
    <cfRule type="cellIs" priority="14" dxfId="654" operator="equal" stopIfTrue="1">
      <formula>"kos"</formula>
    </cfRule>
  </conditionalFormatting>
  <conditionalFormatting sqref="F57">
    <cfRule type="cellIs" priority="13" dxfId="654" operator="equal" stopIfTrue="1">
      <formula>"kos"</formula>
    </cfRule>
  </conditionalFormatting>
  <conditionalFormatting sqref="F60">
    <cfRule type="cellIs" priority="12" dxfId="654" operator="equal" stopIfTrue="1">
      <formula>"kos"</formula>
    </cfRule>
  </conditionalFormatting>
  <conditionalFormatting sqref="F62">
    <cfRule type="cellIs" priority="11" dxfId="654" operator="equal" stopIfTrue="1">
      <formula>"kos"</formula>
    </cfRule>
  </conditionalFormatting>
  <conditionalFormatting sqref="F65">
    <cfRule type="cellIs" priority="10" dxfId="654" operator="equal" stopIfTrue="1">
      <formula>"kos"</formula>
    </cfRule>
  </conditionalFormatting>
  <conditionalFormatting sqref="F67">
    <cfRule type="cellIs" priority="9" dxfId="654" operator="equal" stopIfTrue="1">
      <formula>"kos"</formula>
    </cfRule>
  </conditionalFormatting>
  <conditionalFormatting sqref="F70">
    <cfRule type="cellIs" priority="8" dxfId="654" operator="equal" stopIfTrue="1">
      <formula>"kos"</formula>
    </cfRule>
  </conditionalFormatting>
  <conditionalFormatting sqref="F72">
    <cfRule type="cellIs" priority="7" dxfId="654" operator="equal" stopIfTrue="1">
      <formula>"kos"</formula>
    </cfRule>
  </conditionalFormatting>
  <conditionalFormatting sqref="F75">
    <cfRule type="cellIs" priority="6" dxfId="654" operator="equal" stopIfTrue="1">
      <formula>"kos"</formula>
    </cfRule>
  </conditionalFormatting>
  <conditionalFormatting sqref="F77">
    <cfRule type="cellIs" priority="5" dxfId="654" operator="equal" stopIfTrue="1">
      <formula>"kos"</formula>
    </cfRule>
  </conditionalFormatting>
  <conditionalFormatting sqref="F79">
    <cfRule type="cellIs" priority="4" dxfId="654" operator="equal" stopIfTrue="1">
      <formula>"kos"</formula>
    </cfRule>
  </conditionalFormatting>
  <conditionalFormatting sqref="F81">
    <cfRule type="cellIs" priority="3" dxfId="654" operator="equal" stopIfTrue="1">
      <formula>"kos"</formula>
    </cfRule>
  </conditionalFormatting>
  <conditionalFormatting sqref="F83">
    <cfRule type="cellIs" priority="2" dxfId="654" operator="equal" stopIfTrue="1">
      <formula>"kos"</formula>
    </cfRule>
  </conditionalFormatting>
  <conditionalFormatting sqref="F85">
    <cfRule type="cellIs" priority="1" dxfId="654" operator="equal" stopIfTrue="1">
      <formula>"kos"</formula>
    </cfRule>
  </conditionalFormatting>
  <printOptions/>
  <pageMargins left="0.75" right="0.75" top="1" bottom="1" header="0.3" footer="0.3"/>
  <pageSetup horizontalDpi="600" verticalDpi="600" orientation="portrait" paperSize="9" scale="77" r:id="rId2"/>
  <rowBreaks count="7" manualBreakCount="7">
    <brk id="49" max="6" man="1"/>
    <brk id="168" max="6" man="1"/>
    <brk id="274" max="6" man="1"/>
    <brk id="554" max="6" man="1"/>
    <brk id="782" max="6" man="1"/>
    <brk id="840" max="6" man="1"/>
    <brk id="966" max="6" man="1"/>
  </rowBreaks>
  <drawing r:id="rId1"/>
</worksheet>
</file>

<file path=xl/worksheets/sheet12.xml><?xml version="1.0" encoding="utf-8"?>
<worksheet xmlns="http://schemas.openxmlformats.org/spreadsheetml/2006/main" xmlns:r="http://schemas.openxmlformats.org/officeDocument/2006/relationships">
  <dimension ref="A4:J536"/>
  <sheetViews>
    <sheetView view="pageBreakPreview" zoomScale="130" zoomScaleSheetLayoutView="130" zoomScalePageLayoutView="112" workbookViewId="0" topLeftCell="A1">
      <selection activeCell="H18" sqref="H18"/>
    </sheetView>
  </sheetViews>
  <sheetFormatPr defaultColWidth="8.875" defaultRowHeight="12.75"/>
  <cols>
    <col min="1" max="1" width="4.375" style="296" customWidth="1"/>
    <col min="2" max="2" width="4.125" style="656" customWidth="1"/>
    <col min="3" max="3" width="5.125" style="297" hidden="1" customWidth="1"/>
    <col min="4" max="4" width="34.125" style="298" customWidth="1"/>
    <col min="5" max="5" width="6.25390625" style="299" customWidth="1"/>
    <col min="6" max="6" width="10.125" style="300" customWidth="1"/>
    <col min="7" max="7" width="10.00390625" style="300" customWidth="1"/>
    <col min="8" max="8" width="13.00390625" style="300" customWidth="1"/>
    <col min="9" max="9" width="10.125" style="0" bestFit="1" customWidth="1"/>
  </cols>
  <sheetData>
    <row r="4" ht="18">
      <c r="D4" s="301" t="s">
        <v>532</v>
      </c>
    </row>
    <row r="7" spans="5:6" ht="14.25">
      <c r="E7" s="297"/>
      <c r="F7" s="302"/>
    </row>
    <row r="8" spans="4:6" ht="14.25">
      <c r="D8" s="279"/>
      <c r="E8" s="297"/>
      <c r="F8" s="302"/>
    </row>
    <row r="9" spans="4:8" ht="15">
      <c r="D9" s="303"/>
      <c r="E9" s="297"/>
      <c r="F9" s="302"/>
      <c r="G9" s="304"/>
      <c r="H9" s="304"/>
    </row>
    <row r="10" spans="1:8" ht="18">
      <c r="A10" s="305"/>
      <c r="B10" s="1063" t="s">
        <v>533</v>
      </c>
      <c r="C10" s="1063"/>
      <c r="D10" s="1064"/>
      <c r="E10" s="1064"/>
      <c r="F10" s="1065"/>
      <c r="G10" s="1065"/>
      <c r="H10" s="1065"/>
    </row>
    <row r="11" spans="1:8" ht="15">
      <c r="A11" s="305"/>
      <c r="B11" s="1110" t="s">
        <v>787</v>
      </c>
      <c r="C11" s="1110"/>
      <c r="D11" s="1111"/>
      <c r="E11" s="1111"/>
      <c r="F11" s="1112"/>
      <c r="G11" s="1112"/>
      <c r="H11" s="306"/>
    </row>
    <row r="12" spans="1:8" ht="33" customHeight="1">
      <c r="A12" s="305"/>
      <c r="B12" s="1111"/>
      <c r="C12" s="1111"/>
      <c r="D12" s="1111"/>
      <c r="E12" s="1111"/>
      <c r="F12" s="1112"/>
      <c r="G12" s="1112"/>
      <c r="H12" s="307"/>
    </row>
    <row r="13" spans="2:4" ht="15.75">
      <c r="B13" s="657"/>
      <c r="C13" s="308"/>
      <c r="D13" s="279"/>
    </row>
    <row r="14" spans="2:3" ht="15">
      <c r="B14" s="658" t="s">
        <v>1</v>
      </c>
      <c r="C14" s="303"/>
    </row>
    <row r="15" ht="15" thickBot="1">
      <c r="H15" s="428"/>
    </row>
    <row r="16" spans="2:8" ht="15">
      <c r="B16" s="659" t="s">
        <v>215</v>
      </c>
      <c r="C16" s="309"/>
      <c r="D16" s="642" t="s">
        <v>788</v>
      </c>
      <c r="E16" s="310"/>
      <c r="F16" s="311"/>
      <c r="G16" s="312"/>
      <c r="H16" s="429">
        <f>H73</f>
        <v>0</v>
      </c>
    </row>
    <row r="17" spans="2:8" ht="15">
      <c r="B17" s="660" t="s">
        <v>205</v>
      </c>
      <c r="C17" s="313"/>
      <c r="D17" s="643" t="s">
        <v>789</v>
      </c>
      <c r="E17" s="314"/>
      <c r="F17" s="315"/>
      <c r="G17" s="316"/>
      <c r="H17" s="430">
        <f>+H103</f>
        <v>0</v>
      </c>
    </row>
    <row r="18" spans="2:8" ht="15">
      <c r="B18" s="660" t="s">
        <v>208</v>
      </c>
      <c r="C18" s="313"/>
      <c r="D18" s="643" t="s">
        <v>790</v>
      </c>
      <c r="E18" s="314"/>
      <c r="F18" s="315"/>
      <c r="G18" s="316"/>
      <c r="H18" s="430">
        <f>H133</f>
        <v>0</v>
      </c>
    </row>
    <row r="19" spans="2:8" ht="15">
      <c r="B19" s="660" t="s">
        <v>212</v>
      </c>
      <c r="C19" s="313"/>
      <c r="D19" s="643" t="s">
        <v>791</v>
      </c>
      <c r="E19" s="314"/>
      <c r="F19" s="315"/>
      <c r="G19" s="316"/>
      <c r="H19" s="430">
        <f>H163</f>
        <v>0</v>
      </c>
    </row>
    <row r="20" spans="2:8" ht="15">
      <c r="B20" s="660" t="s">
        <v>213</v>
      </c>
      <c r="C20" s="313"/>
      <c r="D20" s="643" t="s">
        <v>792</v>
      </c>
      <c r="E20" s="314"/>
      <c r="F20" s="315"/>
      <c r="G20" s="316"/>
      <c r="H20" s="430">
        <f>H191</f>
        <v>0</v>
      </c>
    </row>
    <row r="21" spans="2:8" ht="15">
      <c r="B21" s="660" t="s">
        <v>214</v>
      </c>
      <c r="C21" s="313"/>
      <c r="D21" s="643" t="s">
        <v>793</v>
      </c>
      <c r="E21" s="314"/>
      <c r="F21" s="315"/>
      <c r="G21" s="316"/>
      <c r="H21" s="430">
        <f>H209</f>
        <v>0</v>
      </c>
    </row>
    <row r="22" spans="2:8" ht="20.25" customHeight="1" thickBot="1">
      <c r="B22" s="662"/>
      <c r="C22" s="321"/>
      <c r="D22" s="645" t="s">
        <v>463</v>
      </c>
      <c r="E22" s="322"/>
      <c r="F22" s="323"/>
      <c r="G22" s="324"/>
      <c r="H22" s="432">
        <f>SUM(H16:H21)</f>
        <v>0</v>
      </c>
    </row>
    <row r="23" spans="7:8" ht="14.25">
      <c r="G23" s="325"/>
      <c r="H23" s="428"/>
    </row>
    <row r="24" spans="7:8" ht="14.25">
      <c r="G24" s="325"/>
      <c r="H24" s="325"/>
    </row>
    <row r="25" spans="7:8" ht="14.25">
      <c r="G25" s="325"/>
      <c r="H25" s="325"/>
    </row>
    <row r="26" spans="7:8" ht="14.25">
      <c r="G26" s="325"/>
      <c r="H26" s="325"/>
    </row>
    <row r="27" spans="7:8" ht="14.25">
      <c r="G27" s="325"/>
      <c r="H27" s="325"/>
    </row>
    <row r="28" spans="7:8" ht="14.25">
      <c r="G28" s="325"/>
      <c r="H28" s="325"/>
    </row>
    <row r="29" spans="4:8" ht="14.25">
      <c r="D29" s="326"/>
      <c r="E29" s="327"/>
      <c r="F29" s="328"/>
      <c r="G29" s="329"/>
      <c r="H29" s="329"/>
    </row>
    <row r="30" spans="4:8" ht="14.25">
      <c r="D30" s="326"/>
      <c r="E30" s="327"/>
      <c r="F30" s="328"/>
      <c r="G30" s="329"/>
      <c r="H30" s="329"/>
    </row>
    <row r="31" spans="4:8" ht="14.25">
      <c r="D31" s="326"/>
      <c r="E31" s="327"/>
      <c r="F31" s="328"/>
      <c r="G31" s="329"/>
      <c r="H31" s="329"/>
    </row>
    <row r="32" spans="4:8" ht="14.25">
      <c r="D32" s="326"/>
      <c r="E32" s="327"/>
      <c r="F32" s="328"/>
      <c r="G32" s="329"/>
      <c r="H32" s="329"/>
    </row>
    <row r="33" spans="4:8" ht="14.25">
      <c r="D33" s="326"/>
      <c r="E33" s="327"/>
      <c r="F33" s="328"/>
      <c r="G33" s="329"/>
      <c r="H33" s="329"/>
    </row>
    <row r="34" spans="4:8" ht="14.25">
      <c r="D34" s="330"/>
      <c r="E34" s="327"/>
      <c r="F34" s="328"/>
      <c r="G34" s="329"/>
      <c r="H34" s="329"/>
    </row>
    <row r="35" spans="1:8" ht="15.75">
      <c r="A35" s="331"/>
      <c r="D35" s="326"/>
      <c r="E35" s="332"/>
      <c r="F35" s="333"/>
      <c r="G35" s="329"/>
      <c r="H35" s="334"/>
    </row>
    <row r="36" spans="1:8" ht="15.75">
      <c r="A36" s="331"/>
      <c r="D36" s="326"/>
      <c r="E36" s="332"/>
      <c r="F36" s="333"/>
      <c r="G36" s="329"/>
      <c r="H36" s="334"/>
    </row>
    <row r="37" spans="1:8" ht="15.75">
      <c r="A37" s="331"/>
      <c r="E37" s="335"/>
      <c r="F37" s="336"/>
      <c r="G37" s="325"/>
      <c r="H37" s="337"/>
    </row>
    <row r="38" spans="1:8" ht="15.75">
      <c r="A38" s="331"/>
      <c r="E38" s="335"/>
      <c r="F38" s="336"/>
      <c r="G38" s="325"/>
      <c r="H38" s="337"/>
    </row>
    <row r="39" spans="1:8" ht="15.75">
      <c r="A39" s="331"/>
      <c r="E39" s="335"/>
      <c r="F39" s="336"/>
      <c r="G39" s="325"/>
      <c r="H39" s="337"/>
    </row>
    <row r="40" spans="7:8" ht="14.25">
      <c r="G40" s="325"/>
      <c r="H40" s="325"/>
    </row>
    <row r="41" spans="7:8" ht="14.25">
      <c r="G41" s="325"/>
      <c r="H41" s="325"/>
    </row>
    <row r="42" spans="7:8" ht="14.25">
      <c r="G42" s="325"/>
      <c r="H42" s="325"/>
    </row>
    <row r="43" spans="7:8" ht="14.25">
      <c r="G43" s="325"/>
      <c r="H43" s="325"/>
    </row>
    <row r="44" spans="7:8" ht="14.25">
      <c r="G44" s="325"/>
      <c r="H44" s="325"/>
    </row>
    <row r="45" spans="1:8" ht="18.75" thickBot="1">
      <c r="A45" s="759" t="s">
        <v>795</v>
      </c>
      <c r="C45" s="343"/>
      <c r="D45" s="758" t="s">
        <v>788</v>
      </c>
      <c r="E45" s="344"/>
      <c r="F45" s="345">
        <v>0</v>
      </c>
      <c r="G45" s="325"/>
      <c r="H45" s="325"/>
    </row>
    <row r="46" spans="1:8" ht="15.75" customHeight="1" thickBot="1">
      <c r="A46" s="374" t="s">
        <v>215</v>
      </c>
      <c r="B46" s="765"/>
      <c r="C46" s="347"/>
      <c r="D46" s="376" t="s">
        <v>794</v>
      </c>
      <c r="E46" s="766" t="s">
        <v>227</v>
      </c>
      <c r="F46" s="767" t="s">
        <v>226</v>
      </c>
      <c r="G46" s="768" t="s">
        <v>813</v>
      </c>
      <c r="H46" s="768" t="s">
        <v>663</v>
      </c>
    </row>
    <row r="47" spans="1:8" ht="51">
      <c r="A47" s="406" t="s">
        <v>215</v>
      </c>
      <c r="B47" s="760">
        <v>1</v>
      </c>
      <c r="C47" s="355"/>
      <c r="D47" s="761" t="s">
        <v>837</v>
      </c>
      <c r="E47" s="762" t="s">
        <v>12</v>
      </c>
      <c r="F47" s="407">
        <v>6020</v>
      </c>
      <c r="G47" s="763"/>
      <c r="H47" s="764">
        <f>F47*G47</f>
        <v>0</v>
      </c>
    </row>
    <row r="48" spans="1:8" ht="38.25">
      <c r="A48" s="353" t="s">
        <v>215</v>
      </c>
      <c r="B48" s="664">
        <v>2</v>
      </c>
      <c r="C48" s="354"/>
      <c r="D48" s="641" t="s">
        <v>796</v>
      </c>
      <c r="E48" s="356" t="s">
        <v>12</v>
      </c>
      <c r="F48" s="359">
        <v>432</v>
      </c>
      <c r="G48" s="358"/>
      <c r="H48" s="764">
        <f aca="true" t="shared" si="0" ref="H48:H57">F48*G48</f>
        <v>0</v>
      </c>
    </row>
    <row r="49" spans="1:8" ht="38.25">
      <c r="A49" s="353" t="s">
        <v>215</v>
      </c>
      <c r="B49" s="664">
        <v>3</v>
      </c>
      <c r="C49" s="354"/>
      <c r="D49" s="641" t="s">
        <v>797</v>
      </c>
      <c r="E49" s="356" t="s">
        <v>16</v>
      </c>
      <c r="F49" s="359">
        <v>8</v>
      </c>
      <c r="G49" s="358"/>
      <c r="H49" s="764">
        <f t="shared" si="0"/>
        <v>0</v>
      </c>
    </row>
    <row r="50" spans="1:8" ht="38.25">
      <c r="A50" s="353" t="s">
        <v>215</v>
      </c>
      <c r="B50" s="664">
        <v>4</v>
      </c>
      <c r="C50" s="354"/>
      <c r="D50" s="641" t="s">
        <v>799</v>
      </c>
      <c r="E50" s="356" t="s">
        <v>16</v>
      </c>
      <c r="F50" s="359">
        <v>8</v>
      </c>
      <c r="G50" s="358"/>
      <c r="H50" s="764">
        <f t="shared" si="0"/>
        <v>0</v>
      </c>
    </row>
    <row r="51" spans="1:8" ht="38.25">
      <c r="A51" s="353" t="s">
        <v>215</v>
      </c>
      <c r="B51" s="664">
        <v>5</v>
      </c>
      <c r="C51" s="354"/>
      <c r="D51" s="641" t="s">
        <v>798</v>
      </c>
      <c r="E51" s="356" t="s">
        <v>16</v>
      </c>
      <c r="F51" s="359">
        <v>10</v>
      </c>
      <c r="G51" s="358"/>
      <c r="H51" s="764">
        <f t="shared" si="0"/>
        <v>0</v>
      </c>
    </row>
    <row r="52" spans="1:8" ht="63.75">
      <c r="A52" s="353" t="s">
        <v>215</v>
      </c>
      <c r="B52" s="664">
        <v>6</v>
      </c>
      <c r="C52" s="354"/>
      <c r="D52" s="641" t="s">
        <v>800</v>
      </c>
      <c r="E52" s="356" t="s">
        <v>16</v>
      </c>
      <c r="F52" s="359">
        <v>10</v>
      </c>
      <c r="G52" s="358"/>
      <c r="H52" s="764">
        <f t="shared" si="0"/>
        <v>0</v>
      </c>
    </row>
    <row r="53" spans="1:8" ht="38.25">
      <c r="A53" s="353" t="s">
        <v>215</v>
      </c>
      <c r="B53" s="664">
        <v>7</v>
      </c>
      <c r="C53" s="354"/>
      <c r="D53" s="641" t="s">
        <v>801</v>
      </c>
      <c r="E53" s="356" t="s">
        <v>16</v>
      </c>
      <c r="F53" s="359">
        <v>253</v>
      </c>
      <c r="G53" s="358"/>
      <c r="H53" s="764">
        <f t="shared" si="0"/>
        <v>0</v>
      </c>
    </row>
    <row r="54" spans="1:8" ht="51">
      <c r="A54" s="353" t="s">
        <v>215</v>
      </c>
      <c r="B54" s="664">
        <v>8</v>
      </c>
      <c r="C54" s="354"/>
      <c r="D54" s="641" t="s">
        <v>802</v>
      </c>
      <c r="E54" s="356" t="s">
        <v>16</v>
      </c>
      <c r="F54" s="359">
        <v>18</v>
      </c>
      <c r="G54" s="358"/>
      <c r="H54" s="764">
        <f t="shared" si="0"/>
        <v>0</v>
      </c>
    </row>
    <row r="55" spans="1:8" ht="54.75" customHeight="1">
      <c r="A55" s="353" t="s">
        <v>215</v>
      </c>
      <c r="B55" s="664">
        <v>9</v>
      </c>
      <c r="C55" s="354"/>
      <c r="D55" s="641" t="s">
        <v>803</v>
      </c>
      <c r="E55" s="356" t="s">
        <v>16</v>
      </c>
      <c r="F55" s="359">
        <v>9</v>
      </c>
      <c r="G55" s="358"/>
      <c r="H55" s="764">
        <f t="shared" si="0"/>
        <v>0</v>
      </c>
    </row>
    <row r="56" spans="1:8" ht="55.5" customHeight="1">
      <c r="A56" s="353" t="s">
        <v>215</v>
      </c>
      <c r="B56" s="664">
        <v>10</v>
      </c>
      <c r="C56" s="354"/>
      <c r="D56" s="641" t="s">
        <v>804</v>
      </c>
      <c r="E56" s="792" t="s">
        <v>16</v>
      </c>
      <c r="F56" s="816">
        <v>13</v>
      </c>
      <c r="G56" s="810"/>
      <c r="H56" s="811">
        <f t="shared" si="0"/>
        <v>0</v>
      </c>
    </row>
    <row r="57" spans="1:10" ht="14.25">
      <c r="A57" s="353" t="s">
        <v>215</v>
      </c>
      <c r="B57" s="789">
        <v>11</v>
      </c>
      <c r="C57" s="790"/>
      <c r="D57" s="1047" t="s">
        <v>874</v>
      </c>
      <c r="E57" s="818"/>
      <c r="F57" s="819"/>
      <c r="G57" s="820"/>
      <c r="H57" s="821">
        <f t="shared" si="0"/>
        <v>0</v>
      </c>
      <c r="J57" s="806"/>
    </row>
    <row r="58" spans="1:10" ht="63.75">
      <c r="A58" s="391"/>
      <c r="B58" s="788" t="s">
        <v>870</v>
      </c>
      <c r="C58" s="409"/>
      <c r="D58" s="815" t="s">
        <v>868</v>
      </c>
      <c r="E58" s="822"/>
      <c r="F58" s="274"/>
      <c r="G58" s="808"/>
      <c r="H58" s="823"/>
      <c r="J58" s="806"/>
    </row>
    <row r="59" spans="1:10" ht="63.75">
      <c r="A59" s="391"/>
      <c r="B59" s="788" t="s">
        <v>871</v>
      </c>
      <c r="C59" s="409"/>
      <c r="D59" s="815" t="s">
        <v>877</v>
      </c>
      <c r="E59" s="822"/>
      <c r="F59" s="274"/>
      <c r="G59" s="808"/>
      <c r="H59" s="823"/>
      <c r="J59" s="806"/>
    </row>
    <row r="60" spans="1:10" ht="127.5">
      <c r="A60" s="391"/>
      <c r="B60" s="788" t="s">
        <v>872</v>
      </c>
      <c r="C60" s="409"/>
      <c r="D60" s="815" t="s">
        <v>875</v>
      </c>
      <c r="E60" s="824"/>
      <c r="F60" s="825"/>
      <c r="G60" s="826"/>
      <c r="H60" s="827"/>
      <c r="J60" s="806"/>
    </row>
    <row r="61" spans="1:10" ht="88.5" customHeight="1">
      <c r="A61" s="391"/>
      <c r="B61" s="788" t="s">
        <v>873</v>
      </c>
      <c r="C61" s="409"/>
      <c r="D61" s="813" t="s">
        <v>876</v>
      </c>
      <c r="E61" s="762"/>
      <c r="F61" s="817"/>
      <c r="G61" s="763"/>
      <c r="H61" s="764"/>
      <c r="J61" s="806"/>
    </row>
    <row r="62" spans="1:10" ht="14.25">
      <c r="A62" s="391"/>
      <c r="B62" s="788"/>
      <c r="C62" s="409"/>
      <c r="D62" s="812" t="s">
        <v>869</v>
      </c>
      <c r="E62" s="356" t="s">
        <v>8</v>
      </c>
      <c r="F62" s="357">
        <v>1278</v>
      </c>
      <c r="G62" s="358"/>
      <c r="H62" s="418">
        <f>F62*G62</f>
        <v>0</v>
      </c>
      <c r="J62" s="806"/>
    </row>
    <row r="63" spans="1:10" ht="30" customHeight="1" thickBot="1">
      <c r="A63" s="391"/>
      <c r="B63" s="669"/>
      <c r="C63" s="361"/>
      <c r="D63" s="551"/>
      <c r="E63" s="362"/>
      <c r="F63"/>
      <c r="G63" s="808"/>
      <c r="H63" s="809"/>
      <c r="J63" s="806"/>
    </row>
    <row r="64" spans="1:8" ht="15" customHeight="1" thickBot="1">
      <c r="A64" s="365"/>
      <c r="B64" s="666"/>
      <c r="C64" s="366"/>
      <c r="D64" s="648" t="s">
        <v>805</v>
      </c>
      <c r="E64" s="367"/>
      <c r="F64" s="368">
        <v>1</v>
      </c>
      <c r="G64" s="369"/>
      <c r="H64" s="420">
        <f>SUM(H47:H62)</f>
        <v>0</v>
      </c>
    </row>
    <row r="65" spans="1:8" ht="13.5" customHeight="1" thickBot="1">
      <c r="A65" s="272"/>
      <c r="B65" s="667"/>
      <c r="C65" s="370"/>
      <c r="D65" s="371"/>
      <c r="E65" s="273"/>
      <c r="F65" s="372">
        <v>1</v>
      </c>
      <c r="G65" s="373"/>
      <c r="H65" s="421"/>
    </row>
    <row r="66" spans="1:8" ht="13.5" customHeight="1" thickBot="1">
      <c r="A66" s="374" t="s">
        <v>205</v>
      </c>
      <c r="B66" s="668"/>
      <c r="C66" s="375"/>
      <c r="D66" s="376" t="s">
        <v>806</v>
      </c>
      <c r="E66" s="766" t="s">
        <v>227</v>
      </c>
      <c r="F66" s="767" t="s">
        <v>226</v>
      </c>
      <c r="G66" s="768" t="s">
        <v>813</v>
      </c>
      <c r="H66" s="768" t="s">
        <v>663</v>
      </c>
    </row>
    <row r="67" spans="1:8" ht="28.5" customHeight="1">
      <c r="A67" s="353" t="s">
        <v>205</v>
      </c>
      <c r="B67" s="664">
        <v>1</v>
      </c>
      <c r="C67" s="354"/>
      <c r="D67" s="641" t="s">
        <v>807</v>
      </c>
      <c r="E67" s="356" t="s">
        <v>547</v>
      </c>
      <c r="F67" s="381">
        <v>947.7</v>
      </c>
      <c r="G67" s="358"/>
      <c r="H67" s="418">
        <f>+F67*G67</f>
        <v>0</v>
      </c>
    </row>
    <row r="68" spans="1:8" ht="25.5">
      <c r="A68" s="353" t="s">
        <v>205</v>
      </c>
      <c r="B68" s="664">
        <v>2</v>
      </c>
      <c r="C68" s="354"/>
      <c r="D68" s="641" t="s">
        <v>808</v>
      </c>
      <c r="E68" s="356" t="s">
        <v>16</v>
      </c>
      <c r="F68" s="381">
        <v>15</v>
      </c>
      <c r="G68" s="358"/>
      <c r="H68" s="418">
        <f>+F68*G68</f>
        <v>0</v>
      </c>
    </row>
    <row r="69" spans="1:8" ht="14.25">
      <c r="A69" s="353" t="s">
        <v>205</v>
      </c>
      <c r="B69" s="664">
        <v>3</v>
      </c>
      <c r="C69" s="354"/>
      <c r="D69" s="641" t="s">
        <v>809</v>
      </c>
      <c r="E69" s="356" t="s">
        <v>16</v>
      </c>
      <c r="F69" s="357">
        <v>2</v>
      </c>
      <c r="G69" s="358"/>
      <c r="H69" s="418">
        <f>+F69*G69</f>
        <v>0</v>
      </c>
    </row>
    <row r="70" spans="1:8" ht="26.25" thickBot="1">
      <c r="A70" s="353" t="s">
        <v>205</v>
      </c>
      <c r="B70" s="664">
        <v>4</v>
      </c>
      <c r="C70" s="354"/>
      <c r="D70" s="641" t="s">
        <v>810</v>
      </c>
      <c r="E70" s="356" t="s">
        <v>16</v>
      </c>
      <c r="F70" s="357">
        <v>1</v>
      </c>
      <c r="G70" s="358"/>
      <c r="H70" s="418">
        <f>+F70*G70</f>
        <v>0</v>
      </c>
    </row>
    <row r="71" spans="1:8" ht="15.75" thickBot="1">
      <c r="A71" s="365"/>
      <c r="B71" s="666"/>
      <c r="C71" s="366"/>
      <c r="D71" s="648" t="s">
        <v>811</v>
      </c>
      <c r="E71" s="367"/>
      <c r="F71" s="378">
        <v>1</v>
      </c>
      <c r="G71" s="384"/>
      <c r="H71" s="420">
        <f>SUM(H67:H70)</f>
        <v>0</v>
      </c>
    </row>
    <row r="72" spans="1:8" ht="13.5" thickBot="1">
      <c r="A72" s="272"/>
      <c r="B72" s="667"/>
      <c r="C72" s="370"/>
      <c r="D72" s="371"/>
      <c r="E72" s="273"/>
      <c r="F72" s="385">
        <v>1</v>
      </c>
      <c r="G72" s="373"/>
      <c r="H72" s="421"/>
    </row>
    <row r="73" spans="1:8" ht="15.75" thickBot="1">
      <c r="A73" s="365"/>
      <c r="B73" s="666"/>
      <c r="C73" s="366"/>
      <c r="D73" s="648" t="s">
        <v>814</v>
      </c>
      <c r="E73" s="367"/>
      <c r="F73" s="378">
        <v>1</v>
      </c>
      <c r="G73" s="384"/>
      <c r="H73" s="420">
        <f>H64+H71</f>
        <v>0</v>
      </c>
    </row>
    <row r="74" spans="4:8" ht="14.25">
      <c r="D74" s="417"/>
      <c r="H74" s="428"/>
    </row>
    <row r="75" spans="1:8" ht="18.75" thickBot="1">
      <c r="A75" s="759" t="s">
        <v>815</v>
      </c>
      <c r="C75" s="343"/>
      <c r="D75" s="758" t="s">
        <v>789</v>
      </c>
      <c r="E75" s="344"/>
      <c r="F75" s="345">
        <v>0</v>
      </c>
      <c r="G75" s="325"/>
      <c r="H75" s="325"/>
    </row>
    <row r="76" spans="1:8" ht="13.5" thickBot="1">
      <c r="A76" s="374" t="s">
        <v>215</v>
      </c>
      <c r="B76" s="765"/>
      <c r="C76" s="347"/>
      <c r="D76" s="376" t="s">
        <v>794</v>
      </c>
      <c r="E76" s="766" t="s">
        <v>227</v>
      </c>
      <c r="F76" s="767" t="s">
        <v>226</v>
      </c>
      <c r="G76" s="768" t="s">
        <v>813</v>
      </c>
      <c r="H76" s="768" t="s">
        <v>663</v>
      </c>
    </row>
    <row r="77" spans="1:8" ht="51">
      <c r="A77" s="406" t="s">
        <v>215</v>
      </c>
      <c r="B77" s="760">
        <v>1</v>
      </c>
      <c r="C77" s="355"/>
      <c r="D77" s="761" t="s">
        <v>812</v>
      </c>
      <c r="E77" s="762" t="s">
        <v>12</v>
      </c>
      <c r="F77" s="407">
        <v>6320</v>
      </c>
      <c r="G77" s="763"/>
      <c r="H77" s="764">
        <f aca="true" t="shared" si="1" ref="H77:H86">+F77*G77</f>
        <v>0</v>
      </c>
    </row>
    <row r="78" spans="1:8" ht="38.25">
      <c r="A78" s="353" t="s">
        <v>215</v>
      </c>
      <c r="B78" s="664">
        <v>2</v>
      </c>
      <c r="C78" s="354"/>
      <c r="D78" s="641" t="s">
        <v>796</v>
      </c>
      <c r="E78" s="356" t="s">
        <v>12</v>
      </c>
      <c r="F78" s="359">
        <v>445.5</v>
      </c>
      <c r="G78" s="358"/>
      <c r="H78" s="764">
        <f t="shared" si="1"/>
        <v>0</v>
      </c>
    </row>
    <row r="79" spans="1:8" ht="38.25">
      <c r="A79" s="353" t="s">
        <v>215</v>
      </c>
      <c r="B79" s="664">
        <v>3</v>
      </c>
      <c r="C79" s="354"/>
      <c r="D79" s="641" t="s">
        <v>797</v>
      </c>
      <c r="E79" s="356" t="s">
        <v>16</v>
      </c>
      <c r="F79" s="359">
        <v>18</v>
      </c>
      <c r="G79" s="358"/>
      <c r="H79" s="764">
        <f t="shared" si="1"/>
        <v>0</v>
      </c>
    </row>
    <row r="80" spans="1:8" ht="38.25">
      <c r="A80" s="353" t="s">
        <v>215</v>
      </c>
      <c r="B80" s="664">
        <v>4</v>
      </c>
      <c r="C80" s="354"/>
      <c r="D80" s="641" t="s">
        <v>799</v>
      </c>
      <c r="E80" s="356" t="s">
        <v>16</v>
      </c>
      <c r="F80" s="359">
        <v>8</v>
      </c>
      <c r="G80" s="358"/>
      <c r="H80" s="764">
        <f t="shared" si="1"/>
        <v>0</v>
      </c>
    </row>
    <row r="81" spans="1:8" ht="38.25">
      <c r="A81" s="353" t="s">
        <v>215</v>
      </c>
      <c r="B81" s="664">
        <v>5</v>
      </c>
      <c r="C81" s="354"/>
      <c r="D81" s="641" t="s">
        <v>798</v>
      </c>
      <c r="E81" s="356" t="s">
        <v>16</v>
      </c>
      <c r="F81" s="359">
        <v>20</v>
      </c>
      <c r="G81" s="358"/>
      <c r="H81" s="764">
        <f t="shared" si="1"/>
        <v>0</v>
      </c>
    </row>
    <row r="82" spans="1:8" s="299" customFormat="1" ht="63.75">
      <c r="A82" s="353" t="s">
        <v>215</v>
      </c>
      <c r="B82" s="664">
        <v>6</v>
      </c>
      <c r="C82" s="354"/>
      <c r="D82" s="641" t="s">
        <v>800</v>
      </c>
      <c r="E82" s="356" t="s">
        <v>16</v>
      </c>
      <c r="F82" s="359">
        <v>20</v>
      </c>
      <c r="G82" s="358"/>
      <c r="H82" s="764">
        <f t="shared" si="1"/>
        <v>0</v>
      </c>
    </row>
    <row r="83" spans="1:8" s="299" customFormat="1" ht="38.25">
      <c r="A83" s="353" t="s">
        <v>215</v>
      </c>
      <c r="B83" s="664">
        <v>7</v>
      </c>
      <c r="C83" s="354"/>
      <c r="D83" s="641" t="s">
        <v>801</v>
      </c>
      <c r="E83" s="356" t="s">
        <v>16</v>
      </c>
      <c r="F83" s="359">
        <v>248</v>
      </c>
      <c r="G83" s="358"/>
      <c r="H83" s="764">
        <f t="shared" si="1"/>
        <v>0</v>
      </c>
    </row>
    <row r="84" spans="1:8" s="299" customFormat="1" ht="51">
      <c r="A84" s="353" t="s">
        <v>215</v>
      </c>
      <c r="B84" s="664">
        <v>8</v>
      </c>
      <c r="C84" s="354"/>
      <c r="D84" s="641" t="s">
        <v>802</v>
      </c>
      <c r="E84" s="356" t="s">
        <v>16</v>
      </c>
      <c r="F84" s="359">
        <v>38</v>
      </c>
      <c r="G84" s="358"/>
      <c r="H84" s="764">
        <f t="shared" si="1"/>
        <v>0</v>
      </c>
    </row>
    <row r="85" spans="1:8" s="299" customFormat="1" ht="51">
      <c r="A85" s="353" t="s">
        <v>215</v>
      </c>
      <c r="B85" s="664">
        <v>9</v>
      </c>
      <c r="C85" s="354"/>
      <c r="D85" s="641" t="s">
        <v>803</v>
      </c>
      <c r="E85" s="356" t="s">
        <v>16</v>
      </c>
      <c r="F85" s="359">
        <v>19</v>
      </c>
      <c r="G85" s="358"/>
      <c r="H85" s="764">
        <f t="shared" si="1"/>
        <v>0</v>
      </c>
    </row>
    <row r="86" spans="1:8" s="299" customFormat="1" ht="51">
      <c r="A86" s="353" t="s">
        <v>215</v>
      </c>
      <c r="B86" s="664">
        <v>10</v>
      </c>
      <c r="C86" s="354"/>
      <c r="D86" s="641" t="s">
        <v>804</v>
      </c>
      <c r="E86" s="356" t="s">
        <v>16</v>
      </c>
      <c r="F86" s="359">
        <v>14</v>
      </c>
      <c r="G86" s="358"/>
      <c r="H86" s="764">
        <f t="shared" si="1"/>
        <v>0</v>
      </c>
    </row>
    <row r="87" spans="1:8" s="299" customFormat="1" ht="14.25">
      <c r="A87" s="353" t="s">
        <v>215</v>
      </c>
      <c r="B87" s="789">
        <v>11</v>
      </c>
      <c r="C87" s="790"/>
      <c r="D87" s="1047" t="s">
        <v>874</v>
      </c>
      <c r="E87" s="818"/>
      <c r="F87" s="819"/>
      <c r="G87" s="820"/>
      <c r="H87" s="821">
        <f>F87*G87</f>
        <v>0</v>
      </c>
    </row>
    <row r="88" spans="1:8" s="299" customFormat="1" ht="63.75">
      <c r="A88" s="391"/>
      <c r="B88" s="788" t="s">
        <v>870</v>
      </c>
      <c r="C88" s="409"/>
      <c r="D88" s="815" t="s">
        <v>868</v>
      </c>
      <c r="E88" s="822"/>
      <c r="F88" s="274"/>
      <c r="G88" s="808"/>
      <c r="H88" s="823"/>
    </row>
    <row r="89" spans="1:8" s="299" customFormat="1" ht="63.75">
      <c r="A89" s="391"/>
      <c r="B89" s="788" t="s">
        <v>871</v>
      </c>
      <c r="C89" s="409"/>
      <c r="D89" s="815" t="s">
        <v>877</v>
      </c>
      <c r="E89" s="822"/>
      <c r="F89" s="274"/>
      <c r="G89" s="808"/>
      <c r="H89" s="823"/>
    </row>
    <row r="90" spans="1:8" s="299" customFormat="1" ht="127.5">
      <c r="A90" s="391"/>
      <c r="B90" s="788" t="s">
        <v>872</v>
      </c>
      <c r="C90" s="409"/>
      <c r="D90" s="815" t="s">
        <v>875</v>
      </c>
      <c r="E90" s="824"/>
      <c r="F90" s="825"/>
      <c r="G90" s="826"/>
      <c r="H90" s="827"/>
    </row>
    <row r="91" spans="1:8" s="299" customFormat="1" ht="102">
      <c r="A91" s="391"/>
      <c r="B91" s="788" t="s">
        <v>873</v>
      </c>
      <c r="C91" s="409"/>
      <c r="D91" s="813" t="s">
        <v>876</v>
      </c>
      <c r="E91" s="762"/>
      <c r="F91" s="817"/>
      <c r="G91" s="763"/>
      <c r="H91" s="764"/>
    </row>
    <row r="92" spans="1:8" s="299" customFormat="1" ht="14.25">
      <c r="A92" s="391"/>
      <c r="B92" s="788"/>
      <c r="C92" s="409"/>
      <c r="D92" s="812" t="s">
        <v>869</v>
      </c>
      <c r="E92" s="356" t="s">
        <v>8</v>
      </c>
      <c r="F92" s="359">
        <v>2429.2</v>
      </c>
      <c r="G92" s="358"/>
      <c r="H92" s="418">
        <f>F92*G92</f>
        <v>0</v>
      </c>
    </row>
    <row r="93" spans="1:8" s="299" customFormat="1" ht="15" thickBot="1">
      <c r="A93" s="391"/>
      <c r="B93" s="669"/>
      <c r="C93" s="361"/>
      <c r="D93" s="551"/>
      <c r="E93" s="362"/>
      <c r="F93" s="808"/>
      <c r="G93" s="808"/>
      <c r="H93" s="809"/>
    </row>
    <row r="94" spans="1:8" s="299" customFormat="1" ht="15.75" thickBot="1">
      <c r="A94" s="365"/>
      <c r="B94" s="666"/>
      <c r="C94" s="366"/>
      <c r="D94" s="648" t="s">
        <v>805</v>
      </c>
      <c r="E94" s="367"/>
      <c r="F94" s="368">
        <v>1</v>
      </c>
      <c r="G94" s="369"/>
      <c r="H94" s="420">
        <f>SUM(H77:H92)</f>
        <v>0</v>
      </c>
    </row>
    <row r="95" spans="1:8" s="299" customFormat="1" ht="15" thickBot="1">
      <c r="A95" s="272"/>
      <c r="B95" s="667"/>
      <c r="C95" s="370"/>
      <c r="D95" s="371"/>
      <c r="E95" s="273"/>
      <c r="F95" s="372">
        <v>1</v>
      </c>
      <c r="G95" s="373"/>
      <c r="H95" s="421"/>
    </row>
    <row r="96" spans="1:8" s="299" customFormat="1" ht="15" thickBot="1">
      <c r="A96" s="374" t="s">
        <v>205</v>
      </c>
      <c r="B96" s="668"/>
      <c r="C96" s="375"/>
      <c r="D96" s="376" t="s">
        <v>806</v>
      </c>
      <c r="E96" s="766" t="s">
        <v>227</v>
      </c>
      <c r="F96" s="767" t="s">
        <v>226</v>
      </c>
      <c r="G96" s="768" t="s">
        <v>813</v>
      </c>
      <c r="H96" s="768" t="s">
        <v>663</v>
      </c>
    </row>
    <row r="97" spans="1:8" s="299" customFormat="1" ht="38.25">
      <c r="A97" s="353" t="s">
        <v>205</v>
      </c>
      <c r="B97" s="664">
        <v>1</v>
      </c>
      <c r="C97" s="354"/>
      <c r="D97" s="641" t="s">
        <v>807</v>
      </c>
      <c r="E97" s="356" t="s">
        <v>547</v>
      </c>
      <c r="F97" s="381">
        <v>947.7</v>
      </c>
      <c r="G97" s="358"/>
      <c r="H97" s="418">
        <f>+F97*G97</f>
        <v>0</v>
      </c>
    </row>
    <row r="98" spans="1:8" s="299" customFormat="1" ht="25.5">
      <c r="A98" s="353" t="s">
        <v>205</v>
      </c>
      <c r="B98" s="664">
        <v>2</v>
      </c>
      <c r="C98" s="354"/>
      <c r="D98" s="641" t="s">
        <v>808</v>
      </c>
      <c r="E98" s="356" t="s">
        <v>16</v>
      </c>
      <c r="F98" s="381">
        <v>15</v>
      </c>
      <c r="G98" s="358"/>
      <c r="H98" s="418">
        <f>+F98*G98</f>
        <v>0</v>
      </c>
    </row>
    <row r="99" spans="1:8" s="299" customFormat="1" ht="14.25">
      <c r="A99" s="353" t="s">
        <v>205</v>
      </c>
      <c r="B99" s="664">
        <v>3</v>
      </c>
      <c r="C99" s="354"/>
      <c r="D99" s="641" t="s">
        <v>809</v>
      </c>
      <c r="E99" s="356" t="s">
        <v>16</v>
      </c>
      <c r="F99" s="357">
        <v>2</v>
      </c>
      <c r="G99" s="358"/>
      <c r="H99" s="418">
        <f>+F99*G99</f>
        <v>0</v>
      </c>
    </row>
    <row r="100" spans="1:8" s="299" customFormat="1" ht="26.25" thickBot="1">
      <c r="A100" s="353" t="s">
        <v>205</v>
      </c>
      <c r="B100" s="664">
        <v>4</v>
      </c>
      <c r="C100" s="354"/>
      <c r="D100" s="641" t="s">
        <v>810</v>
      </c>
      <c r="E100" s="356" t="s">
        <v>16</v>
      </c>
      <c r="F100" s="357">
        <v>1</v>
      </c>
      <c r="G100" s="358"/>
      <c r="H100" s="418">
        <f>+F100*G100</f>
        <v>0</v>
      </c>
    </row>
    <row r="101" spans="1:8" s="299" customFormat="1" ht="15.75" thickBot="1">
      <c r="A101" s="365"/>
      <c r="B101" s="666"/>
      <c r="C101" s="366"/>
      <c r="D101" s="648" t="s">
        <v>811</v>
      </c>
      <c r="E101" s="367"/>
      <c r="F101" s="378">
        <v>1</v>
      </c>
      <c r="G101" s="384"/>
      <c r="H101" s="420">
        <f>SUM(H97:H100)</f>
        <v>0</v>
      </c>
    </row>
    <row r="102" spans="1:8" s="299" customFormat="1" ht="15" thickBot="1">
      <c r="A102" s="272"/>
      <c r="B102" s="667"/>
      <c r="C102" s="370"/>
      <c r="D102" s="371"/>
      <c r="E102" s="273"/>
      <c r="F102" s="385">
        <v>1</v>
      </c>
      <c r="G102" s="373"/>
      <c r="H102" s="421"/>
    </row>
    <row r="103" spans="1:8" s="299" customFormat="1" ht="15.75" thickBot="1">
      <c r="A103" s="365"/>
      <c r="B103" s="666"/>
      <c r="C103" s="366"/>
      <c r="D103" s="648" t="s">
        <v>816</v>
      </c>
      <c r="E103" s="367"/>
      <c r="F103" s="378">
        <v>1</v>
      </c>
      <c r="G103" s="384"/>
      <c r="H103" s="420">
        <f>H94+H101</f>
        <v>0</v>
      </c>
    </row>
    <row r="104" spans="1:8" s="299" customFormat="1" ht="14.25">
      <c r="A104" s="296"/>
      <c r="B104" s="656"/>
      <c r="C104" s="297"/>
      <c r="D104" s="417"/>
      <c r="F104" s="300"/>
      <c r="G104" s="300"/>
      <c r="H104" s="300"/>
    </row>
    <row r="105" spans="1:8" s="299" customFormat="1" ht="18.75" thickBot="1">
      <c r="A105" s="759" t="s">
        <v>817</v>
      </c>
      <c r="B105" s="656"/>
      <c r="C105" s="343"/>
      <c r="D105" s="758" t="s">
        <v>790</v>
      </c>
      <c r="E105" s="344"/>
      <c r="F105" s="345">
        <v>0</v>
      </c>
      <c r="G105" s="325"/>
      <c r="H105" s="325"/>
    </row>
    <row r="106" spans="1:8" s="299" customFormat="1" ht="15" thickBot="1">
      <c r="A106" s="374" t="s">
        <v>215</v>
      </c>
      <c r="B106" s="765"/>
      <c r="C106" s="347"/>
      <c r="D106" s="376" t="s">
        <v>794</v>
      </c>
      <c r="E106" s="766" t="s">
        <v>227</v>
      </c>
      <c r="F106" s="767" t="s">
        <v>226</v>
      </c>
      <c r="G106" s="768" t="s">
        <v>813</v>
      </c>
      <c r="H106" s="768" t="s">
        <v>663</v>
      </c>
    </row>
    <row r="107" spans="1:8" s="299" customFormat="1" ht="51">
      <c r="A107" s="406" t="s">
        <v>215</v>
      </c>
      <c r="B107" s="760">
        <v>1</v>
      </c>
      <c r="C107" s="355"/>
      <c r="D107" s="761" t="s">
        <v>812</v>
      </c>
      <c r="E107" s="762" t="s">
        <v>12</v>
      </c>
      <c r="F107" s="407">
        <v>6420</v>
      </c>
      <c r="G107" s="763"/>
      <c r="H107" s="764">
        <f aca="true" t="shared" si="2" ref="H107:H116">+F107*G107</f>
        <v>0</v>
      </c>
    </row>
    <row r="108" spans="1:8" s="299" customFormat="1" ht="38.25">
      <c r="A108" s="353" t="s">
        <v>215</v>
      </c>
      <c r="B108" s="664">
        <v>2</v>
      </c>
      <c r="C108" s="354"/>
      <c r="D108" s="641" t="s">
        <v>796</v>
      </c>
      <c r="E108" s="356" t="s">
        <v>12</v>
      </c>
      <c r="F108" s="359">
        <v>445.5</v>
      </c>
      <c r="G108" s="358"/>
      <c r="H108" s="764">
        <f t="shared" si="2"/>
        <v>0</v>
      </c>
    </row>
    <row r="109" spans="1:8" s="299" customFormat="1" ht="38.25">
      <c r="A109" s="353" t="s">
        <v>215</v>
      </c>
      <c r="B109" s="664">
        <v>3</v>
      </c>
      <c r="C109" s="354"/>
      <c r="D109" s="641" t="s">
        <v>797</v>
      </c>
      <c r="E109" s="356" t="s">
        <v>16</v>
      </c>
      <c r="F109" s="359">
        <v>18</v>
      </c>
      <c r="G109" s="358"/>
      <c r="H109" s="764">
        <f t="shared" si="2"/>
        <v>0</v>
      </c>
    </row>
    <row r="110" spans="1:8" s="299" customFormat="1" ht="38.25">
      <c r="A110" s="353" t="s">
        <v>215</v>
      </c>
      <c r="B110" s="664">
        <v>4</v>
      </c>
      <c r="C110" s="354"/>
      <c r="D110" s="641" t="s">
        <v>799</v>
      </c>
      <c r="E110" s="356" t="s">
        <v>16</v>
      </c>
      <c r="F110" s="359">
        <v>8</v>
      </c>
      <c r="G110" s="358"/>
      <c r="H110" s="764">
        <f t="shared" si="2"/>
        <v>0</v>
      </c>
    </row>
    <row r="111" spans="1:8" s="299" customFormat="1" ht="38.25">
      <c r="A111" s="353" t="s">
        <v>215</v>
      </c>
      <c r="B111" s="664">
        <v>5</v>
      </c>
      <c r="C111" s="354"/>
      <c r="D111" s="641" t="s">
        <v>798</v>
      </c>
      <c r="E111" s="356" t="s">
        <v>16</v>
      </c>
      <c r="F111" s="359">
        <v>20</v>
      </c>
      <c r="G111" s="358"/>
      <c r="H111" s="764">
        <f t="shared" si="2"/>
        <v>0</v>
      </c>
    </row>
    <row r="112" spans="1:8" s="299" customFormat="1" ht="63.75">
      <c r="A112" s="353" t="s">
        <v>215</v>
      </c>
      <c r="B112" s="664">
        <v>6</v>
      </c>
      <c r="C112" s="354"/>
      <c r="D112" s="641" t="s">
        <v>800</v>
      </c>
      <c r="E112" s="356" t="s">
        <v>16</v>
      </c>
      <c r="F112" s="359">
        <v>20</v>
      </c>
      <c r="G112" s="358"/>
      <c r="H112" s="764">
        <f t="shared" si="2"/>
        <v>0</v>
      </c>
    </row>
    <row r="113" spans="1:8" s="299" customFormat="1" ht="38.25">
      <c r="A113" s="353" t="s">
        <v>215</v>
      </c>
      <c r="B113" s="664">
        <v>7</v>
      </c>
      <c r="C113" s="354"/>
      <c r="D113" s="641" t="s">
        <v>801</v>
      </c>
      <c r="E113" s="356" t="s">
        <v>16</v>
      </c>
      <c r="F113" s="359">
        <v>248</v>
      </c>
      <c r="G113" s="358"/>
      <c r="H113" s="764">
        <f t="shared" si="2"/>
        <v>0</v>
      </c>
    </row>
    <row r="114" spans="1:8" s="299" customFormat="1" ht="51">
      <c r="A114" s="353" t="s">
        <v>215</v>
      </c>
      <c r="B114" s="664">
        <v>8</v>
      </c>
      <c r="C114" s="354"/>
      <c r="D114" s="641" t="s">
        <v>802</v>
      </c>
      <c r="E114" s="356" t="s">
        <v>16</v>
      </c>
      <c r="F114" s="359">
        <v>38</v>
      </c>
      <c r="G114" s="358"/>
      <c r="H114" s="764">
        <f t="shared" si="2"/>
        <v>0</v>
      </c>
    </row>
    <row r="115" spans="1:8" s="299" customFormat="1" ht="51">
      <c r="A115" s="353" t="s">
        <v>215</v>
      </c>
      <c r="B115" s="664">
        <v>9</v>
      </c>
      <c r="C115" s="354"/>
      <c r="D115" s="641" t="s">
        <v>803</v>
      </c>
      <c r="E115" s="356" t="s">
        <v>16</v>
      </c>
      <c r="F115" s="359">
        <v>19</v>
      </c>
      <c r="G115" s="358"/>
      <c r="H115" s="764">
        <f t="shared" si="2"/>
        <v>0</v>
      </c>
    </row>
    <row r="116" spans="1:8" s="299" customFormat="1" ht="51">
      <c r="A116" s="353" t="s">
        <v>215</v>
      </c>
      <c r="B116" s="664">
        <v>10</v>
      </c>
      <c r="C116" s="354"/>
      <c r="D116" s="641" t="s">
        <v>804</v>
      </c>
      <c r="E116" s="356" t="s">
        <v>16</v>
      </c>
      <c r="F116" s="359">
        <v>14</v>
      </c>
      <c r="G116" s="358"/>
      <c r="H116" s="764">
        <f t="shared" si="2"/>
        <v>0</v>
      </c>
    </row>
    <row r="117" spans="1:8" s="299" customFormat="1" ht="14.25">
      <c r="A117" s="353" t="s">
        <v>215</v>
      </c>
      <c r="B117" s="789">
        <v>11</v>
      </c>
      <c r="C117" s="790"/>
      <c r="D117" s="814" t="s">
        <v>874</v>
      </c>
      <c r="E117" s="818"/>
      <c r="F117" s="819"/>
      <c r="G117" s="820"/>
      <c r="H117" s="821">
        <f>F117*G117</f>
        <v>0</v>
      </c>
    </row>
    <row r="118" spans="1:8" s="299" customFormat="1" ht="63.75">
      <c r="A118" s="391"/>
      <c r="B118" s="788" t="s">
        <v>870</v>
      </c>
      <c r="C118" s="409"/>
      <c r="D118" s="815" t="s">
        <v>868</v>
      </c>
      <c r="E118" s="822"/>
      <c r="F118" s="274"/>
      <c r="G118" s="808"/>
      <c r="H118" s="823"/>
    </row>
    <row r="119" spans="1:8" s="299" customFormat="1" ht="63.75">
      <c r="A119" s="391"/>
      <c r="B119" s="788" t="s">
        <v>871</v>
      </c>
      <c r="C119" s="409"/>
      <c r="D119" s="815" t="s">
        <v>877</v>
      </c>
      <c r="E119" s="822"/>
      <c r="F119" s="274"/>
      <c r="G119" s="808"/>
      <c r="H119" s="823"/>
    </row>
    <row r="120" spans="1:8" s="299" customFormat="1" ht="127.5">
      <c r="A120" s="391"/>
      <c r="B120" s="788" t="s">
        <v>872</v>
      </c>
      <c r="C120" s="409"/>
      <c r="D120" s="815" t="s">
        <v>875</v>
      </c>
      <c r="E120" s="824"/>
      <c r="F120" s="825"/>
      <c r="G120" s="826"/>
      <c r="H120" s="827"/>
    </row>
    <row r="121" spans="1:8" s="299" customFormat="1" ht="102">
      <c r="A121" s="391"/>
      <c r="B121" s="788" t="s">
        <v>873</v>
      </c>
      <c r="C121" s="409"/>
      <c r="D121" s="813" t="s">
        <v>876</v>
      </c>
      <c r="E121" s="762"/>
      <c r="F121" s="817"/>
      <c r="G121" s="763"/>
      <c r="H121" s="764"/>
    </row>
    <row r="122" spans="1:8" s="299" customFormat="1" ht="14.25">
      <c r="A122" s="391"/>
      <c r="B122" s="788"/>
      <c r="C122" s="409"/>
      <c r="D122" s="812" t="s">
        <v>869</v>
      </c>
      <c r="E122" s="356" t="s">
        <v>8</v>
      </c>
      <c r="F122" s="359">
        <v>2289.6</v>
      </c>
      <c r="G122" s="358"/>
      <c r="H122" s="418">
        <f>F122*G122</f>
        <v>0</v>
      </c>
    </row>
    <row r="123" spans="1:8" s="299" customFormat="1" ht="15" thickBot="1">
      <c r="A123" s="391"/>
      <c r="B123" s="669"/>
      <c r="C123" s="361"/>
      <c r="D123" s="551"/>
      <c r="E123" s="362"/>
      <c r="F123" s="809"/>
      <c r="G123" s="808"/>
      <c r="H123" s="809"/>
    </row>
    <row r="124" spans="1:8" s="299" customFormat="1" ht="15.75" thickBot="1">
      <c r="A124" s="365"/>
      <c r="B124" s="666"/>
      <c r="C124" s="366"/>
      <c r="D124" s="648" t="s">
        <v>805</v>
      </c>
      <c r="E124" s="367"/>
      <c r="F124" s="368">
        <v>1</v>
      </c>
      <c r="G124" s="369"/>
      <c r="H124" s="420">
        <f>SUM(H107:H122)</f>
        <v>0</v>
      </c>
    </row>
    <row r="125" spans="1:8" s="299" customFormat="1" ht="15" thickBot="1">
      <c r="A125" s="272"/>
      <c r="B125" s="667"/>
      <c r="C125" s="370"/>
      <c r="D125" s="371"/>
      <c r="E125" s="273"/>
      <c r="F125" s="372">
        <v>1</v>
      </c>
      <c r="G125" s="373"/>
      <c r="H125" s="421"/>
    </row>
    <row r="126" spans="1:8" s="299" customFormat="1" ht="15" thickBot="1">
      <c r="A126" s="374" t="s">
        <v>205</v>
      </c>
      <c r="B126" s="668"/>
      <c r="C126" s="375"/>
      <c r="D126" s="376" t="s">
        <v>806</v>
      </c>
      <c r="E126" s="766" t="s">
        <v>227</v>
      </c>
      <c r="F126" s="767" t="s">
        <v>226</v>
      </c>
      <c r="G126" s="768" t="s">
        <v>813</v>
      </c>
      <c r="H126" s="768" t="s">
        <v>663</v>
      </c>
    </row>
    <row r="127" spans="1:8" s="299" customFormat="1" ht="38.25">
      <c r="A127" s="353" t="s">
        <v>205</v>
      </c>
      <c r="B127" s="664">
        <v>1</v>
      </c>
      <c r="C127" s="354"/>
      <c r="D127" s="641" t="s">
        <v>807</v>
      </c>
      <c r="E127" s="356" t="s">
        <v>547</v>
      </c>
      <c r="F127" s="381">
        <v>947.7</v>
      </c>
      <c r="G127" s="358"/>
      <c r="H127" s="418">
        <f>+F127*G127</f>
        <v>0</v>
      </c>
    </row>
    <row r="128" spans="1:8" s="299" customFormat="1" ht="25.5">
      <c r="A128" s="353" t="s">
        <v>205</v>
      </c>
      <c r="B128" s="664">
        <v>2</v>
      </c>
      <c r="C128" s="354"/>
      <c r="D128" s="641" t="s">
        <v>808</v>
      </c>
      <c r="E128" s="356" t="s">
        <v>16</v>
      </c>
      <c r="F128" s="381">
        <v>15</v>
      </c>
      <c r="G128" s="358"/>
      <c r="H128" s="418">
        <f>+F128*G128</f>
        <v>0</v>
      </c>
    </row>
    <row r="129" spans="1:8" s="299" customFormat="1" ht="14.25">
      <c r="A129" s="353" t="s">
        <v>205</v>
      </c>
      <c r="B129" s="664">
        <v>3</v>
      </c>
      <c r="C129" s="354"/>
      <c r="D129" s="641" t="s">
        <v>809</v>
      </c>
      <c r="E129" s="356" t="s">
        <v>16</v>
      </c>
      <c r="F129" s="357">
        <v>2</v>
      </c>
      <c r="G129" s="358"/>
      <c r="H129" s="418">
        <f>+F129*G129</f>
        <v>0</v>
      </c>
    </row>
    <row r="130" spans="1:8" s="299" customFormat="1" ht="26.25" thickBot="1">
      <c r="A130" s="353" t="s">
        <v>205</v>
      </c>
      <c r="B130" s="664">
        <v>4</v>
      </c>
      <c r="C130" s="354"/>
      <c r="D130" s="641" t="s">
        <v>810</v>
      </c>
      <c r="E130" s="356" t="s">
        <v>16</v>
      </c>
      <c r="F130" s="357">
        <v>1</v>
      </c>
      <c r="G130" s="358"/>
      <c r="H130" s="418">
        <f>+F130*G130</f>
        <v>0</v>
      </c>
    </row>
    <row r="131" spans="1:8" s="299" customFormat="1" ht="15.75" thickBot="1">
      <c r="A131" s="365"/>
      <c r="B131" s="666"/>
      <c r="C131" s="366"/>
      <c r="D131" s="648" t="s">
        <v>811</v>
      </c>
      <c r="E131" s="367"/>
      <c r="F131" s="378">
        <v>1</v>
      </c>
      <c r="G131" s="384"/>
      <c r="H131" s="420">
        <f>SUM(H127:H130)</f>
        <v>0</v>
      </c>
    </row>
    <row r="132" spans="1:8" s="299" customFormat="1" ht="15" thickBot="1">
      <c r="A132" s="272"/>
      <c r="B132" s="667"/>
      <c r="C132" s="370"/>
      <c r="D132" s="371"/>
      <c r="E132" s="273"/>
      <c r="F132" s="385">
        <v>1</v>
      </c>
      <c r="G132" s="373"/>
      <c r="H132" s="421"/>
    </row>
    <row r="133" spans="1:8" s="299" customFormat="1" ht="15.75" thickBot="1">
      <c r="A133" s="365"/>
      <c r="B133" s="666"/>
      <c r="C133" s="366"/>
      <c r="D133" s="648" t="s">
        <v>818</v>
      </c>
      <c r="E133" s="367"/>
      <c r="F133" s="378">
        <v>1</v>
      </c>
      <c r="G133" s="384"/>
      <c r="H133" s="420">
        <f>H124+H131</f>
        <v>0</v>
      </c>
    </row>
    <row r="134" spans="1:8" s="299" customFormat="1" ht="14.25">
      <c r="A134" s="296"/>
      <c r="B134" s="656"/>
      <c r="C134" s="297"/>
      <c r="D134" s="417"/>
      <c r="F134" s="300"/>
      <c r="G134" s="300"/>
      <c r="H134" s="300"/>
    </row>
    <row r="135" spans="1:8" s="299" customFormat="1" ht="18.75" thickBot="1">
      <c r="A135" s="759" t="s">
        <v>819</v>
      </c>
      <c r="B135" s="656"/>
      <c r="C135" s="343"/>
      <c r="D135" s="758" t="s">
        <v>791</v>
      </c>
      <c r="E135" s="344"/>
      <c r="F135" s="345">
        <v>0</v>
      </c>
      <c r="G135" s="325"/>
      <c r="H135" s="325"/>
    </row>
    <row r="136" spans="1:8" s="299" customFormat="1" ht="15" thickBot="1">
      <c r="A136" s="374" t="s">
        <v>215</v>
      </c>
      <c r="B136" s="765"/>
      <c r="C136" s="347"/>
      <c r="D136" s="376" t="s">
        <v>794</v>
      </c>
      <c r="E136" s="766" t="s">
        <v>227</v>
      </c>
      <c r="F136" s="767" t="s">
        <v>226</v>
      </c>
      <c r="G136" s="768" t="s">
        <v>813</v>
      </c>
      <c r="H136" s="768" t="s">
        <v>663</v>
      </c>
    </row>
    <row r="137" spans="1:8" s="299" customFormat="1" ht="51">
      <c r="A137" s="406" t="s">
        <v>215</v>
      </c>
      <c r="B137" s="760">
        <v>1</v>
      </c>
      <c r="C137" s="355"/>
      <c r="D137" s="761" t="s">
        <v>812</v>
      </c>
      <c r="E137" s="762" t="s">
        <v>12</v>
      </c>
      <c r="F137" s="407">
        <v>6420</v>
      </c>
      <c r="G137" s="763"/>
      <c r="H137" s="764">
        <f aca="true" t="shared" si="3" ref="H137:H146">+F137*G137</f>
        <v>0</v>
      </c>
    </row>
    <row r="138" spans="1:8" s="299" customFormat="1" ht="38.25">
      <c r="A138" s="353" t="s">
        <v>215</v>
      </c>
      <c r="B138" s="664">
        <v>2</v>
      </c>
      <c r="C138" s="354"/>
      <c r="D138" s="641" t="s">
        <v>796</v>
      </c>
      <c r="E138" s="356" t="s">
        <v>12</v>
      </c>
      <c r="F138" s="359">
        <v>435</v>
      </c>
      <c r="G138" s="358"/>
      <c r="H138" s="764">
        <f t="shared" si="3"/>
        <v>0</v>
      </c>
    </row>
    <row r="139" spans="1:8" s="299" customFormat="1" ht="38.25">
      <c r="A139" s="353" t="s">
        <v>215</v>
      </c>
      <c r="B139" s="664">
        <v>3</v>
      </c>
      <c r="C139" s="354"/>
      <c r="D139" s="641" t="s">
        <v>797</v>
      </c>
      <c r="E139" s="356" t="s">
        <v>16</v>
      </c>
      <c r="F139" s="359">
        <v>8</v>
      </c>
      <c r="G139" s="358"/>
      <c r="H139" s="764">
        <f t="shared" si="3"/>
        <v>0</v>
      </c>
    </row>
    <row r="140" spans="1:8" s="299" customFormat="1" ht="38.25">
      <c r="A140" s="353" t="s">
        <v>215</v>
      </c>
      <c r="B140" s="664">
        <v>4</v>
      </c>
      <c r="C140" s="354"/>
      <c r="D140" s="641" t="s">
        <v>799</v>
      </c>
      <c r="E140" s="356" t="s">
        <v>16</v>
      </c>
      <c r="F140" s="359">
        <v>6</v>
      </c>
      <c r="G140" s="358"/>
      <c r="H140" s="764">
        <f t="shared" si="3"/>
        <v>0</v>
      </c>
    </row>
    <row r="141" spans="1:8" s="299" customFormat="1" ht="38.25">
      <c r="A141" s="353" t="s">
        <v>215</v>
      </c>
      <c r="B141" s="664">
        <v>5</v>
      </c>
      <c r="C141" s="354"/>
      <c r="D141" s="641" t="s">
        <v>798</v>
      </c>
      <c r="E141" s="356" t="s">
        <v>16</v>
      </c>
      <c r="F141" s="359">
        <v>9</v>
      </c>
      <c r="G141" s="358"/>
      <c r="H141" s="764">
        <f t="shared" si="3"/>
        <v>0</v>
      </c>
    </row>
    <row r="142" spans="1:8" s="299" customFormat="1" ht="63.75">
      <c r="A142" s="353" t="s">
        <v>215</v>
      </c>
      <c r="B142" s="664">
        <v>6</v>
      </c>
      <c r="C142" s="354"/>
      <c r="D142" s="641" t="s">
        <v>800</v>
      </c>
      <c r="E142" s="356" t="s">
        <v>16</v>
      </c>
      <c r="F142" s="359">
        <v>9</v>
      </c>
      <c r="G142" s="358"/>
      <c r="H142" s="764">
        <f t="shared" si="3"/>
        <v>0</v>
      </c>
    </row>
    <row r="143" spans="1:8" s="299" customFormat="1" ht="38.25">
      <c r="A143" s="353" t="s">
        <v>215</v>
      </c>
      <c r="B143" s="664">
        <v>7</v>
      </c>
      <c r="C143" s="354"/>
      <c r="D143" s="641" t="s">
        <v>801</v>
      </c>
      <c r="E143" s="356" t="s">
        <v>16</v>
      </c>
      <c r="F143" s="359">
        <v>253</v>
      </c>
      <c r="G143" s="358"/>
      <c r="H143" s="764">
        <f t="shared" si="3"/>
        <v>0</v>
      </c>
    </row>
    <row r="144" spans="1:8" s="299" customFormat="1" ht="51">
      <c r="A144" s="353" t="s">
        <v>215</v>
      </c>
      <c r="B144" s="664">
        <v>8</v>
      </c>
      <c r="C144" s="354"/>
      <c r="D144" s="641" t="s">
        <v>802</v>
      </c>
      <c r="E144" s="356" t="s">
        <v>16</v>
      </c>
      <c r="F144" s="359">
        <v>18</v>
      </c>
      <c r="G144" s="358"/>
      <c r="H144" s="764">
        <f t="shared" si="3"/>
        <v>0</v>
      </c>
    </row>
    <row r="145" spans="1:8" s="299" customFormat="1" ht="51">
      <c r="A145" s="353" t="s">
        <v>215</v>
      </c>
      <c r="B145" s="664">
        <v>9</v>
      </c>
      <c r="C145" s="354"/>
      <c r="D145" s="641" t="s">
        <v>803</v>
      </c>
      <c r="E145" s="356" t="s">
        <v>16</v>
      </c>
      <c r="F145" s="359">
        <v>9</v>
      </c>
      <c r="G145" s="358"/>
      <c r="H145" s="764">
        <f t="shared" si="3"/>
        <v>0</v>
      </c>
    </row>
    <row r="146" spans="1:8" s="299" customFormat="1" ht="51">
      <c r="A146" s="353" t="s">
        <v>215</v>
      </c>
      <c r="B146" s="664">
        <v>10</v>
      </c>
      <c r="C146" s="354"/>
      <c r="D146" s="641" t="s">
        <v>804</v>
      </c>
      <c r="E146" s="356" t="s">
        <v>16</v>
      </c>
      <c r="F146" s="359">
        <v>13</v>
      </c>
      <c r="G146" s="358"/>
      <c r="H146" s="764">
        <f t="shared" si="3"/>
        <v>0</v>
      </c>
    </row>
    <row r="147" spans="1:8" s="299" customFormat="1" ht="14.25">
      <c r="A147" s="353" t="s">
        <v>215</v>
      </c>
      <c r="B147" s="789">
        <v>11</v>
      </c>
      <c r="C147" s="790"/>
      <c r="D147" s="1047" t="s">
        <v>874</v>
      </c>
      <c r="E147" s="818"/>
      <c r="F147" s="819"/>
      <c r="G147" s="820"/>
      <c r="H147" s="821">
        <f>F147*G147</f>
        <v>0</v>
      </c>
    </row>
    <row r="148" spans="1:8" s="299" customFormat="1" ht="63.75">
      <c r="A148" s="391"/>
      <c r="B148" s="788" t="s">
        <v>870</v>
      </c>
      <c r="C148" s="409"/>
      <c r="D148" s="815" t="s">
        <v>868</v>
      </c>
      <c r="E148" s="822"/>
      <c r="F148" s="274"/>
      <c r="G148" s="808"/>
      <c r="H148" s="823"/>
    </row>
    <row r="149" spans="1:8" s="299" customFormat="1" ht="63.75">
      <c r="A149" s="391"/>
      <c r="B149" s="788" t="s">
        <v>871</v>
      </c>
      <c r="C149" s="409"/>
      <c r="D149" s="815" t="s">
        <v>877</v>
      </c>
      <c r="E149" s="822"/>
      <c r="F149" s="274"/>
      <c r="G149" s="808"/>
      <c r="H149" s="823"/>
    </row>
    <row r="150" spans="1:8" s="299" customFormat="1" ht="127.5">
      <c r="A150" s="391"/>
      <c r="B150" s="788" t="s">
        <v>872</v>
      </c>
      <c r="C150" s="409"/>
      <c r="D150" s="815" t="s">
        <v>875</v>
      </c>
      <c r="E150" s="824"/>
      <c r="F150" s="825"/>
      <c r="G150" s="826"/>
      <c r="H150" s="827"/>
    </row>
    <row r="151" spans="1:8" s="299" customFormat="1" ht="102">
      <c r="A151" s="391"/>
      <c r="B151" s="788" t="s">
        <v>873</v>
      </c>
      <c r="C151" s="409"/>
      <c r="D151" s="813" t="s">
        <v>876</v>
      </c>
      <c r="E151" s="762"/>
      <c r="F151" s="817"/>
      <c r="G151" s="763"/>
      <c r="H151" s="764"/>
    </row>
    <row r="152" spans="1:8" s="299" customFormat="1" ht="14.25">
      <c r="A152" s="391"/>
      <c r="B152" s="788"/>
      <c r="C152" s="409"/>
      <c r="D152" s="812" t="s">
        <v>869</v>
      </c>
      <c r="E152" s="356" t="s">
        <v>8</v>
      </c>
      <c r="F152" s="359">
        <v>1224.4</v>
      </c>
      <c r="G152" s="358"/>
      <c r="H152" s="418">
        <f>F152*G152</f>
        <v>0</v>
      </c>
    </row>
    <row r="153" spans="1:8" s="299" customFormat="1" ht="15" thickBot="1">
      <c r="A153" s="391"/>
      <c r="B153" s="669"/>
      <c r="C153" s="361"/>
      <c r="D153" s="274"/>
      <c r="E153" s="362"/>
      <c r="F153" s="808"/>
      <c r="G153" s="808"/>
      <c r="H153" s="809"/>
    </row>
    <row r="154" spans="1:8" s="299" customFormat="1" ht="15.75" thickBot="1">
      <c r="A154" s="365"/>
      <c r="B154" s="666"/>
      <c r="C154" s="366"/>
      <c r="D154" s="648" t="s">
        <v>805</v>
      </c>
      <c r="E154" s="367"/>
      <c r="F154" s="368">
        <v>1</v>
      </c>
      <c r="G154" s="369"/>
      <c r="H154" s="420">
        <f>SUM(H137:H152)</f>
        <v>0</v>
      </c>
    </row>
    <row r="155" spans="1:8" s="299" customFormat="1" ht="15" thickBot="1">
      <c r="A155" s="272"/>
      <c r="B155" s="667"/>
      <c r="C155" s="370"/>
      <c r="D155" s="371"/>
      <c r="E155" s="273"/>
      <c r="F155" s="372">
        <v>1</v>
      </c>
      <c r="G155" s="373"/>
      <c r="H155" s="421"/>
    </row>
    <row r="156" spans="1:8" s="299" customFormat="1" ht="15" thickBot="1">
      <c r="A156" s="374" t="s">
        <v>205</v>
      </c>
      <c r="B156" s="668"/>
      <c r="C156" s="375"/>
      <c r="D156" s="376" t="s">
        <v>806</v>
      </c>
      <c r="E156" s="766" t="s">
        <v>227</v>
      </c>
      <c r="F156" s="767" t="s">
        <v>226</v>
      </c>
      <c r="G156" s="768" t="s">
        <v>813</v>
      </c>
      <c r="H156" s="768" t="s">
        <v>663</v>
      </c>
    </row>
    <row r="157" spans="1:8" s="299" customFormat="1" ht="38.25">
      <c r="A157" s="353" t="s">
        <v>205</v>
      </c>
      <c r="B157" s="664">
        <v>1</v>
      </c>
      <c r="C157" s="354"/>
      <c r="D157" s="641" t="s">
        <v>807</v>
      </c>
      <c r="E157" s="356" t="s">
        <v>547</v>
      </c>
      <c r="F157" s="381">
        <v>947.7</v>
      </c>
      <c r="G157" s="358"/>
      <c r="H157" s="418">
        <f>+F157*G157</f>
        <v>0</v>
      </c>
    </row>
    <row r="158" spans="1:8" s="299" customFormat="1" ht="25.5">
      <c r="A158" s="353" t="s">
        <v>205</v>
      </c>
      <c r="B158" s="664">
        <v>2</v>
      </c>
      <c r="C158" s="354"/>
      <c r="D158" s="641" t="s">
        <v>808</v>
      </c>
      <c r="E158" s="356" t="s">
        <v>16</v>
      </c>
      <c r="F158" s="381">
        <v>15</v>
      </c>
      <c r="G158" s="358"/>
      <c r="H158" s="418">
        <f>+F158*G158</f>
        <v>0</v>
      </c>
    </row>
    <row r="159" spans="1:8" s="299" customFormat="1" ht="14.25">
      <c r="A159" s="353" t="s">
        <v>205</v>
      </c>
      <c r="B159" s="664">
        <v>3</v>
      </c>
      <c r="C159" s="354"/>
      <c r="D159" s="641" t="s">
        <v>809</v>
      </c>
      <c r="E159" s="356" t="s">
        <v>16</v>
      </c>
      <c r="F159" s="357">
        <v>2</v>
      </c>
      <c r="G159" s="358"/>
      <c r="H159" s="418">
        <f>+F159*G159</f>
        <v>0</v>
      </c>
    </row>
    <row r="160" spans="1:8" s="299" customFormat="1" ht="26.25" thickBot="1">
      <c r="A160" s="353" t="s">
        <v>205</v>
      </c>
      <c r="B160" s="664">
        <v>4</v>
      </c>
      <c r="C160" s="354"/>
      <c r="D160" s="641" t="s">
        <v>810</v>
      </c>
      <c r="E160" s="356" t="s">
        <v>16</v>
      </c>
      <c r="F160" s="357">
        <v>1</v>
      </c>
      <c r="G160" s="358"/>
      <c r="H160" s="418">
        <f>+F160*G160</f>
        <v>0</v>
      </c>
    </row>
    <row r="161" spans="1:8" s="299" customFormat="1" ht="15.75" thickBot="1">
      <c r="A161" s="365"/>
      <c r="B161" s="666"/>
      <c r="C161" s="366"/>
      <c r="D161" s="648" t="s">
        <v>811</v>
      </c>
      <c r="E161" s="367"/>
      <c r="F161" s="378">
        <v>1</v>
      </c>
      <c r="G161" s="384"/>
      <c r="H161" s="420">
        <f>SUM(H157:H160)</f>
        <v>0</v>
      </c>
    </row>
    <row r="162" spans="1:8" s="299" customFormat="1" ht="15" thickBot="1">
      <c r="A162" s="272"/>
      <c r="B162" s="667"/>
      <c r="C162" s="370"/>
      <c r="D162" s="371"/>
      <c r="E162" s="273"/>
      <c r="F162" s="385">
        <v>1</v>
      </c>
      <c r="G162" s="373"/>
      <c r="H162" s="421"/>
    </row>
    <row r="163" spans="1:8" s="299" customFormat="1" ht="15.75" thickBot="1">
      <c r="A163" s="365"/>
      <c r="B163" s="666"/>
      <c r="C163" s="366"/>
      <c r="D163" s="648" t="s">
        <v>820</v>
      </c>
      <c r="E163" s="367"/>
      <c r="F163" s="378">
        <v>1</v>
      </c>
      <c r="G163" s="384"/>
      <c r="H163" s="420">
        <f>H154+H161</f>
        <v>0</v>
      </c>
    </row>
    <row r="164" spans="1:8" s="299" customFormat="1" ht="14.25">
      <c r="A164" s="296"/>
      <c r="B164" s="656"/>
      <c r="C164" s="297"/>
      <c r="D164" s="417"/>
      <c r="F164" s="300"/>
      <c r="G164" s="300"/>
      <c r="H164" s="300"/>
    </row>
    <row r="165" spans="1:8" s="299" customFormat="1" ht="18.75" thickBot="1">
      <c r="A165" s="759" t="s">
        <v>821</v>
      </c>
      <c r="B165" s="656"/>
      <c r="C165" s="343"/>
      <c r="D165" s="758" t="s">
        <v>792</v>
      </c>
      <c r="E165" s="344"/>
      <c r="F165" s="345">
        <v>0</v>
      </c>
      <c r="G165" s="325"/>
      <c r="H165" s="325"/>
    </row>
    <row r="166" spans="1:8" s="299" customFormat="1" ht="15" thickBot="1">
      <c r="A166" s="374" t="s">
        <v>215</v>
      </c>
      <c r="B166" s="765"/>
      <c r="C166" s="347"/>
      <c r="D166" s="376" t="s">
        <v>794</v>
      </c>
      <c r="E166" s="766" t="s">
        <v>227</v>
      </c>
      <c r="F166" s="767" t="s">
        <v>226</v>
      </c>
      <c r="G166" s="768" t="s">
        <v>813</v>
      </c>
      <c r="H166" s="768" t="s">
        <v>663</v>
      </c>
    </row>
    <row r="167" spans="1:8" s="299" customFormat="1" ht="51">
      <c r="A167" s="406" t="s">
        <v>215</v>
      </c>
      <c r="B167" s="760">
        <v>1</v>
      </c>
      <c r="C167" s="355"/>
      <c r="D167" s="761" t="s">
        <v>812</v>
      </c>
      <c r="E167" s="762" t="s">
        <v>12</v>
      </c>
      <c r="F167" s="407">
        <v>6420</v>
      </c>
      <c r="G167" s="763"/>
      <c r="H167" s="764">
        <f>+F167*G167</f>
        <v>0</v>
      </c>
    </row>
    <row r="168" spans="1:8" s="299" customFormat="1" ht="38.25">
      <c r="A168" s="353" t="s">
        <v>215</v>
      </c>
      <c r="B168" s="664">
        <v>2</v>
      </c>
      <c r="C168" s="354"/>
      <c r="D168" s="641" t="s">
        <v>796</v>
      </c>
      <c r="E168" s="356" t="s">
        <v>12</v>
      </c>
      <c r="F168" s="359">
        <v>444</v>
      </c>
      <c r="G168" s="358"/>
      <c r="H168" s="764">
        <f aca="true" t="shared" si="4" ref="H168:H176">+F168*G168</f>
        <v>0</v>
      </c>
    </row>
    <row r="169" spans="1:8" s="299" customFormat="1" ht="38.25">
      <c r="A169" s="353" t="s">
        <v>215</v>
      </c>
      <c r="B169" s="664">
        <v>3</v>
      </c>
      <c r="C169" s="354"/>
      <c r="D169" s="641" t="s">
        <v>797</v>
      </c>
      <c r="E169" s="356" t="s">
        <v>16</v>
      </c>
      <c r="F169" s="359">
        <v>8</v>
      </c>
      <c r="G169" s="358"/>
      <c r="H169" s="764">
        <f t="shared" si="4"/>
        <v>0</v>
      </c>
    </row>
    <row r="170" spans="1:8" s="299" customFormat="1" ht="38.25">
      <c r="A170" s="353" t="s">
        <v>215</v>
      </c>
      <c r="B170" s="664">
        <v>4</v>
      </c>
      <c r="C170" s="354"/>
      <c r="D170" s="641" t="s">
        <v>799</v>
      </c>
      <c r="E170" s="356" t="s">
        <v>16</v>
      </c>
      <c r="F170" s="359">
        <v>6</v>
      </c>
      <c r="G170" s="358"/>
      <c r="H170" s="764">
        <f t="shared" si="4"/>
        <v>0</v>
      </c>
    </row>
    <row r="171" spans="1:8" s="299" customFormat="1" ht="38.25">
      <c r="A171" s="353" t="s">
        <v>215</v>
      </c>
      <c r="B171" s="664">
        <v>5</v>
      </c>
      <c r="C171" s="354"/>
      <c r="D171" s="641" t="s">
        <v>798</v>
      </c>
      <c r="E171" s="356" t="s">
        <v>16</v>
      </c>
      <c r="F171" s="359">
        <v>9</v>
      </c>
      <c r="G171" s="358"/>
      <c r="H171" s="764">
        <f t="shared" si="4"/>
        <v>0</v>
      </c>
    </row>
    <row r="172" spans="1:8" s="299" customFormat="1" ht="63.75">
      <c r="A172" s="353" t="s">
        <v>215</v>
      </c>
      <c r="B172" s="664">
        <v>6</v>
      </c>
      <c r="C172" s="354"/>
      <c r="D172" s="641" t="s">
        <v>800</v>
      </c>
      <c r="E172" s="356" t="s">
        <v>16</v>
      </c>
      <c r="F172" s="359">
        <v>9</v>
      </c>
      <c r="G172" s="358"/>
      <c r="H172" s="764">
        <f t="shared" si="4"/>
        <v>0</v>
      </c>
    </row>
    <row r="173" spans="1:8" s="299" customFormat="1" ht="38.25">
      <c r="A173" s="353" t="s">
        <v>215</v>
      </c>
      <c r="B173" s="664">
        <v>7</v>
      </c>
      <c r="C173" s="354"/>
      <c r="D173" s="641" t="s">
        <v>801</v>
      </c>
      <c r="E173" s="356" t="s">
        <v>16</v>
      </c>
      <c r="F173" s="359">
        <v>253</v>
      </c>
      <c r="G173" s="358"/>
      <c r="H173" s="764">
        <f t="shared" si="4"/>
        <v>0</v>
      </c>
    </row>
    <row r="174" spans="1:8" s="299" customFormat="1" ht="51">
      <c r="A174" s="353" t="s">
        <v>215</v>
      </c>
      <c r="B174" s="664">
        <v>8</v>
      </c>
      <c r="C174" s="354"/>
      <c r="D174" s="641" t="s">
        <v>802</v>
      </c>
      <c r="E174" s="356" t="s">
        <v>16</v>
      </c>
      <c r="F174" s="359">
        <v>18</v>
      </c>
      <c r="G174" s="358"/>
      <c r="H174" s="764">
        <f t="shared" si="4"/>
        <v>0</v>
      </c>
    </row>
    <row r="175" spans="1:8" s="299" customFormat="1" ht="51">
      <c r="A175" s="353" t="s">
        <v>215</v>
      </c>
      <c r="B175" s="664">
        <v>9</v>
      </c>
      <c r="C175" s="354"/>
      <c r="D175" s="641" t="s">
        <v>803</v>
      </c>
      <c r="E175" s="356" t="s">
        <v>16</v>
      </c>
      <c r="F175" s="359">
        <v>9</v>
      </c>
      <c r="G175" s="358"/>
      <c r="H175" s="764">
        <f t="shared" si="4"/>
        <v>0</v>
      </c>
    </row>
    <row r="176" spans="1:8" s="299" customFormat="1" ht="51">
      <c r="A176" s="353" t="s">
        <v>215</v>
      </c>
      <c r="B176" s="664">
        <v>10</v>
      </c>
      <c r="C176" s="354"/>
      <c r="D176" s="641" t="s">
        <v>804</v>
      </c>
      <c r="E176" s="356" t="s">
        <v>16</v>
      </c>
      <c r="F176" s="359">
        <v>13</v>
      </c>
      <c r="G176" s="358"/>
      <c r="H176" s="764">
        <f t="shared" si="4"/>
        <v>0</v>
      </c>
    </row>
    <row r="177" spans="1:8" s="299" customFormat="1" ht="14.25">
      <c r="A177" s="353" t="s">
        <v>215</v>
      </c>
      <c r="B177" s="789">
        <v>11</v>
      </c>
      <c r="C177" s="790"/>
      <c r="D177" s="1047" t="s">
        <v>874</v>
      </c>
      <c r="E177" s="818"/>
      <c r="F177" s="819"/>
      <c r="G177" s="820"/>
      <c r="H177" s="821">
        <f>F177*G177</f>
        <v>0</v>
      </c>
    </row>
    <row r="178" spans="1:8" s="299" customFormat="1" ht="63.75">
      <c r="A178" s="391"/>
      <c r="B178" s="788" t="s">
        <v>870</v>
      </c>
      <c r="C178" s="409"/>
      <c r="D178" s="815" t="s">
        <v>868</v>
      </c>
      <c r="E178" s="822"/>
      <c r="F178" s="274"/>
      <c r="G178" s="808"/>
      <c r="H178" s="823"/>
    </row>
    <row r="179" spans="1:8" s="299" customFormat="1" ht="63.75">
      <c r="A179" s="391"/>
      <c r="B179" s="788" t="s">
        <v>871</v>
      </c>
      <c r="C179" s="409"/>
      <c r="D179" s="815" t="s">
        <v>877</v>
      </c>
      <c r="E179" s="822"/>
      <c r="F179" s="274"/>
      <c r="G179" s="808"/>
      <c r="H179" s="823"/>
    </row>
    <row r="180" spans="1:8" s="299" customFormat="1" ht="127.5">
      <c r="A180" s="391"/>
      <c r="B180" s="788" t="s">
        <v>872</v>
      </c>
      <c r="C180" s="409"/>
      <c r="D180" s="815" t="s">
        <v>875</v>
      </c>
      <c r="E180" s="824"/>
      <c r="F180" s="825"/>
      <c r="G180" s="826"/>
      <c r="H180" s="827"/>
    </row>
    <row r="181" spans="1:8" s="299" customFormat="1" ht="102">
      <c r="A181" s="391"/>
      <c r="B181" s="788" t="s">
        <v>873</v>
      </c>
      <c r="C181" s="409"/>
      <c r="D181" s="813" t="s">
        <v>876</v>
      </c>
      <c r="E181" s="762"/>
      <c r="F181" s="817"/>
      <c r="G181" s="763"/>
      <c r="H181" s="764"/>
    </row>
    <row r="182" spans="1:8" s="299" customFormat="1" ht="14.25">
      <c r="A182" s="391"/>
      <c r="B182" s="788"/>
      <c r="C182" s="409"/>
      <c r="D182" s="812" t="s">
        <v>869</v>
      </c>
      <c r="E182" s="356" t="s">
        <v>8</v>
      </c>
      <c r="F182" s="359">
        <v>1122.5</v>
      </c>
      <c r="G182" s="358"/>
      <c r="H182" s="418">
        <f>F182*G182</f>
        <v>0</v>
      </c>
    </row>
    <row r="183" spans="1:8" s="299" customFormat="1" ht="15" thickBot="1">
      <c r="A183" s="391"/>
      <c r="B183" s="669"/>
      <c r="C183" s="361"/>
      <c r="D183" s="551"/>
      <c r="E183" s="362"/>
      <c r="F183" s="808"/>
      <c r="G183" s="808"/>
      <c r="H183" s="809"/>
    </row>
    <row r="184" spans="1:8" s="299" customFormat="1" ht="15.75" thickBot="1">
      <c r="A184" s="365"/>
      <c r="B184" s="666"/>
      <c r="C184" s="366"/>
      <c r="D184" s="648" t="s">
        <v>805</v>
      </c>
      <c r="E184" s="367"/>
      <c r="F184" s="368">
        <v>1</v>
      </c>
      <c r="G184" s="369"/>
      <c r="H184" s="420">
        <f>SUM(H167:H182)</f>
        <v>0</v>
      </c>
    </row>
    <row r="185" spans="1:8" s="299" customFormat="1" ht="15" thickBot="1">
      <c r="A185" s="272"/>
      <c r="B185" s="667"/>
      <c r="C185" s="370"/>
      <c r="D185" s="371"/>
      <c r="E185" s="273"/>
      <c r="F185" s="372">
        <v>1</v>
      </c>
      <c r="G185" s="373"/>
      <c r="H185" s="421"/>
    </row>
    <row r="186" spans="1:8" s="299" customFormat="1" ht="15" thickBot="1">
      <c r="A186" s="374" t="s">
        <v>205</v>
      </c>
      <c r="B186" s="668"/>
      <c r="C186" s="375"/>
      <c r="D186" s="376" t="s">
        <v>806</v>
      </c>
      <c r="E186" s="766" t="s">
        <v>227</v>
      </c>
      <c r="F186" s="767" t="s">
        <v>226</v>
      </c>
      <c r="G186" s="768" t="s">
        <v>813</v>
      </c>
      <c r="H186" s="768" t="s">
        <v>663</v>
      </c>
    </row>
    <row r="187" spans="1:8" s="299" customFormat="1" ht="38.25">
      <c r="A187" s="353" t="s">
        <v>205</v>
      </c>
      <c r="B187" s="664">
        <v>1</v>
      </c>
      <c r="C187" s="354"/>
      <c r="D187" s="641" t="s">
        <v>807</v>
      </c>
      <c r="E187" s="356" t="s">
        <v>547</v>
      </c>
      <c r="F187" s="381">
        <v>947.7</v>
      </c>
      <c r="G187" s="358"/>
      <c r="H187" s="418">
        <f>+F187*G187</f>
        <v>0</v>
      </c>
    </row>
    <row r="188" spans="1:8" s="299" customFormat="1" ht="26.25" thickBot="1">
      <c r="A188" s="353" t="s">
        <v>205</v>
      </c>
      <c r="B188" s="664">
        <v>2</v>
      </c>
      <c r="C188" s="354"/>
      <c r="D188" s="641" t="s">
        <v>808</v>
      </c>
      <c r="E188" s="356" t="s">
        <v>16</v>
      </c>
      <c r="F188" s="381">
        <v>15</v>
      </c>
      <c r="G188" s="358"/>
      <c r="H188" s="418">
        <f>+F188*G188</f>
        <v>0</v>
      </c>
    </row>
    <row r="189" spans="1:8" s="299" customFormat="1" ht="15.75" thickBot="1">
      <c r="A189" s="365"/>
      <c r="B189" s="666"/>
      <c r="C189" s="366"/>
      <c r="D189" s="648" t="s">
        <v>811</v>
      </c>
      <c r="E189" s="367"/>
      <c r="F189" s="378">
        <v>1</v>
      </c>
      <c r="G189" s="384"/>
      <c r="H189" s="420">
        <f>SUM(H187:H188)</f>
        <v>0</v>
      </c>
    </row>
    <row r="190" spans="1:8" s="299" customFormat="1" ht="15" thickBot="1">
      <c r="A190" s="272"/>
      <c r="B190" s="667"/>
      <c r="C190" s="370"/>
      <c r="D190" s="371"/>
      <c r="E190" s="273"/>
      <c r="F190" s="385">
        <v>1</v>
      </c>
      <c r="G190" s="373"/>
      <c r="H190" s="421"/>
    </row>
    <row r="191" spans="1:8" s="299" customFormat="1" ht="15.75" thickBot="1">
      <c r="A191" s="365"/>
      <c r="B191" s="666"/>
      <c r="C191" s="366"/>
      <c r="D191" s="648" t="s">
        <v>822</v>
      </c>
      <c r="E191" s="367"/>
      <c r="F191" s="378">
        <v>1</v>
      </c>
      <c r="G191" s="384"/>
      <c r="H191" s="420">
        <f>H184+H189</f>
        <v>0</v>
      </c>
    </row>
    <row r="192" spans="1:8" s="299" customFormat="1" ht="14.25">
      <c r="A192" s="296"/>
      <c r="B192" s="656"/>
      <c r="C192" s="297"/>
      <c r="D192" s="417"/>
      <c r="F192" s="300"/>
      <c r="G192" s="300"/>
      <c r="H192" s="300"/>
    </row>
    <row r="193" spans="1:8" s="299" customFormat="1" ht="18.75" thickBot="1">
      <c r="A193" s="759" t="s">
        <v>823</v>
      </c>
      <c r="B193" s="656"/>
      <c r="C193" s="343"/>
      <c r="D193" s="758" t="s">
        <v>793</v>
      </c>
      <c r="E193" s="344"/>
      <c r="F193" s="345">
        <v>0</v>
      </c>
      <c r="G193" s="325"/>
      <c r="H193" s="325"/>
    </row>
    <row r="194" spans="1:8" s="299" customFormat="1" ht="15" thickBot="1">
      <c r="A194" s="374" t="s">
        <v>215</v>
      </c>
      <c r="B194" s="765"/>
      <c r="C194" s="347"/>
      <c r="D194" s="376" t="s">
        <v>794</v>
      </c>
      <c r="E194" s="766" t="s">
        <v>227</v>
      </c>
      <c r="F194" s="767" t="s">
        <v>226</v>
      </c>
      <c r="G194" s="768" t="s">
        <v>813</v>
      </c>
      <c r="H194" s="768" t="s">
        <v>663</v>
      </c>
    </row>
    <row r="195" spans="1:8" s="299" customFormat="1" ht="54" customHeight="1">
      <c r="A195" s="406" t="s">
        <v>215</v>
      </c>
      <c r="B195" s="760">
        <v>1</v>
      </c>
      <c r="C195" s="355"/>
      <c r="D195" s="641" t="s">
        <v>824</v>
      </c>
      <c r="E195" s="762" t="s">
        <v>12</v>
      </c>
      <c r="F195" s="407">
        <v>5420</v>
      </c>
      <c r="G195" s="763"/>
      <c r="H195" s="764">
        <f>+F195*G195</f>
        <v>0</v>
      </c>
    </row>
    <row r="196" spans="1:8" s="299" customFormat="1" ht="63.75">
      <c r="A196" s="353" t="s">
        <v>215</v>
      </c>
      <c r="B196" s="664">
        <v>2</v>
      </c>
      <c r="C196" s="354"/>
      <c r="D196" s="641" t="s">
        <v>825</v>
      </c>
      <c r="E196" s="356" t="s">
        <v>12</v>
      </c>
      <c r="F196" s="359">
        <v>4740</v>
      </c>
      <c r="G196" s="358"/>
      <c r="H196" s="764">
        <f aca="true" t="shared" si="5" ref="H196:H206">+F196*G196</f>
        <v>0</v>
      </c>
    </row>
    <row r="197" spans="1:8" s="299" customFormat="1" ht="38.25">
      <c r="A197" s="353" t="s">
        <v>215</v>
      </c>
      <c r="B197" s="664">
        <v>3</v>
      </c>
      <c r="C197" s="354"/>
      <c r="D197" s="641" t="s">
        <v>826</v>
      </c>
      <c r="E197" s="356" t="s">
        <v>12</v>
      </c>
      <c r="F197" s="359">
        <v>444</v>
      </c>
      <c r="G197" s="358"/>
      <c r="H197" s="764">
        <f t="shared" si="5"/>
        <v>0</v>
      </c>
    </row>
    <row r="198" spans="1:8" s="299" customFormat="1" ht="38.25">
      <c r="A198" s="353" t="s">
        <v>215</v>
      </c>
      <c r="B198" s="664">
        <v>4</v>
      </c>
      <c r="C198" s="354"/>
      <c r="D198" s="641" t="s">
        <v>827</v>
      </c>
      <c r="E198" s="356" t="s">
        <v>16</v>
      </c>
      <c r="F198" s="359">
        <v>8</v>
      </c>
      <c r="G198" s="358"/>
      <c r="H198" s="764">
        <f t="shared" si="5"/>
        <v>0</v>
      </c>
    </row>
    <row r="199" spans="1:8" s="299" customFormat="1" ht="38.25">
      <c r="A199" s="353" t="s">
        <v>215</v>
      </c>
      <c r="B199" s="664">
        <v>5</v>
      </c>
      <c r="C199" s="354"/>
      <c r="D199" s="641" t="s">
        <v>828</v>
      </c>
      <c r="E199" s="356" t="s">
        <v>16</v>
      </c>
      <c r="F199" s="359">
        <v>6</v>
      </c>
      <c r="G199" s="358"/>
      <c r="H199" s="764">
        <f t="shared" si="5"/>
        <v>0</v>
      </c>
    </row>
    <row r="200" spans="1:8" s="299" customFormat="1" ht="38.25">
      <c r="A200" s="353" t="s">
        <v>215</v>
      </c>
      <c r="B200" s="664">
        <v>6</v>
      </c>
      <c r="C200" s="354"/>
      <c r="D200" s="641" t="s">
        <v>829</v>
      </c>
      <c r="E200" s="356" t="s">
        <v>16</v>
      </c>
      <c r="F200" s="359">
        <v>9</v>
      </c>
      <c r="G200" s="358"/>
      <c r="H200" s="764">
        <f t="shared" si="5"/>
        <v>0</v>
      </c>
    </row>
    <row r="201" spans="1:8" s="299" customFormat="1" ht="63.75">
      <c r="A201" s="353" t="s">
        <v>215</v>
      </c>
      <c r="B201" s="664">
        <v>7</v>
      </c>
      <c r="C201" s="354"/>
      <c r="D201" s="641" t="s">
        <v>830</v>
      </c>
      <c r="E201" s="356" t="s">
        <v>16</v>
      </c>
      <c r="F201" s="359">
        <v>9</v>
      </c>
      <c r="G201" s="358"/>
      <c r="H201" s="764">
        <f t="shared" si="5"/>
        <v>0</v>
      </c>
    </row>
    <row r="202" spans="1:8" s="299" customFormat="1" ht="51">
      <c r="A202" s="353" t="s">
        <v>215</v>
      </c>
      <c r="B202" s="664">
        <v>8</v>
      </c>
      <c r="C202" s="354"/>
      <c r="D202" s="641" t="s">
        <v>831</v>
      </c>
      <c r="E202" s="356" t="s">
        <v>16</v>
      </c>
      <c r="F202" s="359">
        <v>257</v>
      </c>
      <c r="G202" s="358"/>
      <c r="H202" s="764">
        <f t="shared" si="5"/>
        <v>0</v>
      </c>
    </row>
    <row r="203" spans="1:8" s="299" customFormat="1" ht="51">
      <c r="A203" s="353" t="s">
        <v>215</v>
      </c>
      <c r="B203" s="664">
        <v>9</v>
      </c>
      <c r="C203" s="354"/>
      <c r="D203" s="641" t="s">
        <v>832</v>
      </c>
      <c r="E203" s="356" t="s">
        <v>16</v>
      </c>
      <c r="F203" s="359">
        <v>223</v>
      </c>
      <c r="G203" s="358"/>
      <c r="H203" s="764">
        <f t="shared" si="5"/>
        <v>0</v>
      </c>
    </row>
    <row r="204" spans="1:8" s="299" customFormat="1" ht="51">
      <c r="A204" s="353" t="s">
        <v>215</v>
      </c>
      <c r="B204" s="664">
        <v>10</v>
      </c>
      <c r="C204" s="354"/>
      <c r="D204" s="641" t="s">
        <v>833</v>
      </c>
      <c r="E204" s="356" t="s">
        <v>16</v>
      </c>
      <c r="F204" s="359">
        <v>18</v>
      </c>
      <c r="G204" s="358"/>
      <c r="H204" s="764">
        <f t="shared" si="5"/>
        <v>0</v>
      </c>
    </row>
    <row r="205" spans="1:8" s="299" customFormat="1" ht="51">
      <c r="A205" s="353" t="s">
        <v>215</v>
      </c>
      <c r="B205" s="664">
        <v>11</v>
      </c>
      <c r="C205" s="354"/>
      <c r="D205" s="641" t="s">
        <v>834</v>
      </c>
      <c r="E205" s="356" t="s">
        <v>16</v>
      </c>
      <c r="F205" s="359">
        <v>9</v>
      </c>
      <c r="G205" s="358"/>
      <c r="H205" s="764">
        <f t="shared" si="5"/>
        <v>0</v>
      </c>
    </row>
    <row r="206" spans="1:8" s="299" customFormat="1" ht="51.75" thickBot="1">
      <c r="A206" s="353" t="s">
        <v>215</v>
      </c>
      <c r="B206" s="664">
        <v>12</v>
      </c>
      <c r="C206" s="354"/>
      <c r="D206" s="641" t="s">
        <v>835</v>
      </c>
      <c r="E206" s="356" t="s">
        <v>16</v>
      </c>
      <c r="F206" s="359">
        <v>13</v>
      </c>
      <c r="G206" s="358"/>
      <c r="H206" s="764">
        <f t="shared" si="5"/>
        <v>0</v>
      </c>
    </row>
    <row r="207" spans="1:8" s="299" customFormat="1" ht="15.75" thickBot="1">
      <c r="A207" s="365"/>
      <c r="B207" s="666"/>
      <c r="C207" s="366"/>
      <c r="D207" s="648" t="s">
        <v>805</v>
      </c>
      <c r="E207" s="367"/>
      <c r="F207" s="368">
        <v>1</v>
      </c>
      <c r="G207" s="369"/>
      <c r="H207" s="420">
        <f>SUM(H195:H206)</f>
        <v>0</v>
      </c>
    </row>
    <row r="208" spans="1:8" s="299" customFormat="1" ht="15" thickBot="1">
      <c r="A208" s="272"/>
      <c r="B208" s="667"/>
      <c r="C208" s="370"/>
      <c r="D208" s="371"/>
      <c r="E208" s="273"/>
      <c r="F208" s="385">
        <v>1</v>
      </c>
      <c r="G208" s="373"/>
      <c r="H208" s="421"/>
    </row>
    <row r="209" spans="1:8" s="299" customFormat="1" ht="15.75" thickBot="1">
      <c r="A209" s="365"/>
      <c r="B209" s="666"/>
      <c r="C209" s="366"/>
      <c r="D209" s="648" t="s">
        <v>836</v>
      </c>
      <c r="E209" s="367"/>
      <c r="F209" s="378">
        <v>1</v>
      </c>
      <c r="G209" s="384"/>
      <c r="H209" s="420">
        <f>H207</f>
        <v>0</v>
      </c>
    </row>
    <row r="210" spans="1:8" s="299" customFormat="1" ht="14.25">
      <c r="A210" s="296"/>
      <c r="B210" s="656"/>
      <c r="C210" s="297"/>
      <c r="D210" s="417"/>
      <c r="F210" s="300"/>
      <c r="G210" s="300"/>
      <c r="H210" s="300"/>
    </row>
    <row r="211" spans="1:8" s="299" customFormat="1" ht="14.25">
      <c r="A211" s="296"/>
      <c r="B211" s="656"/>
      <c r="C211" s="297"/>
      <c r="D211" s="417"/>
      <c r="F211" s="300"/>
      <c r="G211" s="300"/>
      <c r="H211" s="300"/>
    </row>
    <row r="212" spans="1:8" s="299" customFormat="1" ht="14.25">
      <c r="A212" s="296"/>
      <c r="B212" s="656"/>
      <c r="C212" s="297"/>
      <c r="D212" s="417"/>
      <c r="F212" s="300"/>
      <c r="G212" s="300"/>
      <c r="H212" s="300"/>
    </row>
    <row r="213" spans="1:8" s="299" customFormat="1" ht="14.25">
      <c r="A213" s="296"/>
      <c r="B213" s="656"/>
      <c r="C213" s="297"/>
      <c r="D213" s="417"/>
      <c r="F213" s="300"/>
      <c r="G213" s="300"/>
      <c r="H213" s="300"/>
    </row>
    <row r="214" spans="1:8" s="299" customFormat="1" ht="14.25">
      <c r="A214" s="296"/>
      <c r="B214" s="656"/>
      <c r="C214" s="297"/>
      <c r="D214" s="417"/>
      <c r="F214" s="300"/>
      <c r="G214" s="300"/>
      <c r="H214" s="300"/>
    </row>
    <row r="215" spans="1:8" s="299" customFormat="1" ht="14.25">
      <c r="A215" s="296"/>
      <c r="B215" s="656"/>
      <c r="C215" s="297"/>
      <c r="D215" s="417"/>
      <c r="F215" s="300"/>
      <c r="G215" s="300"/>
      <c r="H215" s="300"/>
    </row>
    <row r="216" spans="1:8" s="299" customFormat="1" ht="14.25">
      <c r="A216" s="296"/>
      <c r="B216" s="656"/>
      <c r="C216" s="297"/>
      <c r="D216" s="417"/>
      <c r="F216" s="300"/>
      <c r="G216" s="300"/>
      <c r="H216" s="300"/>
    </row>
    <row r="217" spans="1:8" s="299" customFormat="1" ht="14.25">
      <c r="A217" s="296"/>
      <c r="B217" s="656"/>
      <c r="C217" s="297"/>
      <c r="D217" s="417"/>
      <c r="F217" s="300"/>
      <c r="G217" s="300"/>
      <c r="H217" s="300"/>
    </row>
    <row r="218" spans="1:8" s="299" customFormat="1" ht="14.25">
      <c r="A218" s="296"/>
      <c r="B218" s="656"/>
      <c r="C218" s="297"/>
      <c r="D218" s="417"/>
      <c r="F218" s="300"/>
      <c r="G218" s="300"/>
      <c r="H218" s="300"/>
    </row>
    <row r="219" spans="1:8" s="299" customFormat="1" ht="14.25">
      <c r="A219" s="296"/>
      <c r="B219" s="656"/>
      <c r="C219" s="297"/>
      <c r="D219" s="417"/>
      <c r="F219" s="300"/>
      <c r="G219" s="300"/>
      <c r="H219" s="300"/>
    </row>
    <row r="220" spans="1:8" s="299" customFormat="1" ht="14.25">
      <c r="A220" s="296"/>
      <c r="B220" s="656"/>
      <c r="C220" s="297"/>
      <c r="D220" s="417"/>
      <c r="F220" s="300"/>
      <c r="G220" s="300"/>
      <c r="H220" s="300"/>
    </row>
    <row r="221" spans="1:8" s="299" customFormat="1" ht="14.25">
      <c r="A221" s="296"/>
      <c r="B221" s="656"/>
      <c r="C221" s="297"/>
      <c r="D221" s="417"/>
      <c r="F221" s="300"/>
      <c r="G221" s="300"/>
      <c r="H221" s="300"/>
    </row>
    <row r="222" spans="1:8" s="299" customFormat="1" ht="14.25">
      <c r="A222" s="296"/>
      <c r="B222" s="656"/>
      <c r="C222" s="297"/>
      <c r="D222" s="417"/>
      <c r="F222" s="300"/>
      <c r="G222" s="300"/>
      <c r="H222" s="300"/>
    </row>
    <row r="223" spans="1:8" s="299" customFormat="1" ht="14.25">
      <c r="A223" s="296"/>
      <c r="B223" s="656"/>
      <c r="C223" s="297"/>
      <c r="D223" s="417"/>
      <c r="F223" s="300"/>
      <c r="G223" s="300"/>
      <c r="H223" s="300"/>
    </row>
    <row r="224" spans="1:8" s="299" customFormat="1" ht="14.25">
      <c r="A224" s="296"/>
      <c r="B224" s="656"/>
      <c r="C224" s="297"/>
      <c r="D224" s="417"/>
      <c r="F224" s="300"/>
      <c r="G224" s="300"/>
      <c r="H224" s="300"/>
    </row>
    <row r="225" spans="1:8" s="299" customFormat="1" ht="14.25">
      <c r="A225" s="296"/>
      <c r="B225" s="656"/>
      <c r="C225" s="297"/>
      <c r="D225" s="417"/>
      <c r="F225" s="300"/>
      <c r="G225" s="300"/>
      <c r="H225" s="300"/>
    </row>
    <row r="226" spans="1:8" s="299" customFormat="1" ht="14.25">
      <c r="A226" s="296"/>
      <c r="B226" s="656"/>
      <c r="C226" s="297"/>
      <c r="D226" s="417"/>
      <c r="F226" s="300"/>
      <c r="G226" s="300"/>
      <c r="H226" s="300"/>
    </row>
    <row r="227" spans="1:8" s="299" customFormat="1" ht="14.25">
      <c r="A227" s="296"/>
      <c r="B227" s="656"/>
      <c r="C227" s="297"/>
      <c r="D227" s="417"/>
      <c r="F227" s="300"/>
      <c r="G227" s="300"/>
      <c r="H227" s="300"/>
    </row>
    <row r="228" spans="1:8" s="299" customFormat="1" ht="14.25">
      <c r="A228" s="296"/>
      <c r="B228" s="656"/>
      <c r="C228" s="297"/>
      <c r="D228" s="417"/>
      <c r="F228" s="300"/>
      <c r="G228" s="300"/>
      <c r="H228" s="300"/>
    </row>
    <row r="229" spans="1:8" s="299" customFormat="1" ht="14.25">
      <c r="A229" s="296"/>
      <c r="B229" s="656"/>
      <c r="C229" s="297"/>
      <c r="D229" s="417"/>
      <c r="F229" s="300"/>
      <c r="G229" s="300"/>
      <c r="H229" s="300"/>
    </row>
    <row r="230" spans="1:8" s="299" customFormat="1" ht="14.25">
      <c r="A230" s="296"/>
      <c r="B230" s="656"/>
      <c r="C230" s="297"/>
      <c r="D230" s="417"/>
      <c r="F230" s="300"/>
      <c r="G230" s="300"/>
      <c r="H230" s="300"/>
    </row>
    <row r="231" spans="1:8" s="299" customFormat="1" ht="14.25">
      <c r="A231" s="296"/>
      <c r="B231" s="656"/>
      <c r="C231" s="297"/>
      <c r="D231" s="417"/>
      <c r="F231" s="300"/>
      <c r="G231" s="300"/>
      <c r="H231" s="300"/>
    </row>
    <row r="232" spans="1:8" s="299" customFormat="1" ht="14.25">
      <c r="A232" s="296"/>
      <c r="B232" s="656"/>
      <c r="C232" s="297"/>
      <c r="D232" s="417"/>
      <c r="F232" s="300"/>
      <c r="G232" s="300"/>
      <c r="H232" s="300"/>
    </row>
    <row r="233" spans="1:8" s="299" customFormat="1" ht="14.25">
      <c r="A233" s="296"/>
      <c r="B233" s="656"/>
      <c r="C233" s="297"/>
      <c r="D233" s="417"/>
      <c r="F233" s="300"/>
      <c r="G233" s="300"/>
      <c r="H233" s="300"/>
    </row>
    <row r="234" spans="1:8" s="299" customFormat="1" ht="14.25">
      <c r="A234" s="296"/>
      <c r="B234" s="656"/>
      <c r="C234" s="297"/>
      <c r="D234" s="417"/>
      <c r="F234" s="300"/>
      <c r="G234" s="300"/>
      <c r="H234" s="300"/>
    </row>
    <row r="235" spans="1:8" s="299" customFormat="1" ht="14.25">
      <c r="A235" s="296"/>
      <c r="B235" s="656"/>
      <c r="C235" s="297"/>
      <c r="D235" s="417"/>
      <c r="F235" s="300"/>
      <c r="G235" s="300"/>
      <c r="H235" s="300"/>
    </row>
    <row r="236" spans="1:8" s="299" customFormat="1" ht="14.25">
      <c r="A236" s="296"/>
      <c r="B236" s="656"/>
      <c r="C236" s="297"/>
      <c r="D236" s="417"/>
      <c r="F236" s="300"/>
      <c r="G236" s="300"/>
      <c r="H236" s="300"/>
    </row>
    <row r="237" spans="1:8" s="299" customFormat="1" ht="14.25">
      <c r="A237" s="296"/>
      <c r="B237" s="656"/>
      <c r="C237" s="297"/>
      <c r="D237" s="417"/>
      <c r="F237" s="300"/>
      <c r="G237" s="300"/>
      <c r="H237" s="300"/>
    </row>
    <row r="238" spans="1:8" s="299" customFormat="1" ht="14.25">
      <c r="A238" s="296"/>
      <c r="B238" s="656"/>
      <c r="C238" s="297"/>
      <c r="D238" s="417"/>
      <c r="F238" s="300"/>
      <c r="G238" s="300"/>
      <c r="H238" s="300"/>
    </row>
    <row r="239" spans="1:8" s="299" customFormat="1" ht="14.25">
      <c r="A239" s="296"/>
      <c r="B239" s="656"/>
      <c r="C239" s="297"/>
      <c r="D239" s="417"/>
      <c r="F239" s="300"/>
      <c r="G239" s="300"/>
      <c r="H239" s="300"/>
    </row>
    <row r="240" spans="1:8" s="299" customFormat="1" ht="14.25">
      <c r="A240" s="296"/>
      <c r="B240" s="656"/>
      <c r="C240" s="297"/>
      <c r="D240" s="417"/>
      <c r="F240" s="300"/>
      <c r="G240" s="300"/>
      <c r="H240" s="300"/>
    </row>
    <row r="241" spans="1:8" s="299" customFormat="1" ht="14.25">
      <c r="A241" s="296"/>
      <c r="B241" s="656"/>
      <c r="C241" s="297"/>
      <c r="D241" s="417"/>
      <c r="F241" s="300"/>
      <c r="G241" s="300"/>
      <c r="H241" s="300"/>
    </row>
    <row r="242" spans="1:8" s="299" customFormat="1" ht="14.25">
      <c r="A242" s="296"/>
      <c r="B242" s="656"/>
      <c r="C242" s="297"/>
      <c r="D242" s="417"/>
      <c r="F242" s="300"/>
      <c r="G242" s="300"/>
      <c r="H242" s="300"/>
    </row>
    <row r="243" spans="1:8" s="299" customFormat="1" ht="14.25">
      <c r="A243" s="296"/>
      <c r="B243" s="656"/>
      <c r="C243" s="297"/>
      <c r="D243" s="417"/>
      <c r="F243" s="300"/>
      <c r="G243" s="300"/>
      <c r="H243" s="300"/>
    </row>
    <row r="244" spans="1:8" s="299" customFormat="1" ht="14.25">
      <c r="A244" s="296"/>
      <c r="B244" s="656"/>
      <c r="C244" s="297"/>
      <c r="D244" s="417"/>
      <c r="F244" s="300"/>
      <c r="G244" s="300"/>
      <c r="H244" s="300"/>
    </row>
    <row r="245" spans="1:8" s="299" customFormat="1" ht="14.25">
      <c r="A245" s="296"/>
      <c r="B245" s="656"/>
      <c r="C245" s="297"/>
      <c r="D245" s="417"/>
      <c r="F245" s="300"/>
      <c r="G245" s="300"/>
      <c r="H245" s="300"/>
    </row>
    <row r="246" spans="1:8" s="299" customFormat="1" ht="14.25">
      <c r="A246" s="296"/>
      <c r="B246" s="656"/>
      <c r="C246" s="297"/>
      <c r="D246" s="417"/>
      <c r="F246" s="300"/>
      <c r="G246" s="300"/>
      <c r="H246" s="300"/>
    </row>
    <row r="247" spans="1:8" s="299" customFormat="1" ht="14.25">
      <c r="A247" s="296"/>
      <c r="B247" s="656"/>
      <c r="C247" s="297"/>
      <c r="D247" s="417"/>
      <c r="F247" s="300"/>
      <c r="G247" s="300"/>
      <c r="H247" s="300"/>
    </row>
    <row r="248" spans="1:8" s="299" customFormat="1" ht="14.25">
      <c r="A248" s="296"/>
      <c r="B248" s="656"/>
      <c r="C248" s="297"/>
      <c r="D248" s="417"/>
      <c r="F248" s="300"/>
      <c r="G248" s="300"/>
      <c r="H248" s="300"/>
    </row>
    <row r="249" spans="1:8" s="299" customFormat="1" ht="14.25">
      <c r="A249" s="296"/>
      <c r="B249" s="656"/>
      <c r="C249" s="297"/>
      <c r="D249" s="417"/>
      <c r="F249" s="300"/>
      <c r="G249" s="300"/>
      <c r="H249" s="300"/>
    </row>
    <row r="250" spans="1:8" s="299" customFormat="1" ht="14.25">
      <c r="A250" s="296"/>
      <c r="B250" s="656"/>
      <c r="C250" s="297"/>
      <c r="D250" s="417"/>
      <c r="F250" s="300"/>
      <c r="G250" s="300"/>
      <c r="H250" s="300"/>
    </row>
    <row r="251" spans="1:8" s="299" customFormat="1" ht="14.25">
      <c r="A251" s="296"/>
      <c r="B251" s="656"/>
      <c r="C251" s="297"/>
      <c r="D251" s="417"/>
      <c r="F251" s="300"/>
      <c r="G251" s="300"/>
      <c r="H251" s="300"/>
    </row>
    <row r="252" spans="1:8" s="299" customFormat="1" ht="14.25">
      <c r="A252" s="296"/>
      <c r="B252" s="656"/>
      <c r="C252" s="297"/>
      <c r="D252" s="417"/>
      <c r="F252" s="300"/>
      <c r="G252" s="300"/>
      <c r="H252" s="300"/>
    </row>
    <row r="253" spans="1:8" s="299" customFormat="1" ht="14.25">
      <c r="A253" s="296"/>
      <c r="B253" s="656"/>
      <c r="C253" s="297"/>
      <c r="D253" s="417"/>
      <c r="F253" s="300"/>
      <c r="G253" s="300"/>
      <c r="H253" s="300"/>
    </row>
    <row r="254" spans="1:8" s="299" customFormat="1" ht="14.25">
      <c r="A254" s="296"/>
      <c r="B254" s="656"/>
      <c r="C254" s="297"/>
      <c r="D254" s="417"/>
      <c r="F254" s="300"/>
      <c r="G254" s="300"/>
      <c r="H254" s="300"/>
    </row>
    <row r="255" spans="1:8" s="299" customFormat="1" ht="14.25">
      <c r="A255" s="296"/>
      <c r="B255" s="656"/>
      <c r="C255" s="297"/>
      <c r="D255" s="417"/>
      <c r="F255" s="300"/>
      <c r="G255" s="300"/>
      <c r="H255" s="300"/>
    </row>
    <row r="256" spans="1:8" s="299" customFormat="1" ht="14.25">
      <c r="A256" s="296"/>
      <c r="B256" s="656"/>
      <c r="C256" s="297"/>
      <c r="D256" s="417"/>
      <c r="F256" s="300"/>
      <c r="G256" s="300"/>
      <c r="H256" s="300"/>
    </row>
    <row r="257" spans="1:8" s="299" customFormat="1" ht="14.25">
      <c r="A257" s="296"/>
      <c r="B257" s="656"/>
      <c r="C257" s="297"/>
      <c r="D257" s="417"/>
      <c r="F257" s="300"/>
      <c r="G257" s="300"/>
      <c r="H257" s="300"/>
    </row>
    <row r="258" spans="1:8" s="299" customFormat="1" ht="14.25">
      <c r="A258" s="296"/>
      <c r="B258" s="656"/>
      <c r="C258" s="297"/>
      <c r="D258" s="417"/>
      <c r="F258" s="300"/>
      <c r="G258" s="300"/>
      <c r="H258" s="300"/>
    </row>
    <row r="259" spans="1:8" s="299" customFormat="1" ht="14.25">
      <c r="A259" s="296"/>
      <c r="B259" s="656"/>
      <c r="C259" s="297"/>
      <c r="D259" s="417"/>
      <c r="F259" s="300"/>
      <c r="G259" s="300"/>
      <c r="H259" s="300"/>
    </row>
    <row r="260" spans="1:8" s="299" customFormat="1" ht="14.25">
      <c r="A260" s="296"/>
      <c r="B260" s="656"/>
      <c r="C260" s="297"/>
      <c r="D260" s="417"/>
      <c r="F260" s="300"/>
      <c r="G260" s="300"/>
      <c r="H260" s="300"/>
    </row>
    <row r="261" spans="1:8" s="299" customFormat="1" ht="14.25">
      <c r="A261" s="296"/>
      <c r="B261" s="656"/>
      <c r="C261" s="297"/>
      <c r="D261" s="417"/>
      <c r="F261" s="300"/>
      <c r="G261" s="300"/>
      <c r="H261" s="300"/>
    </row>
    <row r="262" spans="1:8" s="299" customFormat="1" ht="14.25">
      <c r="A262" s="296"/>
      <c r="B262" s="656"/>
      <c r="C262" s="297"/>
      <c r="D262" s="417"/>
      <c r="F262" s="300"/>
      <c r="G262" s="300"/>
      <c r="H262" s="300"/>
    </row>
    <row r="263" spans="1:8" s="299" customFormat="1" ht="14.25">
      <c r="A263" s="296"/>
      <c r="B263" s="656"/>
      <c r="C263" s="297"/>
      <c r="D263" s="417"/>
      <c r="F263" s="300"/>
      <c r="G263" s="300"/>
      <c r="H263" s="300"/>
    </row>
    <row r="264" spans="1:8" s="299" customFormat="1" ht="14.25">
      <c r="A264" s="296"/>
      <c r="B264" s="656"/>
      <c r="C264" s="297"/>
      <c r="D264" s="417"/>
      <c r="F264" s="300"/>
      <c r="G264" s="300"/>
      <c r="H264" s="300"/>
    </row>
    <row r="265" spans="1:8" s="299" customFormat="1" ht="14.25">
      <c r="A265" s="296"/>
      <c r="B265" s="656"/>
      <c r="C265" s="297"/>
      <c r="D265" s="417"/>
      <c r="F265" s="300"/>
      <c r="G265" s="300"/>
      <c r="H265" s="300"/>
    </row>
    <row r="266" spans="1:8" s="299" customFormat="1" ht="14.25">
      <c r="A266" s="296"/>
      <c r="B266" s="656"/>
      <c r="C266" s="297"/>
      <c r="D266" s="417"/>
      <c r="F266" s="300"/>
      <c r="G266" s="300"/>
      <c r="H266" s="300"/>
    </row>
    <row r="267" spans="1:8" s="299" customFormat="1" ht="14.25">
      <c r="A267" s="296"/>
      <c r="B267" s="656"/>
      <c r="C267" s="297"/>
      <c r="D267" s="417"/>
      <c r="F267" s="300"/>
      <c r="G267" s="300"/>
      <c r="H267" s="300"/>
    </row>
    <row r="268" spans="1:8" s="299" customFormat="1" ht="14.25">
      <c r="A268" s="296"/>
      <c r="B268" s="656"/>
      <c r="C268" s="297"/>
      <c r="D268" s="417"/>
      <c r="F268" s="300"/>
      <c r="G268" s="300"/>
      <c r="H268" s="300"/>
    </row>
    <row r="269" spans="1:8" s="299" customFormat="1" ht="14.25">
      <c r="A269" s="296"/>
      <c r="B269" s="656"/>
      <c r="C269" s="297"/>
      <c r="D269" s="417"/>
      <c r="F269" s="300"/>
      <c r="G269" s="300"/>
      <c r="H269" s="300"/>
    </row>
    <row r="270" spans="1:8" s="299" customFormat="1" ht="14.25">
      <c r="A270" s="296"/>
      <c r="B270" s="656"/>
      <c r="C270" s="297"/>
      <c r="D270" s="417"/>
      <c r="F270" s="300"/>
      <c r="G270" s="300"/>
      <c r="H270" s="300"/>
    </row>
    <row r="271" spans="1:8" s="299" customFormat="1" ht="14.25">
      <c r="A271" s="296"/>
      <c r="B271" s="656"/>
      <c r="C271" s="297"/>
      <c r="D271" s="417"/>
      <c r="F271" s="300"/>
      <c r="G271" s="300"/>
      <c r="H271" s="300"/>
    </row>
    <row r="272" spans="1:8" s="299" customFormat="1" ht="14.25">
      <c r="A272" s="296"/>
      <c r="B272" s="656"/>
      <c r="C272" s="297"/>
      <c r="D272" s="417"/>
      <c r="F272" s="300"/>
      <c r="G272" s="300"/>
      <c r="H272" s="300"/>
    </row>
    <row r="273" spans="1:8" s="299" customFormat="1" ht="14.25">
      <c r="A273" s="296"/>
      <c r="B273" s="656"/>
      <c r="C273" s="297"/>
      <c r="D273" s="417"/>
      <c r="F273" s="300"/>
      <c r="G273" s="300"/>
      <c r="H273" s="300"/>
    </row>
    <row r="274" spans="1:8" s="299" customFormat="1" ht="14.25">
      <c r="A274" s="296"/>
      <c r="B274" s="656"/>
      <c r="C274" s="297"/>
      <c r="D274" s="417"/>
      <c r="F274" s="300"/>
      <c r="G274" s="300"/>
      <c r="H274" s="300"/>
    </row>
    <row r="275" spans="1:8" s="299" customFormat="1" ht="14.25">
      <c r="A275" s="296"/>
      <c r="B275" s="656"/>
      <c r="C275" s="297"/>
      <c r="D275" s="417"/>
      <c r="F275" s="300"/>
      <c r="G275" s="300"/>
      <c r="H275" s="300"/>
    </row>
    <row r="276" spans="1:8" s="299" customFormat="1" ht="14.25">
      <c r="A276" s="296"/>
      <c r="B276" s="656"/>
      <c r="C276" s="297"/>
      <c r="D276" s="417"/>
      <c r="F276" s="300"/>
      <c r="G276" s="300"/>
      <c r="H276" s="300"/>
    </row>
    <row r="277" spans="1:8" s="299" customFormat="1" ht="14.25">
      <c r="A277" s="296"/>
      <c r="B277" s="656"/>
      <c r="C277" s="297"/>
      <c r="D277" s="417"/>
      <c r="F277" s="300"/>
      <c r="G277" s="300"/>
      <c r="H277" s="300"/>
    </row>
    <row r="278" spans="1:8" s="299" customFormat="1" ht="14.25">
      <c r="A278" s="296"/>
      <c r="B278" s="656"/>
      <c r="C278" s="297"/>
      <c r="D278" s="417"/>
      <c r="F278" s="300"/>
      <c r="G278" s="300"/>
      <c r="H278" s="300"/>
    </row>
    <row r="279" spans="1:8" s="299" customFormat="1" ht="14.25">
      <c r="A279" s="296"/>
      <c r="B279" s="656"/>
      <c r="C279" s="297"/>
      <c r="D279" s="417"/>
      <c r="F279" s="300"/>
      <c r="G279" s="300"/>
      <c r="H279" s="300"/>
    </row>
    <row r="280" spans="1:8" s="299" customFormat="1" ht="14.25">
      <c r="A280" s="296"/>
      <c r="B280" s="656"/>
      <c r="C280" s="297"/>
      <c r="D280" s="417"/>
      <c r="F280" s="300"/>
      <c r="G280" s="300"/>
      <c r="H280" s="300"/>
    </row>
    <row r="281" spans="1:8" s="299" customFormat="1" ht="14.25">
      <c r="A281" s="296"/>
      <c r="B281" s="656"/>
      <c r="C281" s="297"/>
      <c r="D281" s="417"/>
      <c r="F281" s="300"/>
      <c r="G281" s="300"/>
      <c r="H281" s="300"/>
    </row>
    <row r="282" spans="1:8" s="299" customFormat="1" ht="14.25">
      <c r="A282" s="296"/>
      <c r="B282" s="656"/>
      <c r="C282" s="297"/>
      <c r="D282" s="417"/>
      <c r="F282" s="300"/>
      <c r="G282" s="300"/>
      <c r="H282" s="300"/>
    </row>
    <row r="283" spans="1:8" s="299" customFormat="1" ht="14.25">
      <c r="A283" s="296"/>
      <c r="B283" s="656"/>
      <c r="C283" s="297"/>
      <c r="D283" s="417"/>
      <c r="F283" s="300"/>
      <c r="G283" s="300"/>
      <c r="H283" s="300"/>
    </row>
    <row r="284" spans="1:8" s="299" customFormat="1" ht="14.25">
      <c r="A284" s="296"/>
      <c r="B284" s="656"/>
      <c r="C284" s="297"/>
      <c r="D284" s="417"/>
      <c r="F284" s="300"/>
      <c r="G284" s="300"/>
      <c r="H284" s="300"/>
    </row>
    <row r="285" spans="1:8" s="299" customFormat="1" ht="14.25">
      <c r="A285" s="296"/>
      <c r="B285" s="656"/>
      <c r="C285" s="297"/>
      <c r="D285" s="417"/>
      <c r="F285" s="300"/>
      <c r="G285" s="300"/>
      <c r="H285" s="300"/>
    </row>
    <row r="286" spans="1:8" s="299" customFormat="1" ht="14.25">
      <c r="A286" s="296"/>
      <c r="B286" s="656"/>
      <c r="C286" s="297"/>
      <c r="D286" s="417"/>
      <c r="F286" s="300"/>
      <c r="G286" s="300"/>
      <c r="H286" s="300"/>
    </row>
    <row r="287" spans="1:8" s="299" customFormat="1" ht="14.25">
      <c r="A287" s="296"/>
      <c r="B287" s="656"/>
      <c r="C287" s="297"/>
      <c r="D287" s="417"/>
      <c r="F287" s="300"/>
      <c r="G287" s="300"/>
      <c r="H287" s="300"/>
    </row>
    <row r="288" spans="1:8" s="299" customFormat="1" ht="14.25">
      <c r="A288" s="296"/>
      <c r="B288" s="656"/>
      <c r="C288" s="297"/>
      <c r="D288" s="417"/>
      <c r="F288" s="300"/>
      <c r="G288" s="300"/>
      <c r="H288" s="300"/>
    </row>
    <row r="289" spans="1:8" s="299" customFormat="1" ht="14.25">
      <c r="A289" s="296"/>
      <c r="B289" s="656"/>
      <c r="C289" s="297"/>
      <c r="D289" s="417"/>
      <c r="F289" s="300"/>
      <c r="G289" s="300"/>
      <c r="H289" s="300"/>
    </row>
    <row r="290" spans="1:8" s="299" customFormat="1" ht="14.25">
      <c r="A290" s="296"/>
      <c r="B290" s="656"/>
      <c r="C290" s="297"/>
      <c r="D290" s="417"/>
      <c r="F290" s="300"/>
      <c r="G290" s="300"/>
      <c r="H290" s="300"/>
    </row>
    <row r="291" spans="1:8" s="299" customFormat="1" ht="14.25">
      <c r="A291" s="296"/>
      <c r="B291" s="656"/>
      <c r="C291" s="297"/>
      <c r="D291" s="417"/>
      <c r="F291" s="300"/>
      <c r="G291" s="300"/>
      <c r="H291" s="300"/>
    </row>
    <row r="292" spans="1:8" s="299" customFormat="1" ht="14.25">
      <c r="A292" s="296"/>
      <c r="B292" s="656"/>
      <c r="C292" s="297"/>
      <c r="D292" s="417"/>
      <c r="F292" s="300"/>
      <c r="G292" s="300"/>
      <c r="H292" s="300"/>
    </row>
    <row r="293" spans="1:8" s="299" customFormat="1" ht="14.25">
      <c r="A293" s="296"/>
      <c r="B293" s="656"/>
      <c r="C293" s="297"/>
      <c r="D293" s="417"/>
      <c r="F293" s="300"/>
      <c r="G293" s="300"/>
      <c r="H293" s="300"/>
    </row>
    <row r="294" spans="1:8" s="299" customFormat="1" ht="14.25">
      <c r="A294" s="296"/>
      <c r="B294" s="656"/>
      <c r="C294" s="297"/>
      <c r="D294" s="417"/>
      <c r="F294" s="300"/>
      <c r="G294" s="300"/>
      <c r="H294" s="300"/>
    </row>
    <row r="295" spans="1:8" s="299" customFormat="1" ht="14.25">
      <c r="A295" s="296"/>
      <c r="B295" s="656"/>
      <c r="C295" s="297"/>
      <c r="D295" s="417"/>
      <c r="F295" s="300"/>
      <c r="G295" s="300"/>
      <c r="H295" s="300"/>
    </row>
    <row r="296" spans="1:8" s="299" customFormat="1" ht="14.25">
      <c r="A296" s="296"/>
      <c r="B296" s="656"/>
      <c r="C296" s="297"/>
      <c r="D296" s="417"/>
      <c r="F296" s="300"/>
      <c r="G296" s="300"/>
      <c r="H296" s="300"/>
    </row>
    <row r="297" spans="1:8" s="299" customFormat="1" ht="14.25">
      <c r="A297" s="296"/>
      <c r="B297" s="656"/>
      <c r="C297" s="297"/>
      <c r="D297" s="417"/>
      <c r="F297" s="300"/>
      <c r="G297" s="300"/>
      <c r="H297" s="300"/>
    </row>
    <row r="298" spans="1:8" s="299" customFormat="1" ht="14.25">
      <c r="A298" s="296"/>
      <c r="B298" s="656"/>
      <c r="C298" s="297"/>
      <c r="D298" s="417"/>
      <c r="F298" s="300"/>
      <c r="G298" s="300"/>
      <c r="H298" s="300"/>
    </row>
    <row r="299" spans="1:8" s="299" customFormat="1" ht="14.25">
      <c r="A299" s="296"/>
      <c r="B299" s="656"/>
      <c r="C299" s="297"/>
      <c r="D299" s="417"/>
      <c r="F299" s="300"/>
      <c r="G299" s="300"/>
      <c r="H299" s="300"/>
    </row>
    <row r="300" spans="1:8" s="299" customFormat="1" ht="14.25">
      <c r="A300" s="296"/>
      <c r="B300" s="656"/>
      <c r="C300" s="297"/>
      <c r="D300" s="417"/>
      <c r="F300" s="300"/>
      <c r="G300" s="300"/>
      <c r="H300" s="300"/>
    </row>
    <row r="301" spans="1:8" s="299" customFormat="1" ht="14.25">
      <c r="A301" s="296"/>
      <c r="B301" s="656"/>
      <c r="C301" s="297"/>
      <c r="D301" s="417"/>
      <c r="F301" s="300"/>
      <c r="G301" s="300"/>
      <c r="H301" s="300"/>
    </row>
    <row r="302" spans="1:8" s="299" customFormat="1" ht="14.25">
      <c r="A302" s="296"/>
      <c r="B302" s="656"/>
      <c r="C302" s="297"/>
      <c r="D302" s="417"/>
      <c r="F302" s="300"/>
      <c r="G302" s="300"/>
      <c r="H302" s="300"/>
    </row>
    <row r="303" spans="1:8" s="299" customFormat="1" ht="14.25">
      <c r="A303" s="296"/>
      <c r="B303" s="656"/>
      <c r="C303" s="297"/>
      <c r="D303" s="417"/>
      <c r="F303" s="300"/>
      <c r="G303" s="300"/>
      <c r="H303" s="300"/>
    </row>
    <row r="304" spans="1:8" s="299" customFormat="1" ht="14.25">
      <c r="A304" s="296"/>
      <c r="B304" s="656"/>
      <c r="C304" s="297"/>
      <c r="D304" s="417"/>
      <c r="F304" s="300"/>
      <c r="G304" s="300"/>
      <c r="H304" s="300"/>
    </row>
    <row r="305" spans="1:8" s="299" customFormat="1" ht="14.25">
      <c r="A305" s="296"/>
      <c r="B305" s="656"/>
      <c r="C305" s="297"/>
      <c r="D305" s="417"/>
      <c r="F305" s="300"/>
      <c r="G305" s="300"/>
      <c r="H305" s="300"/>
    </row>
    <row r="306" spans="1:8" s="299" customFormat="1" ht="14.25">
      <c r="A306" s="296"/>
      <c r="B306" s="656"/>
      <c r="C306" s="297"/>
      <c r="D306" s="417"/>
      <c r="F306" s="300"/>
      <c r="G306" s="300"/>
      <c r="H306" s="300"/>
    </row>
    <row r="307" spans="1:8" s="299" customFormat="1" ht="14.25">
      <c r="A307" s="296"/>
      <c r="B307" s="656"/>
      <c r="C307" s="297"/>
      <c r="D307" s="417"/>
      <c r="F307" s="300"/>
      <c r="G307" s="300"/>
      <c r="H307" s="300"/>
    </row>
    <row r="308" spans="1:8" s="299" customFormat="1" ht="14.25">
      <c r="A308" s="296"/>
      <c r="B308" s="656"/>
      <c r="C308" s="297"/>
      <c r="D308" s="417"/>
      <c r="F308" s="300"/>
      <c r="G308" s="300"/>
      <c r="H308" s="300"/>
    </row>
    <row r="309" spans="1:8" s="299" customFormat="1" ht="14.25">
      <c r="A309" s="296"/>
      <c r="B309" s="656"/>
      <c r="C309" s="297"/>
      <c r="D309" s="417"/>
      <c r="F309" s="300"/>
      <c r="G309" s="300"/>
      <c r="H309" s="300"/>
    </row>
    <row r="310" spans="1:8" s="299" customFormat="1" ht="14.25">
      <c r="A310" s="296"/>
      <c r="B310" s="656"/>
      <c r="C310" s="297"/>
      <c r="D310" s="417"/>
      <c r="F310" s="300"/>
      <c r="G310" s="300"/>
      <c r="H310" s="300"/>
    </row>
    <row r="311" spans="1:8" s="299" customFormat="1" ht="14.25">
      <c r="A311" s="296"/>
      <c r="B311" s="656"/>
      <c r="C311" s="297"/>
      <c r="D311" s="417"/>
      <c r="F311" s="300"/>
      <c r="G311" s="300"/>
      <c r="H311" s="300"/>
    </row>
    <row r="312" spans="1:8" s="299" customFormat="1" ht="14.25">
      <c r="A312" s="296"/>
      <c r="B312" s="656"/>
      <c r="C312" s="297"/>
      <c r="D312" s="417"/>
      <c r="F312" s="300"/>
      <c r="G312" s="300"/>
      <c r="H312" s="300"/>
    </row>
    <row r="313" spans="1:8" s="299" customFormat="1" ht="14.25">
      <c r="A313" s="296"/>
      <c r="B313" s="656"/>
      <c r="C313" s="297"/>
      <c r="D313" s="417"/>
      <c r="F313" s="300"/>
      <c r="G313" s="300"/>
      <c r="H313" s="300"/>
    </row>
    <row r="314" spans="1:8" s="299" customFormat="1" ht="14.25">
      <c r="A314" s="296"/>
      <c r="B314" s="656"/>
      <c r="C314" s="297"/>
      <c r="D314" s="417"/>
      <c r="F314" s="300"/>
      <c r="G314" s="300"/>
      <c r="H314" s="300"/>
    </row>
    <row r="315" spans="1:8" s="299" customFormat="1" ht="14.25">
      <c r="A315" s="296"/>
      <c r="B315" s="656"/>
      <c r="C315" s="297"/>
      <c r="D315" s="417"/>
      <c r="F315" s="300"/>
      <c r="G315" s="300"/>
      <c r="H315" s="300"/>
    </row>
    <row r="316" spans="1:8" s="299" customFormat="1" ht="14.25">
      <c r="A316" s="296"/>
      <c r="B316" s="656"/>
      <c r="C316" s="297"/>
      <c r="D316" s="417"/>
      <c r="F316" s="300"/>
      <c r="G316" s="300"/>
      <c r="H316" s="300"/>
    </row>
    <row r="317" spans="1:8" s="299" customFormat="1" ht="14.25">
      <c r="A317" s="296"/>
      <c r="B317" s="656"/>
      <c r="C317" s="297"/>
      <c r="D317" s="417"/>
      <c r="F317" s="300"/>
      <c r="G317" s="300"/>
      <c r="H317" s="300"/>
    </row>
    <row r="318" spans="1:8" s="299" customFormat="1" ht="14.25">
      <c r="A318" s="296"/>
      <c r="B318" s="656"/>
      <c r="C318" s="297"/>
      <c r="D318" s="417"/>
      <c r="F318" s="300"/>
      <c r="G318" s="300"/>
      <c r="H318" s="300"/>
    </row>
    <row r="319" spans="1:8" s="299" customFormat="1" ht="14.25">
      <c r="A319" s="296"/>
      <c r="B319" s="656"/>
      <c r="C319" s="297"/>
      <c r="D319" s="417"/>
      <c r="F319" s="300"/>
      <c r="G319" s="300"/>
      <c r="H319" s="300"/>
    </row>
    <row r="320" spans="1:8" s="299" customFormat="1" ht="14.25">
      <c r="A320" s="296"/>
      <c r="B320" s="656"/>
      <c r="C320" s="297"/>
      <c r="D320" s="417"/>
      <c r="F320" s="300"/>
      <c r="G320" s="300"/>
      <c r="H320" s="300"/>
    </row>
    <row r="321" spans="1:8" s="299" customFormat="1" ht="14.25">
      <c r="A321" s="296"/>
      <c r="B321" s="656"/>
      <c r="C321" s="297"/>
      <c r="D321" s="417"/>
      <c r="F321" s="300"/>
      <c r="G321" s="300"/>
      <c r="H321" s="300"/>
    </row>
    <row r="322" spans="1:8" s="299" customFormat="1" ht="14.25">
      <c r="A322" s="296"/>
      <c r="B322" s="656"/>
      <c r="C322" s="297"/>
      <c r="D322" s="417"/>
      <c r="F322" s="300"/>
      <c r="G322" s="300"/>
      <c r="H322" s="300"/>
    </row>
    <row r="323" spans="1:8" s="299" customFormat="1" ht="14.25">
      <c r="A323" s="296"/>
      <c r="B323" s="656"/>
      <c r="C323" s="297"/>
      <c r="D323" s="417"/>
      <c r="F323" s="300"/>
      <c r="G323" s="300"/>
      <c r="H323" s="300"/>
    </row>
    <row r="324" spans="1:8" s="299" customFormat="1" ht="14.25">
      <c r="A324" s="296"/>
      <c r="B324" s="656"/>
      <c r="C324" s="297"/>
      <c r="D324" s="417"/>
      <c r="F324" s="300"/>
      <c r="G324" s="300"/>
      <c r="H324" s="300"/>
    </row>
    <row r="325" spans="1:8" s="299" customFormat="1" ht="14.25">
      <c r="A325" s="296"/>
      <c r="B325" s="656"/>
      <c r="C325" s="297"/>
      <c r="D325" s="417"/>
      <c r="F325" s="300"/>
      <c r="G325" s="300"/>
      <c r="H325" s="300"/>
    </row>
    <row r="326" spans="1:8" s="299" customFormat="1" ht="14.25">
      <c r="A326" s="296"/>
      <c r="B326" s="656"/>
      <c r="C326" s="297"/>
      <c r="D326" s="417"/>
      <c r="F326" s="300"/>
      <c r="G326" s="300"/>
      <c r="H326" s="300"/>
    </row>
    <row r="327" spans="1:8" s="299" customFormat="1" ht="14.25">
      <c r="A327" s="296"/>
      <c r="B327" s="656"/>
      <c r="C327" s="297"/>
      <c r="D327" s="417"/>
      <c r="F327" s="300"/>
      <c r="G327" s="300"/>
      <c r="H327" s="300"/>
    </row>
    <row r="328" spans="1:8" s="299" customFormat="1" ht="14.25">
      <c r="A328" s="296"/>
      <c r="B328" s="656"/>
      <c r="C328" s="297"/>
      <c r="D328" s="417"/>
      <c r="F328" s="300"/>
      <c r="G328" s="300"/>
      <c r="H328" s="300"/>
    </row>
    <row r="329" spans="1:8" s="299" customFormat="1" ht="14.25">
      <c r="A329" s="296"/>
      <c r="B329" s="656"/>
      <c r="C329" s="297"/>
      <c r="D329" s="417"/>
      <c r="F329" s="300"/>
      <c r="G329" s="300"/>
      <c r="H329" s="300"/>
    </row>
    <row r="330" spans="1:8" s="299" customFormat="1" ht="14.25">
      <c r="A330" s="296"/>
      <c r="B330" s="656"/>
      <c r="C330" s="297"/>
      <c r="D330" s="417"/>
      <c r="F330" s="300"/>
      <c r="G330" s="300"/>
      <c r="H330" s="300"/>
    </row>
    <row r="331" spans="1:8" s="299" customFormat="1" ht="14.25">
      <c r="A331" s="296"/>
      <c r="B331" s="656"/>
      <c r="C331" s="297"/>
      <c r="D331" s="417"/>
      <c r="F331" s="300"/>
      <c r="G331" s="300"/>
      <c r="H331" s="300"/>
    </row>
    <row r="332" spans="1:8" s="299" customFormat="1" ht="14.25">
      <c r="A332" s="296"/>
      <c r="B332" s="656"/>
      <c r="C332" s="297"/>
      <c r="D332" s="417"/>
      <c r="F332" s="300"/>
      <c r="G332" s="300"/>
      <c r="H332" s="300"/>
    </row>
    <row r="333" spans="1:8" s="299" customFormat="1" ht="14.25">
      <c r="A333" s="296"/>
      <c r="B333" s="656"/>
      <c r="C333" s="297"/>
      <c r="D333" s="417"/>
      <c r="F333" s="300"/>
      <c r="G333" s="300"/>
      <c r="H333" s="300"/>
    </row>
    <row r="334" spans="1:8" s="299" customFormat="1" ht="14.25">
      <c r="A334" s="296"/>
      <c r="B334" s="656"/>
      <c r="C334" s="297"/>
      <c r="D334" s="417"/>
      <c r="F334" s="300"/>
      <c r="G334" s="300"/>
      <c r="H334" s="300"/>
    </row>
    <row r="335" spans="1:8" s="299" customFormat="1" ht="14.25">
      <c r="A335" s="296"/>
      <c r="B335" s="656"/>
      <c r="C335" s="297"/>
      <c r="D335" s="417"/>
      <c r="F335" s="300"/>
      <c r="G335" s="300"/>
      <c r="H335" s="300"/>
    </row>
    <row r="336" spans="1:8" s="299" customFormat="1" ht="14.25">
      <c r="A336" s="296"/>
      <c r="B336" s="656"/>
      <c r="C336" s="297"/>
      <c r="D336" s="417"/>
      <c r="F336" s="300"/>
      <c r="G336" s="300"/>
      <c r="H336" s="300"/>
    </row>
    <row r="337" spans="1:8" s="299" customFormat="1" ht="14.25">
      <c r="A337" s="296"/>
      <c r="B337" s="656"/>
      <c r="C337" s="297"/>
      <c r="D337" s="417"/>
      <c r="F337" s="300"/>
      <c r="G337" s="300"/>
      <c r="H337" s="300"/>
    </row>
    <row r="338" spans="1:8" s="299" customFormat="1" ht="14.25">
      <c r="A338" s="296"/>
      <c r="B338" s="656"/>
      <c r="C338" s="297"/>
      <c r="D338" s="417"/>
      <c r="F338" s="300"/>
      <c r="G338" s="300"/>
      <c r="H338" s="300"/>
    </row>
    <row r="339" spans="1:8" s="299" customFormat="1" ht="14.25">
      <c r="A339" s="296"/>
      <c r="B339" s="656"/>
      <c r="C339" s="297"/>
      <c r="D339" s="417"/>
      <c r="F339" s="300"/>
      <c r="G339" s="300"/>
      <c r="H339" s="300"/>
    </row>
    <row r="340" spans="1:8" s="299" customFormat="1" ht="14.25">
      <c r="A340" s="296"/>
      <c r="B340" s="656"/>
      <c r="C340" s="297"/>
      <c r="D340" s="417"/>
      <c r="F340" s="300"/>
      <c r="G340" s="300"/>
      <c r="H340" s="300"/>
    </row>
    <row r="341" spans="1:8" s="299" customFormat="1" ht="14.25">
      <c r="A341" s="296"/>
      <c r="B341" s="656"/>
      <c r="C341" s="297"/>
      <c r="D341" s="417"/>
      <c r="F341" s="300"/>
      <c r="G341" s="300"/>
      <c r="H341" s="300"/>
    </row>
    <row r="342" spans="1:8" s="299" customFormat="1" ht="14.25">
      <c r="A342" s="296"/>
      <c r="B342" s="656"/>
      <c r="C342" s="297"/>
      <c r="D342" s="417"/>
      <c r="F342" s="300"/>
      <c r="G342" s="300"/>
      <c r="H342" s="300"/>
    </row>
    <row r="343" spans="1:8" s="299" customFormat="1" ht="14.25">
      <c r="A343" s="296"/>
      <c r="B343" s="656"/>
      <c r="C343" s="297"/>
      <c r="D343" s="417"/>
      <c r="F343" s="300"/>
      <c r="G343" s="300"/>
      <c r="H343" s="300"/>
    </row>
    <row r="344" spans="1:8" s="299" customFormat="1" ht="14.25">
      <c r="A344" s="296"/>
      <c r="B344" s="656"/>
      <c r="C344" s="297"/>
      <c r="D344" s="417"/>
      <c r="F344" s="300"/>
      <c r="G344" s="300"/>
      <c r="H344" s="300"/>
    </row>
    <row r="345" spans="1:8" s="299" customFormat="1" ht="14.25">
      <c r="A345" s="296"/>
      <c r="B345" s="656"/>
      <c r="C345" s="297"/>
      <c r="D345" s="417"/>
      <c r="F345" s="300"/>
      <c r="G345" s="300"/>
      <c r="H345" s="300"/>
    </row>
    <row r="346" spans="1:8" s="299" customFormat="1" ht="14.25">
      <c r="A346" s="296"/>
      <c r="B346" s="656"/>
      <c r="C346" s="297"/>
      <c r="D346" s="417"/>
      <c r="F346" s="300"/>
      <c r="G346" s="300"/>
      <c r="H346" s="300"/>
    </row>
    <row r="347" spans="1:8" s="299" customFormat="1" ht="14.25">
      <c r="A347" s="296"/>
      <c r="B347" s="656"/>
      <c r="C347" s="297"/>
      <c r="D347" s="417"/>
      <c r="F347" s="300"/>
      <c r="G347" s="300"/>
      <c r="H347" s="300"/>
    </row>
    <row r="348" spans="1:8" s="299" customFormat="1" ht="14.25">
      <c r="A348" s="296"/>
      <c r="B348" s="656"/>
      <c r="C348" s="297"/>
      <c r="D348" s="417"/>
      <c r="F348" s="300"/>
      <c r="G348" s="300"/>
      <c r="H348" s="300"/>
    </row>
    <row r="349" spans="1:8" s="299" customFormat="1" ht="14.25">
      <c r="A349" s="296"/>
      <c r="B349" s="656"/>
      <c r="C349" s="297"/>
      <c r="D349" s="417"/>
      <c r="F349" s="300"/>
      <c r="G349" s="300"/>
      <c r="H349" s="300"/>
    </row>
    <row r="350" spans="1:8" s="299" customFormat="1" ht="14.25">
      <c r="A350" s="296"/>
      <c r="B350" s="656"/>
      <c r="C350" s="297"/>
      <c r="D350" s="417"/>
      <c r="F350" s="300"/>
      <c r="G350" s="300"/>
      <c r="H350" s="300"/>
    </row>
    <row r="351" spans="1:8" s="299" customFormat="1" ht="14.25">
      <c r="A351" s="296"/>
      <c r="B351" s="656"/>
      <c r="C351" s="297"/>
      <c r="D351" s="417"/>
      <c r="F351" s="300"/>
      <c r="G351" s="300"/>
      <c r="H351" s="300"/>
    </row>
    <row r="352" spans="1:8" s="299" customFormat="1" ht="14.25">
      <c r="A352" s="296"/>
      <c r="B352" s="656"/>
      <c r="C352" s="297"/>
      <c r="D352" s="417"/>
      <c r="F352" s="300"/>
      <c r="G352" s="300"/>
      <c r="H352" s="300"/>
    </row>
    <row r="353" spans="1:8" s="299" customFormat="1" ht="14.25">
      <c r="A353" s="296"/>
      <c r="B353" s="656"/>
      <c r="C353" s="297"/>
      <c r="D353" s="417"/>
      <c r="F353" s="300"/>
      <c r="G353" s="300"/>
      <c r="H353" s="300"/>
    </row>
    <row r="354" spans="1:8" s="299" customFormat="1" ht="14.25">
      <c r="A354" s="296"/>
      <c r="B354" s="656"/>
      <c r="C354" s="297"/>
      <c r="D354" s="417"/>
      <c r="F354" s="300"/>
      <c r="G354" s="300"/>
      <c r="H354" s="300"/>
    </row>
    <row r="355" spans="1:8" s="299" customFormat="1" ht="14.25">
      <c r="A355" s="296"/>
      <c r="B355" s="656"/>
      <c r="C355" s="297"/>
      <c r="D355" s="417"/>
      <c r="F355" s="300"/>
      <c r="G355" s="300"/>
      <c r="H355" s="300"/>
    </row>
    <row r="356" spans="1:8" s="299" customFormat="1" ht="14.25">
      <c r="A356" s="296"/>
      <c r="B356" s="656"/>
      <c r="C356" s="297"/>
      <c r="D356" s="417"/>
      <c r="F356" s="300"/>
      <c r="G356" s="300"/>
      <c r="H356" s="300"/>
    </row>
    <row r="357" spans="1:8" s="299" customFormat="1" ht="14.25">
      <c r="A357" s="296"/>
      <c r="B357" s="656"/>
      <c r="C357" s="297"/>
      <c r="D357" s="417"/>
      <c r="F357" s="300"/>
      <c r="G357" s="300"/>
      <c r="H357" s="300"/>
    </row>
    <row r="358" spans="1:8" s="299" customFormat="1" ht="14.25">
      <c r="A358" s="296"/>
      <c r="B358" s="656"/>
      <c r="C358" s="297"/>
      <c r="D358" s="417"/>
      <c r="F358" s="300"/>
      <c r="G358" s="300"/>
      <c r="H358" s="300"/>
    </row>
    <row r="359" spans="1:8" s="299" customFormat="1" ht="14.25">
      <c r="A359" s="296"/>
      <c r="B359" s="656"/>
      <c r="C359" s="297"/>
      <c r="D359" s="417"/>
      <c r="F359" s="300"/>
      <c r="G359" s="300"/>
      <c r="H359" s="300"/>
    </row>
    <row r="360" spans="1:8" s="299" customFormat="1" ht="14.25">
      <c r="A360" s="296"/>
      <c r="B360" s="656"/>
      <c r="C360" s="297"/>
      <c r="D360" s="417"/>
      <c r="F360" s="300"/>
      <c r="G360" s="300"/>
      <c r="H360" s="300"/>
    </row>
    <row r="361" spans="1:8" s="299" customFormat="1" ht="14.25">
      <c r="A361" s="296"/>
      <c r="B361" s="656"/>
      <c r="C361" s="297"/>
      <c r="D361" s="417"/>
      <c r="F361" s="300"/>
      <c r="G361" s="300"/>
      <c r="H361" s="300"/>
    </row>
    <row r="362" spans="1:8" s="299" customFormat="1" ht="14.25">
      <c r="A362" s="296"/>
      <c r="B362" s="656"/>
      <c r="C362" s="297"/>
      <c r="D362" s="417"/>
      <c r="F362" s="300"/>
      <c r="G362" s="300"/>
      <c r="H362" s="300"/>
    </row>
    <row r="363" spans="1:8" s="299" customFormat="1" ht="14.25">
      <c r="A363" s="296"/>
      <c r="B363" s="656"/>
      <c r="C363" s="297"/>
      <c r="D363" s="417"/>
      <c r="F363" s="300"/>
      <c r="G363" s="300"/>
      <c r="H363" s="300"/>
    </row>
    <row r="364" spans="1:8" s="299" customFormat="1" ht="14.25">
      <c r="A364" s="296"/>
      <c r="B364" s="656"/>
      <c r="C364" s="297"/>
      <c r="D364" s="417"/>
      <c r="F364" s="300"/>
      <c r="G364" s="300"/>
      <c r="H364" s="300"/>
    </row>
    <row r="365" spans="1:8" s="299" customFormat="1" ht="14.25">
      <c r="A365" s="296"/>
      <c r="B365" s="656"/>
      <c r="C365" s="297"/>
      <c r="D365" s="417"/>
      <c r="F365" s="300"/>
      <c r="G365" s="300"/>
      <c r="H365" s="300"/>
    </row>
    <row r="366" spans="1:8" s="299" customFormat="1" ht="14.25">
      <c r="A366" s="296"/>
      <c r="B366" s="656"/>
      <c r="C366" s="297"/>
      <c r="D366" s="417"/>
      <c r="F366" s="300"/>
      <c r="G366" s="300"/>
      <c r="H366" s="300"/>
    </row>
    <row r="367" spans="1:8" s="299" customFormat="1" ht="14.25">
      <c r="A367" s="296"/>
      <c r="B367" s="656"/>
      <c r="C367" s="297"/>
      <c r="D367" s="417"/>
      <c r="F367" s="300"/>
      <c r="G367" s="300"/>
      <c r="H367" s="300"/>
    </row>
    <row r="368" spans="1:8" s="299" customFormat="1" ht="14.25">
      <c r="A368" s="296"/>
      <c r="B368" s="656"/>
      <c r="C368" s="297"/>
      <c r="D368" s="417"/>
      <c r="F368" s="300"/>
      <c r="G368" s="300"/>
      <c r="H368" s="300"/>
    </row>
    <row r="369" spans="1:8" s="299" customFormat="1" ht="14.25">
      <c r="A369" s="296"/>
      <c r="B369" s="656"/>
      <c r="C369" s="297"/>
      <c r="D369" s="417"/>
      <c r="F369" s="300"/>
      <c r="G369" s="300"/>
      <c r="H369" s="300"/>
    </row>
    <row r="370" spans="1:8" s="299" customFormat="1" ht="14.25">
      <c r="A370" s="296"/>
      <c r="B370" s="656"/>
      <c r="C370" s="297"/>
      <c r="D370" s="417"/>
      <c r="F370" s="300"/>
      <c r="G370" s="300"/>
      <c r="H370" s="300"/>
    </row>
    <row r="371" spans="1:8" s="299" customFormat="1" ht="14.25">
      <c r="A371" s="296"/>
      <c r="B371" s="656"/>
      <c r="C371" s="297"/>
      <c r="D371" s="417"/>
      <c r="F371" s="300"/>
      <c r="G371" s="300"/>
      <c r="H371" s="300"/>
    </row>
    <row r="372" spans="1:8" s="299" customFormat="1" ht="14.25">
      <c r="A372" s="296"/>
      <c r="B372" s="656"/>
      <c r="C372" s="297"/>
      <c r="D372" s="417"/>
      <c r="F372" s="300"/>
      <c r="G372" s="300"/>
      <c r="H372" s="300"/>
    </row>
    <row r="373" spans="1:8" s="299" customFormat="1" ht="14.25">
      <c r="A373" s="296"/>
      <c r="B373" s="656"/>
      <c r="C373" s="297"/>
      <c r="D373" s="417"/>
      <c r="F373" s="300"/>
      <c r="G373" s="300"/>
      <c r="H373" s="300"/>
    </row>
    <row r="374" spans="1:8" s="299" customFormat="1" ht="14.25">
      <c r="A374" s="296"/>
      <c r="B374" s="656"/>
      <c r="C374" s="297"/>
      <c r="D374" s="417"/>
      <c r="F374" s="300"/>
      <c r="G374" s="300"/>
      <c r="H374" s="300"/>
    </row>
    <row r="375" spans="1:8" s="299" customFormat="1" ht="14.25">
      <c r="A375" s="296"/>
      <c r="B375" s="656"/>
      <c r="C375" s="297"/>
      <c r="D375" s="417"/>
      <c r="F375" s="300"/>
      <c r="G375" s="300"/>
      <c r="H375" s="300"/>
    </row>
    <row r="376" spans="1:8" s="299" customFormat="1" ht="14.25">
      <c r="A376" s="296"/>
      <c r="B376" s="656"/>
      <c r="C376" s="297"/>
      <c r="D376" s="417"/>
      <c r="F376" s="300"/>
      <c r="G376" s="300"/>
      <c r="H376" s="300"/>
    </row>
    <row r="377" spans="1:8" s="299" customFormat="1" ht="14.25">
      <c r="A377" s="296"/>
      <c r="B377" s="656"/>
      <c r="C377" s="297"/>
      <c r="D377" s="417"/>
      <c r="F377" s="300"/>
      <c r="G377" s="300"/>
      <c r="H377" s="300"/>
    </row>
    <row r="378" spans="1:8" s="299" customFormat="1" ht="14.25">
      <c r="A378" s="296"/>
      <c r="B378" s="656"/>
      <c r="C378" s="297"/>
      <c r="D378" s="417"/>
      <c r="F378" s="300"/>
      <c r="G378" s="300"/>
      <c r="H378" s="300"/>
    </row>
    <row r="379" spans="1:8" s="299" customFormat="1" ht="14.25">
      <c r="A379" s="296"/>
      <c r="B379" s="656"/>
      <c r="C379" s="297"/>
      <c r="D379" s="417"/>
      <c r="F379" s="300"/>
      <c r="G379" s="300"/>
      <c r="H379" s="300"/>
    </row>
    <row r="380" spans="1:8" s="299" customFormat="1" ht="14.25">
      <c r="A380" s="296"/>
      <c r="B380" s="656"/>
      <c r="C380" s="297"/>
      <c r="D380" s="417"/>
      <c r="F380" s="300"/>
      <c r="G380" s="300"/>
      <c r="H380" s="300"/>
    </row>
    <row r="381" spans="1:8" s="299" customFormat="1" ht="14.25">
      <c r="A381" s="296"/>
      <c r="B381" s="656"/>
      <c r="C381" s="297"/>
      <c r="D381" s="417"/>
      <c r="F381" s="300"/>
      <c r="G381" s="300"/>
      <c r="H381" s="300"/>
    </row>
    <row r="382" spans="1:8" s="299" customFormat="1" ht="14.25">
      <c r="A382" s="296"/>
      <c r="B382" s="656"/>
      <c r="C382" s="297"/>
      <c r="D382" s="417"/>
      <c r="F382" s="300"/>
      <c r="G382" s="300"/>
      <c r="H382" s="300"/>
    </row>
    <row r="383" spans="1:8" s="299" customFormat="1" ht="14.25">
      <c r="A383" s="296"/>
      <c r="B383" s="656"/>
      <c r="C383" s="297"/>
      <c r="D383" s="417"/>
      <c r="F383" s="300"/>
      <c r="G383" s="300"/>
      <c r="H383" s="300"/>
    </row>
    <row r="384" spans="1:8" s="299" customFormat="1" ht="14.25">
      <c r="A384" s="296"/>
      <c r="B384" s="656"/>
      <c r="C384" s="297"/>
      <c r="D384" s="417"/>
      <c r="F384" s="300"/>
      <c r="G384" s="300"/>
      <c r="H384" s="300"/>
    </row>
    <row r="385" spans="1:8" s="299" customFormat="1" ht="14.25">
      <c r="A385" s="296"/>
      <c r="B385" s="656"/>
      <c r="C385" s="297"/>
      <c r="D385" s="417"/>
      <c r="F385" s="300"/>
      <c r="G385" s="300"/>
      <c r="H385" s="300"/>
    </row>
    <row r="386" spans="1:8" s="299" customFormat="1" ht="14.25">
      <c r="A386" s="296"/>
      <c r="B386" s="656"/>
      <c r="C386" s="297"/>
      <c r="D386" s="417"/>
      <c r="F386" s="300"/>
      <c r="G386" s="300"/>
      <c r="H386" s="300"/>
    </row>
    <row r="387" spans="1:8" s="299" customFormat="1" ht="14.25">
      <c r="A387" s="296"/>
      <c r="B387" s="656"/>
      <c r="C387" s="297"/>
      <c r="D387" s="417"/>
      <c r="F387" s="300"/>
      <c r="G387" s="300"/>
      <c r="H387" s="300"/>
    </row>
    <row r="388" spans="1:8" s="299" customFormat="1" ht="14.25">
      <c r="A388" s="296"/>
      <c r="B388" s="656"/>
      <c r="C388" s="297"/>
      <c r="D388" s="417"/>
      <c r="F388" s="300"/>
      <c r="G388" s="300"/>
      <c r="H388" s="300"/>
    </row>
    <row r="389" spans="1:8" s="299" customFormat="1" ht="14.25">
      <c r="A389" s="296"/>
      <c r="B389" s="656"/>
      <c r="C389" s="297"/>
      <c r="D389" s="417"/>
      <c r="F389" s="300"/>
      <c r="G389" s="300"/>
      <c r="H389" s="300"/>
    </row>
    <row r="390" spans="1:8" s="299" customFormat="1" ht="14.25">
      <c r="A390" s="296"/>
      <c r="B390" s="656"/>
      <c r="C390" s="297"/>
      <c r="D390" s="417"/>
      <c r="F390" s="300"/>
      <c r="G390" s="300"/>
      <c r="H390" s="300"/>
    </row>
    <row r="391" spans="1:8" s="299" customFormat="1" ht="14.25">
      <c r="A391" s="296"/>
      <c r="B391" s="656"/>
      <c r="C391" s="297"/>
      <c r="D391" s="417"/>
      <c r="F391" s="300"/>
      <c r="G391" s="300"/>
      <c r="H391" s="300"/>
    </row>
    <row r="392" spans="1:8" s="299" customFormat="1" ht="14.25">
      <c r="A392" s="296"/>
      <c r="B392" s="656"/>
      <c r="C392" s="297"/>
      <c r="D392" s="417"/>
      <c r="F392" s="300"/>
      <c r="G392" s="300"/>
      <c r="H392" s="300"/>
    </row>
    <row r="393" spans="1:8" s="299" customFormat="1" ht="14.25">
      <c r="A393" s="296"/>
      <c r="B393" s="656"/>
      <c r="C393" s="297"/>
      <c r="D393" s="417"/>
      <c r="F393" s="300"/>
      <c r="G393" s="300"/>
      <c r="H393" s="300"/>
    </row>
    <row r="394" spans="1:8" s="299" customFormat="1" ht="14.25">
      <c r="A394" s="296"/>
      <c r="B394" s="656"/>
      <c r="C394" s="297"/>
      <c r="D394" s="417"/>
      <c r="F394" s="300"/>
      <c r="G394" s="300"/>
      <c r="H394" s="300"/>
    </row>
    <row r="395" spans="1:8" s="299" customFormat="1" ht="14.25">
      <c r="A395" s="296"/>
      <c r="B395" s="656"/>
      <c r="C395" s="297"/>
      <c r="D395" s="417"/>
      <c r="F395" s="300"/>
      <c r="G395" s="300"/>
      <c r="H395" s="300"/>
    </row>
    <row r="396" spans="1:8" s="299" customFormat="1" ht="14.25">
      <c r="A396" s="296"/>
      <c r="B396" s="656"/>
      <c r="C396" s="297"/>
      <c r="D396" s="417"/>
      <c r="F396" s="300"/>
      <c r="G396" s="300"/>
      <c r="H396" s="300"/>
    </row>
    <row r="397" spans="1:8" s="299" customFormat="1" ht="14.25">
      <c r="A397" s="296"/>
      <c r="B397" s="656"/>
      <c r="C397" s="297"/>
      <c r="D397" s="417"/>
      <c r="F397" s="300"/>
      <c r="G397" s="300"/>
      <c r="H397" s="300"/>
    </row>
    <row r="398" spans="1:8" s="299" customFormat="1" ht="14.25">
      <c r="A398" s="296"/>
      <c r="B398" s="656"/>
      <c r="C398" s="297"/>
      <c r="D398" s="417"/>
      <c r="F398" s="300"/>
      <c r="G398" s="300"/>
      <c r="H398" s="300"/>
    </row>
    <row r="399" spans="1:8" s="299" customFormat="1" ht="14.25">
      <c r="A399" s="296"/>
      <c r="B399" s="656"/>
      <c r="C399" s="297"/>
      <c r="D399" s="417"/>
      <c r="F399" s="300"/>
      <c r="G399" s="300"/>
      <c r="H399" s="300"/>
    </row>
    <row r="400" spans="1:8" s="299" customFormat="1" ht="14.25">
      <c r="A400" s="296"/>
      <c r="B400" s="656"/>
      <c r="C400" s="297"/>
      <c r="D400" s="417"/>
      <c r="F400" s="300"/>
      <c r="G400" s="300"/>
      <c r="H400" s="300"/>
    </row>
    <row r="401" spans="1:8" s="299" customFormat="1" ht="14.25">
      <c r="A401" s="296"/>
      <c r="B401" s="656"/>
      <c r="C401" s="297"/>
      <c r="D401" s="417"/>
      <c r="F401" s="300"/>
      <c r="G401" s="300"/>
      <c r="H401" s="300"/>
    </row>
    <row r="402" spans="1:8" s="299" customFormat="1" ht="14.25">
      <c r="A402" s="296"/>
      <c r="B402" s="656"/>
      <c r="C402" s="297"/>
      <c r="D402" s="417"/>
      <c r="F402" s="300"/>
      <c r="G402" s="300"/>
      <c r="H402" s="300"/>
    </row>
    <row r="403" spans="1:8" s="299" customFormat="1" ht="14.25">
      <c r="A403" s="296"/>
      <c r="B403" s="656"/>
      <c r="C403" s="297"/>
      <c r="D403" s="417"/>
      <c r="F403" s="300"/>
      <c r="G403" s="300"/>
      <c r="H403" s="300"/>
    </row>
    <row r="404" spans="1:8" s="299" customFormat="1" ht="14.25">
      <c r="A404" s="296"/>
      <c r="B404" s="656"/>
      <c r="C404" s="297"/>
      <c r="D404" s="417"/>
      <c r="F404" s="300"/>
      <c r="G404" s="300"/>
      <c r="H404" s="300"/>
    </row>
    <row r="405" spans="1:8" s="299" customFormat="1" ht="14.25">
      <c r="A405" s="296"/>
      <c r="B405" s="656"/>
      <c r="C405" s="297"/>
      <c r="D405" s="417"/>
      <c r="F405" s="300"/>
      <c r="G405" s="300"/>
      <c r="H405" s="300"/>
    </row>
    <row r="406" spans="1:8" s="299" customFormat="1" ht="14.25">
      <c r="A406" s="296"/>
      <c r="B406" s="656"/>
      <c r="C406" s="297"/>
      <c r="D406" s="417"/>
      <c r="F406" s="300"/>
      <c r="G406" s="300"/>
      <c r="H406" s="300"/>
    </row>
    <row r="407" spans="1:8" s="299" customFormat="1" ht="14.25">
      <c r="A407" s="296"/>
      <c r="B407" s="656"/>
      <c r="C407" s="297"/>
      <c r="D407" s="417"/>
      <c r="F407" s="300"/>
      <c r="G407" s="300"/>
      <c r="H407" s="300"/>
    </row>
    <row r="408" spans="1:8" s="299" customFormat="1" ht="14.25">
      <c r="A408" s="296"/>
      <c r="B408" s="656"/>
      <c r="C408" s="297"/>
      <c r="D408" s="417"/>
      <c r="F408" s="300"/>
      <c r="G408" s="300"/>
      <c r="H408" s="300"/>
    </row>
    <row r="409" spans="1:8" s="299" customFormat="1" ht="14.25">
      <c r="A409" s="296"/>
      <c r="B409" s="656"/>
      <c r="C409" s="297"/>
      <c r="D409" s="417"/>
      <c r="F409" s="300"/>
      <c r="G409" s="300"/>
      <c r="H409" s="300"/>
    </row>
    <row r="410" spans="1:8" s="299" customFormat="1" ht="14.25">
      <c r="A410" s="296"/>
      <c r="B410" s="656"/>
      <c r="C410" s="297"/>
      <c r="D410" s="417"/>
      <c r="F410" s="300"/>
      <c r="G410" s="300"/>
      <c r="H410" s="300"/>
    </row>
    <row r="411" spans="1:8" s="299" customFormat="1" ht="14.25">
      <c r="A411" s="296"/>
      <c r="B411" s="656"/>
      <c r="C411" s="297"/>
      <c r="D411" s="417"/>
      <c r="F411" s="300"/>
      <c r="G411" s="300"/>
      <c r="H411" s="300"/>
    </row>
    <row r="412" spans="1:8" s="299" customFormat="1" ht="14.25">
      <c r="A412" s="296"/>
      <c r="B412" s="656"/>
      <c r="C412" s="297"/>
      <c r="D412" s="417"/>
      <c r="F412" s="300"/>
      <c r="G412" s="300"/>
      <c r="H412" s="300"/>
    </row>
    <row r="413" spans="1:8" s="299" customFormat="1" ht="14.25">
      <c r="A413" s="296"/>
      <c r="B413" s="656"/>
      <c r="C413" s="297"/>
      <c r="D413" s="417"/>
      <c r="F413" s="300"/>
      <c r="G413" s="300"/>
      <c r="H413" s="300"/>
    </row>
    <row r="414" spans="1:8" s="299" customFormat="1" ht="14.25">
      <c r="A414" s="296"/>
      <c r="B414" s="656"/>
      <c r="C414" s="297"/>
      <c r="D414" s="417"/>
      <c r="F414" s="300"/>
      <c r="G414" s="300"/>
      <c r="H414" s="300"/>
    </row>
    <row r="415" spans="1:8" s="299" customFormat="1" ht="14.25">
      <c r="A415" s="296"/>
      <c r="B415" s="656"/>
      <c r="C415" s="297"/>
      <c r="D415" s="417"/>
      <c r="F415" s="300"/>
      <c r="G415" s="300"/>
      <c r="H415" s="300"/>
    </row>
    <row r="416" spans="1:8" s="299" customFormat="1" ht="14.25">
      <c r="A416" s="296"/>
      <c r="B416" s="656"/>
      <c r="C416" s="297"/>
      <c r="D416" s="417"/>
      <c r="F416" s="300"/>
      <c r="G416" s="300"/>
      <c r="H416" s="300"/>
    </row>
    <row r="417" spans="1:8" s="299" customFormat="1" ht="14.25">
      <c r="A417" s="296"/>
      <c r="B417" s="656"/>
      <c r="C417" s="297"/>
      <c r="D417" s="417"/>
      <c r="F417" s="300"/>
      <c r="G417" s="300"/>
      <c r="H417" s="300"/>
    </row>
    <row r="418" spans="1:8" s="299" customFormat="1" ht="14.25">
      <c r="A418" s="296"/>
      <c r="B418" s="656"/>
      <c r="C418" s="297"/>
      <c r="D418" s="417"/>
      <c r="F418" s="300"/>
      <c r="G418" s="300"/>
      <c r="H418" s="300"/>
    </row>
    <row r="419" spans="1:8" s="299" customFormat="1" ht="14.25">
      <c r="A419" s="296"/>
      <c r="B419" s="656"/>
      <c r="C419" s="297"/>
      <c r="D419" s="417"/>
      <c r="F419" s="300"/>
      <c r="G419" s="300"/>
      <c r="H419" s="300"/>
    </row>
    <row r="420" spans="1:8" s="299" customFormat="1" ht="14.25">
      <c r="A420" s="296"/>
      <c r="B420" s="656"/>
      <c r="C420" s="297"/>
      <c r="D420" s="417"/>
      <c r="F420" s="300"/>
      <c r="G420" s="300"/>
      <c r="H420" s="300"/>
    </row>
    <row r="421" spans="1:8" s="299" customFormat="1" ht="14.25">
      <c r="A421" s="296"/>
      <c r="B421" s="656"/>
      <c r="C421" s="297"/>
      <c r="D421" s="417"/>
      <c r="F421" s="300"/>
      <c r="G421" s="300"/>
      <c r="H421" s="300"/>
    </row>
    <row r="422" spans="1:8" s="299" customFormat="1" ht="14.25">
      <c r="A422" s="296"/>
      <c r="B422" s="656"/>
      <c r="C422" s="297"/>
      <c r="D422" s="417"/>
      <c r="F422" s="300"/>
      <c r="G422" s="300"/>
      <c r="H422" s="300"/>
    </row>
    <row r="423" spans="1:8" s="299" customFormat="1" ht="14.25">
      <c r="A423" s="296"/>
      <c r="B423" s="656"/>
      <c r="C423" s="297"/>
      <c r="D423" s="417"/>
      <c r="F423" s="300"/>
      <c r="G423" s="300"/>
      <c r="H423" s="300"/>
    </row>
    <row r="424" spans="1:8" s="299" customFormat="1" ht="14.25">
      <c r="A424" s="296"/>
      <c r="B424" s="656"/>
      <c r="C424" s="297"/>
      <c r="D424" s="417"/>
      <c r="F424" s="300"/>
      <c r="G424" s="300"/>
      <c r="H424" s="300"/>
    </row>
    <row r="425" spans="1:8" s="299" customFormat="1" ht="14.25">
      <c r="A425" s="296"/>
      <c r="B425" s="656"/>
      <c r="C425" s="297"/>
      <c r="D425" s="417"/>
      <c r="F425" s="300"/>
      <c r="G425" s="300"/>
      <c r="H425" s="300"/>
    </row>
    <row r="426" spans="1:8" s="299" customFormat="1" ht="14.25">
      <c r="A426" s="296"/>
      <c r="B426" s="656"/>
      <c r="C426" s="297"/>
      <c r="D426" s="417"/>
      <c r="F426" s="300"/>
      <c r="G426" s="300"/>
      <c r="H426" s="300"/>
    </row>
    <row r="427" spans="1:8" s="299" customFormat="1" ht="14.25">
      <c r="A427" s="296"/>
      <c r="B427" s="656"/>
      <c r="C427" s="297"/>
      <c r="D427" s="417"/>
      <c r="F427" s="300"/>
      <c r="G427" s="300"/>
      <c r="H427" s="300"/>
    </row>
    <row r="428" spans="1:8" s="299" customFormat="1" ht="14.25">
      <c r="A428" s="296"/>
      <c r="B428" s="656"/>
      <c r="C428" s="297"/>
      <c r="D428" s="417"/>
      <c r="F428" s="300"/>
      <c r="G428" s="300"/>
      <c r="H428" s="300"/>
    </row>
    <row r="429" spans="1:8" s="299" customFormat="1" ht="14.25">
      <c r="A429" s="296"/>
      <c r="B429" s="656"/>
      <c r="C429" s="297"/>
      <c r="D429" s="417"/>
      <c r="F429" s="300"/>
      <c r="G429" s="300"/>
      <c r="H429" s="300"/>
    </row>
    <row r="430" spans="1:8" s="299" customFormat="1" ht="14.25">
      <c r="A430" s="296"/>
      <c r="B430" s="656"/>
      <c r="C430" s="297"/>
      <c r="D430" s="417"/>
      <c r="F430" s="300"/>
      <c r="G430" s="300"/>
      <c r="H430" s="300"/>
    </row>
    <row r="431" spans="1:8" s="299" customFormat="1" ht="14.25">
      <c r="A431" s="296"/>
      <c r="B431" s="656"/>
      <c r="C431" s="297"/>
      <c r="D431" s="417"/>
      <c r="F431" s="300"/>
      <c r="G431" s="300"/>
      <c r="H431" s="300"/>
    </row>
    <row r="432" spans="1:8" s="299" customFormat="1" ht="14.25">
      <c r="A432" s="296"/>
      <c r="B432" s="656"/>
      <c r="C432" s="297"/>
      <c r="D432" s="417"/>
      <c r="F432" s="300"/>
      <c r="G432" s="300"/>
      <c r="H432" s="300"/>
    </row>
    <row r="433" spans="1:8" s="299" customFormat="1" ht="14.25">
      <c r="A433" s="296"/>
      <c r="B433" s="656"/>
      <c r="C433" s="297"/>
      <c r="D433" s="417"/>
      <c r="F433" s="300"/>
      <c r="G433" s="300"/>
      <c r="H433" s="300"/>
    </row>
    <row r="434" spans="1:8" s="299" customFormat="1" ht="14.25">
      <c r="A434" s="296"/>
      <c r="B434" s="656"/>
      <c r="C434" s="297"/>
      <c r="D434" s="417"/>
      <c r="F434" s="300"/>
      <c r="G434" s="300"/>
      <c r="H434" s="300"/>
    </row>
    <row r="435" spans="1:8" s="299" customFormat="1" ht="14.25">
      <c r="A435" s="296"/>
      <c r="B435" s="656"/>
      <c r="C435" s="297"/>
      <c r="D435" s="417"/>
      <c r="F435" s="300"/>
      <c r="G435" s="300"/>
      <c r="H435" s="300"/>
    </row>
    <row r="436" spans="1:8" s="299" customFormat="1" ht="14.25">
      <c r="A436" s="296"/>
      <c r="B436" s="656"/>
      <c r="C436" s="297"/>
      <c r="D436" s="417"/>
      <c r="F436" s="300"/>
      <c r="G436" s="300"/>
      <c r="H436" s="300"/>
    </row>
    <row r="437" spans="1:8" s="299" customFormat="1" ht="14.25">
      <c r="A437" s="296"/>
      <c r="B437" s="656"/>
      <c r="C437" s="297"/>
      <c r="D437" s="417"/>
      <c r="F437" s="300"/>
      <c r="G437" s="300"/>
      <c r="H437" s="300"/>
    </row>
    <row r="438" spans="1:8" s="299" customFormat="1" ht="14.25">
      <c r="A438" s="296"/>
      <c r="B438" s="656"/>
      <c r="C438" s="297"/>
      <c r="D438" s="417"/>
      <c r="F438" s="300"/>
      <c r="G438" s="300"/>
      <c r="H438" s="300"/>
    </row>
    <row r="439" spans="1:8" s="299" customFormat="1" ht="14.25">
      <c r="A439" s="296"/>
      <c r="B439" s="656"/>
      <c r="C439" s="297"/>
      <c r="D439" s="417"/>
      <c r="F439" s="300"/>
      <c r="G439" s="300"/>
      <c r="H439" s="300"/>
    </row>
    <row r="440" spans="1:8" s="299" customFormat="1" ht="14.25">
      <c r="A440" s="296"/>
      <c r="B440" s="656"/>
      <c r="C440" s="297"/>
      <c r="D440" s="417"/>
      <c r="F440" s="300"/>
      <c r="G440" s="300"/>
      <c r="H440" s="300"/>
    </row>
    <row r="441" spans="1:8" s="299" customFormat="1" ht="14.25">
      <c r="A441" s="296"/>
      <c r="B441" s="656"/>
      <c r="C441" s="297"/>
      <c r="D441" s="417"/>
      <c r="F441" s="300"/>
      <c r="G441" s="300"/>
      <c r="H441" s="300"/>
    </row>
    <row r="442" spans="1:8" s="299" customFormat="1" ht="14.25">
      <c r="A442" s="296"/>
      <c r="B442" s="656"/>
      <c r="C442" s="297"/>
      <c r="D442" s="417"/>
      <c r="F442" s="300"/>
      <c r="G442" s="300"/>
      <c r="H442" s="300"/>
    </row>
    <row r="443" spans="1:8" s="299" customFormat="1" ht="14.25">
      <c r="A443" s="296"/>
      <c r="B443" s="656"/>
      <c r="C443" s="297"/>
      <c r="D443" s="417"/>
      <c r="F443" s="300"/>
      <c r="G443" s="300"/>
      <c r="H443" s="300"/>
    </row>
    <row r="444" spans="1:8" s="299" customFormat="1" ht="14.25">
      <c r="A444" s="296"/>
      <c r="B444" s="656"/>
      <c r="C444" s="297"/>
      <c r="D444" s="417"/>
      <c r="F444" s="300"/>
      <c r="G444" s="300"/>
      <c r="H444" s="300"/>
    </row>
    <row r="445" spans="1:8" s="299" customFormat="1" ht="14.25">
      <c r="A445" s="296"/>
      <c r="B445" s="656"/>
      <c r="C445" s="297"/>
      <c r="D445" s="417"/>
      <c r="F445" s="300"/>
      <c r="G445" s="300"/>
      <c r="H445" s="300"/>
    </row>
    <row r="446" spans="1:8" s="299" customFormat="1" ht="14.25">
      <c r="A446" s="296"/>
      <c r="B446" s="656"/>
      <c r="C446" s="297"/>
      <c r="D446" s="417"/>
      <c r="F446" s="300"/>
      <c r="G446" s="300"/>
      <c r="H446" s="300"/>
    </row>
    <row r="447" spans="1:8" s="299" customFormat="1" ht="14.25">
      <c r="A447" s="296"/>
      <c r="B447" s="656"/>
      <c r="C447" s="297"/>
      <c r="D447" s="417"/>
      <c r="F447" s="300"/>
      <c r="G447" s="300"/>
      <c r="H447" s="300"/>
    </row>
    <row r="448" spans="1:8" s="299" customFormat="1" ht="14.25">
      <c r="A448" s="296"/>
      <c r="B448" s="656"/>
      <c r="C448" s="297"/>
      <c r="D448" s="417"/>
      <c r="F448" s="300"/>
      <c r="G448" s="300"/>
      <c r="H448" s="300"/>
    </row>
    <row r="449" spans="1:8" s="299" customFormat="1" ht="14.25">
      <c r="A449" s="296"/>
      <c r="B449" s="656"/>
      <c r="C449" s="297"/>
      <c r="D449" s="417"/>
      <c r="F449" s="300"/>
      <c r="G449" s="300"/>
      <c r="H449" s="300"/>
    </row>
    <row r="450" spans="1:8" s="299" customFormat="1" ht="14.25">
      <c r="A450" s="296"/>
      <c r="B450" s="656"/>
      <c r="C450" s="297"/>
      <c r="D450" s="417"/>
      <c r="F450" s="300"/>
      <c r="G450" s="300"/>
      <c r="H450" s="300"/>
    </row>
    <row r="451" spans="1:8" s="299" customFormat="1" ht="14.25">
      <c r="A451" s="296"/>
      <c r="B451" s="656"/>
      <c r="C451" s="297"/>
      <c r="D451" s="417"/>
      <c r="F451" s="300"/>
      <c r="G451" s="300"/>
      <c r="H451" s="300"/>
    </row>
    <row r="452" spans="1:8" s="299" customFormat="1" ht="14.25">
      <c r="A452" s="296"/>
      <c r="B452" s="656"/>
      <c r="C452" s="297"/>
      <c r="D452" s="417"/>
      <c r="F452" s="300"/>
      <c r="G452" s="300"/>
      <c r="H452" s="300"/>
    </row>
    <row r="453" spans="1:8" s="299" customFormat="1" ht="14.25">
      <c r="A453" s="296"/>
      <c r="B453" s="656"/>
      <c r="C453" s="297"/>
      <c r="D453" s="417"/>
      <c r="F453" s="300"/>
      <c r="G453" s="300"/>
      <c r="H453" s="300"/>
    </row>
    <row r="454" spans="1:8" s="299" customFormat="1" ht="14.25">
      <c r="A454" s="296"/>
      <c r="B454" s="656"/>
      <c r="C454" s="297"/>
      <c r="D454" s="417"/>
      <c r="F454" s="300"/>
      <c r="G454" s="300"/>
      <c r="H454" s="300"/>
    </row>
    <row r="455" spans="1:8" s="299" customFormat="1" ht="14.25">
      <c r="A455" s="296"/>
      <c r="B455" s="656"/>
      <c r="C455" s="297"/>
      <c r="D455" s="417"/>
      <c r="F455" s="300"/>
      <c r="G455" s="300"/>
      <c r="H455" s="300"/>
    </row>
    <row r="456" spans="1:8" s="299" customFormat="1" ht="14.25">
      <c r="A456" s="296"/>
      <c r="B456" s="656"/>
      <c r="C456" s="297"/>
      <c r="D456" s="417"/>
      <c r="F456" s="300"/>
      <c r="G456" s="300"/>
      <c r="H456" s="300"/>
    </row>
    <row r="457" spans="1:8" s="299" customFormat="1" ht="14.25">
      <c r="A457" s="296"/>
      <c r="B457" s="656"/>
      <c r="C457" s="297"/>
      <c r="D457" s="417"/>
      <c r="F457" s="300"/>
      <c r="G457" s="300"/>
      <c r="H457" s="300"/>
    </row>
    <row r="458" spans="1:8" s="299" customFormat="1" ht="14.25">
      <c r="A458" s="296"/>
      <c r="B458" s="656"/>
      <c r="C458" s="297"/>
      <c r="D458" s="417"/>
      <c r="F458" s="300"/>
      <c r="G458" s="300"/>
      <c r="H458" s="300"/>
    </row>
    <row r="459" spans="1:8" s="299" customFormat="1" ht="14.25">
      <c r="A459" s="296"/>
      <c r="B459" s="656"/>
      <c r="C459" s="297"/>
      <c r="D459" s="417"/>
      <c r="F459" s="300"/>
      <c r="G459" s="300"/>
      <c r="H459" s="300"/>
    </row>
    <row r="460" spans="1:8" s="299" customFormat="1" ht="14.25">
      <c r="A460" s="296"/>
      <c r="B460" s="656"/>
      <c r="C460" s="297"/>
      <c r="D460" s="417"/>
      <c r="F460" s="300"/>
      <c r="G460" s="300"/>
      <c r="H460" s="300"/>
    </row>
    <row r="461" spans="1:8" s="299" customFormat="1" ht="14.25">
      <c r="A461" s="296"/>
      <c r="B461" s="656"/>
      <c r="C461" s="297"/>
      <c r="D461" s="417"/>
      <c r="F461" s="300"/>
      <c r="G461" s="300"/>
      <c r="H461" s="300"/>
    </row>
    <row r="462" spans="1:8" s="299" customFormat="1" ht="14.25">
      <c r="A462" s="296"/>
      <c r="B462" s="656"/>
      <c r="C462" s="297"/>
      <c r="D462" s="417"/>
      <c r="F462" s="300"/>
      <c r="G462" s="300"/>
      <c r="H462" s="300"/>
    </row>
    <row r="463" spans="1:8" s="299" customFormat="1" ht="14.25">
      <c r="A463" s="296"/>
      <c r="B463" s="656"/>
      <c r="C463" s="297"/>
      <c r="D463" s="417"/>
      <c r="F463" s="300"/>
      <c r="G463" s="300"/>
      <c r="H463" s="300"/>
    </row>
    <row r="464" spans="1:8" s="299" customFormat="1" ht="14.25">
      <c r="A464" s="296"/>
      <c r="B464" s="656"/>
      <c r="C464" s="297"/>
      <c r="D464" s="417"/>
      <c r="F464" s="300"/>
      <c r="G464" s="300"/>
      <c r="H464" s="300"/>
    </row>
    <row r="465" spans="1:8" s="299" customFormat="1" ht="14.25">
      <c r="A465" s="296"/>
      <c r="B465" s="656"/>
      <c r="C465" s="297"/>
      <c r="D465" s="417"/>
      <c r="F465" s="300"/>
      <c r="G465" s="300"/>
      <c r="H465" s="300"/>
    </row>
    <row r="466" spans="1:8" s="299" customFormat="1" ht="14.25">
      <c r="A466" s="296"/>
      <c r="B466" s="656"/>
      <c r="C466" s="297"/>
      <c r="D466" s="417"/>
      <c r="F466" s="300"/>
      <c r="G466" s="300"/>
      <c r="H466" s="300"/>
    </row>
    <row r="467" spans="1:8" s="299" customFormat="1" ht="14.25">
      <c r="A467" s="296"/>
      <c r="B467" s="656"/>
      <c r="C467" s="297"/>
      <c r="D467" s="417"/>
      <c r="F467" s="300"/>
      <c r="G467" s="300"/>
      <c r="H467" s="300"/>
    </row>
    <row r="468" spans="1:8" s="299" customFormat="1" ht="14.25">
      <c r="A468" s="296"/>
      <c r="B468" s="656"/>
      <c r="C468" s="297"/>
      <c r="D468" s="417"/>
      <c r="F468" s="300"/>
      <c r="G468" s="300"/>
      <c r="H468" s="300"/>
    </row>
    <row r="469" spans="1:8" s="299" customFormat="1" ht="14.25">
      <c r="A469" s="296"/>
      <c r="B469" s="656"/>
      <c r="C469" s="297"/>
      <c r="D469" s="417"/>
      <c r="F469" s="300"/>
      <c r="G469" s="300"/>
      <c r="H469" s="300"/>
    </row>
    <row r="470" spans="1:8" s="299" customFormat="1" ht="14.25">
      <c r="A470" s="296"/>
      <c r="B470" s="656"/>
      <c r="C470" s="297"/>
      <c r="D470" s="417"/>
      <c r="F470" s="300"/>
      <c r="G470" s="300"/>
      <c r="H470" s="300"/>
    </row>
    <row r="471" spans="1:8" s="299" customFormat="1" ht="14.25">
      <c r="A471" s="296"/>
      <c r="B471" s="656"/>
      <c r="C471" s="297"/>
      <c r="D471" s="417"/>
      <c r="F471" s="300"/>
      <c r="G471" s="300"/>
      <c r="H471" s="300"/>
    </row>
    <row r="472" spans="1:8" s="299" customFormat="1" ht="14.25">
      <c r="A472" s="296"/>
      <c r="B472" s="656"/>
      <c r="C472" s="297"/>
      <c r="D472" s="417"/>
      <c r="F472" s="300"/>
      <c r="G472" s="300"/>
      <c r="H472" s="300"/>
    </row>
    <row r="473" spans="1:8" s="299" customFormat="1" ht="14.25">
      <c r="A473" s="296"/>
      <c r="B473" s="656"/>
      <c r="C473" s="297"/>
      <c r="D473" s="417"/>
      <c r="F473" s="300"/>
      <c r="G473" s="300"/>
      <c r="H473" s="300"/>
    </row>
    <row r="474" spans="1:8" s="299" customFormat="1" ht="14.25">
      <c r="A474" s="296"/>
      <c r="B474" s="656"/>
      <c r="C474" s="297"/>
      <c r="D474" s="417"/>
      <c r="F474" s="300"/>
      <c r="G474" s="300"/>
      <c r="H474" s="300"/>
    </row>
    <row r="475" spans="1:8" s="299" customFormat="1" ht="14.25">
      <c r="A475" s="296"/>
      <c r="B475" s="656"/>
      <c r="C475" s="297"/>
      <c r="D475" s="417"/>
      <c r="F475" s="300"/>
      <c r="G475" s="300"/>
      <c r="H475" s="300"/>
    </row>
    <row r="476" spans="1:8" s="299" customFormat="1" ht="14.25">
      <c r="A476" s="296"/>
      <c r="B476" s="656"/>
      <c r="C476" s="297"/>
      <c r="D476" s="417"/>
      <c r="F476" s="300"/>
      <c r="G476" s="300"/>
      <c r="H476" s="300"/>
    </row>
    <row r="477" spans="1:8" s="299" customFormat="1" ht="14.25">
      <c r="A477" s="296"/>
      <c r="B477" s="656"/>
      <c r="C477" s="297"/>
      <c r="D477" s="417"/>
      <c r="F477" s="300"/>
      <c r="G477" s="300"/>
      <c r="H477" s="300"/>
    </row>
    <row r="478" spans="1:8" s="299" customFormat="1" ht="14.25">
      <c r="A478" s="296"/>
      <c r="B478" s="656"/>
      <c r="C478" s="297"/>
      <c r="D478" s="417"/>
      <c r="F478" s="300"/>
      <c r="G478" s="300"/>
      <c r="H478" s="300"/>
    </row>
    <row r="479" spans="1:8" s="299" customFormat="1" ht="14.25">
      <c r="A479" s="296"/>
      <c r="B479" s="656"/>
      <c r="C479" s="297"/>
      <c r="D479" s="417"/>
      <c r="F479" s="300"/>
      <c r="G479" s="300"/>
      <c r="H479" s="300"/>
    </row>
    <row r="480" spans="1:8" s="299" customFormat="1" ht="14.25">
      <c r="A480" s="296"/>
      <c r="B480" s="656"/>
      <c r="C480" s="297"/>
      <c r="D480" s="417"/>
      <c r="F480" s="300"/>
      <c r="G480" s="300"/>
      <c r="H480" s="300"/>
    </row>
    <row r="481" spans="1:8" s="299" customFormat="1" ht="14.25">
      <c r="A481" s="296"/>
      <c r="B481" s="656"/>
      <c r="C481" s="297"/>
      <c r="D481" s="417"/>
      <c r="F481" s="300"/>
      <c r="G481" s="300"/>
      <c r="H481" s="300"/>
    </row>
    <row r="482" spans="1:8" s="299" customFormat="1" ht="14.25">
      <c r="A482" s="296"/>
      <c r="B482" s="656"/>
      <c r="C482" s="297"/>
      <c r="D482" s="417"/>
      <c r="F482" s="300"/>
      <c r="G482" s="300"/>
      <c r="H482" s="300"/>
    </row>
    <row r="483" spans="1:8" s="299" customFormat="1" ht="14.25">
      <c r="A483" s="296"/>
      <c r="B483" s="656"/>
      <c r="C483" s="297"/>
      <c r="D483" s="417"/>
      <c r="F483" s="300"/>
      <c r="G483" s="300"/>
      <c r="H483" s="300"/>
    </row>
    <row r="484" spans="1:8" s="299" customFormat="1" ht="14.25">
      <c r="A484" s="296"/>
      <c r="B484" s="656"/>
      <c r="C484" s="297"/>
      <c r="D484" s="417"/>
      <c r="F484" s="300"/>
      <c r="G484" s="300"/>
      <c r="H484" s="300"/>
    </row>
    <row r="485" spans="1:8" s="299" customFormat="1" ht="14.25">
      <c r="A485" s="296"/>
      <c r="B485" s="656"/>
      <c r="C485" s="297"/>
      <c r="D485" s="417"/>
      <c r="F485" s="300"/>
      <c r="G485" s="300"/>
      <c r="H485" s="300"/>
    </row>
    <row r="486" spans="1:8" s="299" customFormat="1" ht="14.25">
      <c r="A486" s="296"/>
      <c r="B486" s="656"/>
      <c r="C486" s="297"/>
      <c r="D486" s="417"/>
      <c r="F486" s="300"/>
      <c r="G486" s="300"/>
      <c r="H486" s="300"/>
    </row>
    <row r="487" spans="1:8" s="299" customFormat="1" ht="14.25">
      <c r="A487" s="296"/>
      <c r="B487" s="656"/>
      <c r="C487" s="297"/>
      <c r="D487" s="417"/>
      <c r="F487" s="300"/>
      <c r="G487" s="300"/>
      <c r="H487" s="300"/>
    </row>
    <row r="488" spans="1:8" s="299" customFormat="1" ht="14.25">
      <c r="A488" s="296"/>
      <c r="B488" s="656"/>
      <c r="C488" s="297"/>
      <c r="D488" s="417"/>
      <c r="F488" s="300"/>
      <c r="G488" s="300"/>
      <c r="H488" s="300"/>
    </row>
    <row r="489" spans="1:8" s="299" customFormat="1" ht="14.25">
      <c r="A489" s="296"/>
      <c r="B489" s="656"/>
      <c r="C489" s="297"/>
      <c r="D489" s="417"/>
      <c r="F489" s="300"/>
      <c r="G489" s="300"/>
      <c r="H489" s="300"/>
    </row>
    <row r="490" spans="1:8" s="299" customFormat="1" ht="14.25">
      <c r="A490" s="296"/>
      <c r="B490" s="656"/>
      <c r="C490" s="297"/>
      <c r="D490" s="417"/>
      <c r="F490" s="300"/>
      <c r="G490" s="300"/>
      <c r="H490" s="300"/>
    </row>
    <row r="491" spans="1:8" s="299" customFormat="1" ht="14.25">
      <c r="A491" s="296"/>
      <c r="B491" s="656"/>
      <c r="C491" s="297"/>
      <c r="D491" s="417"/>
      <c r="F491" s="300"/>
      <c r="G491" s="300"/>
      <c r="H491" s="300"/>
    </row>
    <row r="492" spans="1:8" s="299" customFormat="1" ht="14.25">
      <c r="A492" s="296"/>
      <c r="B492" s="656"/>
      <c r="C492" s="297"/>
      <c r="D492" s="417"/>
      <c r="F492" s="300"/>
      <c r="G492" s="300"/>
      <c r="H492" s="300"/>
    </row>
    <row r="493" spans="1:8" s="299" customFormat="1" ht="14.25">
      <c r="A493" s="296"/>
      <c r="B493" s="656"/>
      <c r="C493" s="297"/>
      <c r="D493" s="417"/>
      <c r="F493" s="300"/>
      <c r="G493" s="300"/>
      <c r="H493" s="300"/>
    </row>
    <row r="494" spans="1:8" s="299" customFormat="1" ht="14.25">
      <c r="A494" s="296"/>
      <c r="B494" s="656"/>
      <c r="C494" s="297"/>
      <c r="D494" s="417"/>
      <c r="F494" s="300"/>
      <c r="G494" s="300"/>
      <c r="H494" s="300"/>
    </row>
    <row r="495" spans="1:8" s="299" customFormat="1" ht="14.25">
      <c r="A495" s="296"/>
      <c r="B495" s="656"/>
      <c r="C495" s="297"/>
      <c r="D495" s="417"/>
      <c r="F495" s="300"/>
      <c r="G495" s="300"/>
      <c r="H495" s="300"/>
    </row>
    <row r="496" spans="1:8" s="299" customFormat="1" ht="14.25">
      <c r="A496" s="296"/>
      <c r="B496" s="656"/>
      <c r="C496" s="297"/>
      <c r="D496" s="417"/>
      <c r="F496" s="300"/>
      <c r="G496" s="300"/>
      <c r="H496" s="300"/>
    </row>
    <row r="497" spans="1:8" s="299" customFormat="1" ht="14.25">
      <c r="A497" s="296"/>
      <c r="B497" s="656"/>
      <c r="C497" s="297"/>
      <c r="D497" s="417"/>
      <c r="F497" s="300"/>
      <c r="G497" s="300"/>
      <c r="H497" s="300"/>
    </row>
    <row r="498" spans="1:8" s="299" customFormat="1" ht="14.25">
      <c r="A498" s="296"/>
      <c r="B498" s="656"/>
      <c r="C498" s="297"/>
      <c r="D498" s="417"/>
      <c r="F498" s="300"/>
      <c r="G498" s="300"/>
      <c r="H498" s="300"/>
    </row>
    <row r="499" spans="1:8" s="299" customFormat="1" ht="14.25">
      <c r="A499" s="296"/>
      <c r="B499" s="656"/>
      <c r="C499" s="297"/>
      <c r="D499" s="417"/>
      <c r="F499" s="300"/>
      <c r="G499" s="300"/>
      <c r="H499" s="300"/>
    </row>
    <row r="500" spans="1:8" s="299" customFormat="1" ht="14.25">
      <c r="A500" s="296"/>
      <c r="B500" s="656"/>
      <c r="C500" s="297"/>
      <c r="D500" s="417"/>
      <c r="F500" s="300"/>
      <c r="G500" s="300"/>
      <c r="H500" s="300"/>
    </row>
    <row r="501" spans="1:8" s="299" customFormat="1" ht="14.25">
      <c r="A501" s="296"/>
      <c r="B501" s="656"/>
      <c r="C501" s="297"/>
      <c r="D501" s="417"/>
      <c r="F501" s="300"/>
      <c r="G501" s="300"/>
      <c r="H501" s="300"/>
    </row>
    <row r="502" spans="1:8" s="299" customFormat="1" ht="14.25">
      <c r="A502" s="296"/>
      <c r="B502" s="656"/>
      <c r="C502" s="297"/>
      <c r="D502" s="417"/>
      <c r="F502" s="300"/>
      <c r="G502" s="300"/>
      <c r="H502" s="300"/>
    </row>
    <row r="503" spans="1:8" s="299" customFormat="1" ht="14.25">
      <c r="A503" s="296"/>
      <c r="B503" s="656"/>
      <c r="C503" s="297"/>
      <c r="D503" s="417"/>
      <c r="F503" s="300"/>
      <c r="G503" s="300"/>
      <c r="H503" s="300"/>
    </row>
    <row r="504" spans="1:8" s="299" customFormat="1" ht="14.25">
      <c r="A504" s="296"/>
      <c r="B504" s="656"/>
      <c r="C504" s="297"/>
      <c r="D504" s="417"/>
      <c r="F504" s="300"/>
      <c r="G504" s="300"/>
      <c r="H504" s="300"/>
    </row>
    <row r="505" spans="1:8" s="299" customFormat="1" ht="14.25">
      <c r="A505" s="296"/>
      <c r="B505" s="656"/>
      <c r="C505" s="297"/>
      <c r="D505" s="417"/>
      <c r="F505" s="300"/>
      <c r="G505" s="300"/>
      <c r="H505" s="300"/>
    </row>
    <row r="506" spans="1:8" s="299" customFormat="1" ht="14.25">
      <c r="A506" s="296"/>
      <c r="B506" s="656"/>
      <c r="C506" s="297"/>
      <c r="D506" s="417"/>
      <c r="F506" s="300"/>
      <c r="G506" s="300"/>
      <c r="H506" s="300"/>
    </row>
    <row r="507" spans="1:8" s="299" customFormat="1" ht="14.25">
      <c r="A507" s="296"/>
      <c r="B507" s="656"/>
      <c r="C507" s="297"/>
      <c r="D507" s="417"/>
      <c r="F507" s="300"/>
      <c r="G507" s="300"/>
      <c r="H507" s="300"/>
    </row>
    <row r="508" spans="1:8" s="299" customFormat="1" ht="14.25">
      <c r="A508" s="296"/>
      <c r="B508" s="656"/>
      <c r="C508" s="297"/>
      <c r="D508" s="417"/>
      <c r="F508" s="300"/>
      <c r="G508" s="300"/>
      <c r="H508" s="300"/>
    </row>
    <row r="509" spans="1:8" s="299" customFormat="1" ht="14.25">
      <c r="A509" s="296"/>
      <c r="B509" s="656"/>
      <c r="C509" s="297"/>
      <c r="D509" s="417"/>
      <c r="F509" s="300"/>
      <c r="G509" s="300"/>
      <c r="H509" s="300"/>
    </row>
    <row r="510" spans="1:8" s="299" customFormat="1" ht="14.25">
      <c r="A510" s="296"/>
      <c r="B510" s="656"/>
      <c r="C510" s="297"/>
      <c r="D510" s="417"/>
      <c r="F510" s="300"/>
      <c r="G510" s="300"/>
      <c r="H510" s="300"/>
    </row>
    <row r="511" spans="1:8" s="299" customFormat="1" ht="14.25">
      <c r="A511" s="296"/>
      <c r="B511" s="656"/>
      <c r="C511" s="297"/>
      <c r="D511" s="417"/>
      <c r="F511" s="300"/>
      <c r="G511" s="300"/>
      <c r="H511" s="300"/>
    </row>
    <row r="512" spans="1:8" s="299" customFormat="1" ht="14.25">
      <c r="A512" s="296"/>
      <c r="B512" s="656"/>
      <c r="C512" s="297"/>
      <c r="D512" s="417"/>
      <c r="F512" s="300"/>
      <c r="G512" s="300"/>
      <c r="H512" s="300"/>
    </row>
    <row r="513" spans="1:8" s="299" customFormat="1" ht="14.25">
      <c r="A513" s="296"/>
      <c r="B513" s="656"/>
      <c r="C513" s="297"/>
      <c r="D513" s="417"/>
      <c r="F513" s="300"/>
      <c r="G513" s="300"/>
      <c r="H513" s="300"/>
    </row>
    <row r="514" spans="1:8" s="299" customFormat="1" ht="14.25">
      <c r="A514" s="296"/>
      <c r="B514" s="656"/>
      <c r="C514" s="297"/>
      <c r="D514" s="417"/>
      <c r="F514" s="300"/>
      <c r="G514" s="300"/>
      <c r="H514" s="300"/>
    </row>
    <row r="515" spans="1:8" s="299" customFormat="1" ht="14.25">
      <c r="A515" s="296"/>
      <c r="B515" s="656"/>
      <c r="C515" s="297"/>
      <c r="D515" s="417"/>
      <c r="F515" s="300"/>
      <c r="G515" s="300"/>
      <c r="H515" s="300"/>
    </row>
    <row r="516" spans="1:8" s="299" customFormat="1" ht="14.25">
      <c r="A516" s="296"/>
      <c r="B516" s="656"/>
      <c r="C516" s="297"/>
      <c r="D516" s="417"/>
      <c r="F516" s="300"/>
      <c r="G516" s="300"/>
      <c r="H516" s="300"/>
    </row>
    <row r="517" spans="1:8" s="299" customFormat="1" ht="14.25">
      <c r="A517" s="296"/>
      <c r="B517" s="656"/>
      <c r="C517" s="297"/>
      <c r="D517" s="417"/>
      <c r="F517" s="300"/>
      <c r="G517" s="300"/>
      <c r="H517" s="300"/>
    </row>
    <row r="518" spans="1:8" s="299" customFormat="1" ht="14.25">
      <c r="A518" s="296"/>
      <c r="B518" s="656"/>
      <c r="C518" s="297"/>
      <c r="D518" s="417"/>
      <c r="F518" s="300"/>
      <c r="G518" s="300"/>
      <c r="H518" s="300"/>
    </row>
    <row r="519" spans="1:8" s="299" customFormat="1" ht="14.25">
      <c r="A519" s="296"/>
      <c r="B519" s="656"/>
      <c r="C519" s="297"/>
      <c r="D519" s="417"/>
      <c r="F519" s="300"/>
      <c r="G519" s="300"/>
      <c r="H519" s="300"/>
    </row>
    <row r="520" spans="1:8" s="299" customFormat="1" ht="14.25">
      <c r="A520" s="296"/>
      <c r="B520" s="656"/>
      <c r="C520" s="297"/>
      <c r="D520" s="417"/>
      <c r="F520" s="300"/>
      <c r="G520" s="300"/>
      <c r="H520" s="300"/>
    </row>
    <row r="521" spans="1:8" s="299" customFormat="1" ht="14.25">
      <c r="A521" s="296"/>
      <c r="B521" s="656"/>
      <c r="C521" s="297"/>
      <c r="D521" s="417"/>
      <c r="F521" s="300"/>
      <c r="G521" s="300"/>
      <c r="H521" s="300"/>
    </row>
    <row r="522" spans="1:8" s="299" customFormat="1" ht="14.25">
      <c r="A522" s="296"/>
      <c r="B522" s="656"/>
      <c r="C522" s="297"/>
      <c r="D522" s="417"/>
      <c r="F522" s="300"/>
      <c r="G522" s="300"/>
      <c r="H522" s="300"/>
    </row>
    <row r="523" spans="1:8" s="299" customFormat="1" ht="14.25">
      <c r="A523" s="296"/>
      <c r="B523" s="656"/>
      <c r="C523" s="297"/>
      <c r="D523" s="417"/>
      <c r="F523" s="300"/>
      <c r="G523" s="300"/>
      <c r="H523" s="300"/>
    </row>
    <row r="524" spans="1:8" s="299" customFormat="1" ht="14.25">
      <c r="A524" s="296"/>
      <c r="B524" s="656"/>
      <c r="C524" s="297"/>
      <c r="D524" s="417"/>
      <c r="F524" s="300"/>
      <c r="G524" s="300"/>
      <c r="H524" s="300"/>
    </row>
    <row r="525" spans="1:8" s="299" customFormat="1" ht="14.25">
      <c r="A525" s="296"/>
      <c r="B525" s="656"/>
      <c r="C525" s="297"/>
      <c r="D525" s="417"/>
      <c r="F525" s="300"/>
      <c r="G525" s="300"/>
      <c r="H525" s="300"/>
    </row>
    <row r="526" spans="1:8" s="299" customFormat="1" ht="14.25">
      <c r="A526" s="296"/>
      <c r="B526" s="656"/>
      <c r="C526" s="297"/>
      <c r="D526" s="417"/>
      <c r="F526" s="300"/>
      <c r="G526" s="300"/>
      <c r="H526" s="300"/>
    </row>
    <row r="527" spans="1:8" s="299" customFormat="1" ht="14.25">
      <c r="A527" s="296"/>
      <c r="B527" s="656"/>
      <c r="C527" s="297"/>
      <c r="D527" s="417"/>
      <c r="F527" s="300"/>
      <c r="G527" s="300"/>
      <c r="H527" s="300"/>
    </row>
    <row r="528" spans="1:8" s="299" customFormat="1" ht="14.25">
      <c r="A528" s="296"/>
      <c r="B528" s="656"/>
      <c r="C528" s="297"/>
      <c r="D528" s="417"/>
      <c r="F528" s="300"/>
      <c r="G528" s="300"/>
      <c r="H528" s="300"/>
    </row>
    <row r="529" spans="1:8" s="299" customFormat="1" ht="14.25">
      <c r="A529" s="296"/>
      <c r="B529" s="656"/>
      <c r="C529" s="297"/>
      <c r="D529" s="417"/>
      <c r="F529" s="300"/>
      <c r="G529" s="300"/>
      <c r="H529" s="300"/>
    </row>
    <row r="530" spans="1:8" s="299" customFormat="1" ht="14.25">
      <c r="A530" s="296"/>
      <c r="B530" s="656"/>
      <c r="C530" s="297"/>
      <c r="D530" s="417"/>
      <c r="F530" s="300"/>
      <c r="G530" s="300"/>
      <c r="H530" s="300"/>
    </row>
    <row r="531" spans="1:8" s="299" customFormat="1" ht="14.25">
      <c r="A531" s="296"/>
      <c r="B531" s="656"/>
      <c r="C531" s="297"/>
      <c r="D531" s="417"/>
      <c r="F531" s="300"/>
      <c r="G531" s="300"/>
      <c r="H531" s="300"/>
    </row>
    <row r="532" spans="1:8" s="299" customFormat="1" ht="14.25">
      <c r="A532" s="296"/>
      <c r="B532" s="656"/>
      <c r="C532" s="297"/>
      <c r="D532" s="417"/>
      <c r="F532" s="300"/>
      <c r="G532" s="300"/>
      <c r="H532" s="300"/>
    </row>
    <row r="533" spans="1:8" s="299" customFormat="1" ht="14.25">
      <c r="A533" s="296"/>
      <c r="B533" s="656"/>
      <c r="C533" s="297"/>
      <c r="D533" s="417"/>
      <c r="F533" s="300"/>
      <c r="G533" s="300"/>
      <c r="H533" s="300"/>
    </row>
    <row r="534" ht="14.25">
      <c r="D534" s="417"/>
    </row>
    <row r="535" ht="14.25">
      <c r="D535" s="417"/>
    </row>
    <row r="536" ht="14.25">
      <c r="D536" s="417"/>
    </row>
  </sheetData>
  <sheetProtection/>
  <mergeCells count="2">
    <mergeCell ref="B10:H10"/>
    <mergeCell ref="B11:G12"/>
  </mergeCells>
  <conditionalFormatting sqref="D47:D48 D67:D70 D187:D188 D57:D63 D93 D123 D183">
    <cfRule type="expression" priority="281" dxfId="5" stopIfTrue="1">
      <formula>'TALNA SIGNALIZACIJA'!#REF!=1</formula>
    </cfRule>
  </conditionalFormatting>
  <conditionalFormatting sqref="F47:F48 F67:F70 F122">
    <cfRule type="cellIs" priority="282" dxfId="6" operator="equal" stopIfTrue="1">
      <formula>0</formula>
    </cfRule>
  </conditionalFormatting>
  <conditionalFormatting sqref="H71 H16:H19 G47:H47 G67:H70 H22 G48 H48:H64 G57:G63 H93:H94 G93 H123:H124 G123 H154 H183:H184 G183 H196:H207">
    <cfRule type="expression" priority="283" dxfId="652" stopIfTrue="1">
      <formula>'TALNA SIGNALIZACIJA'!#REF!=1</formula>
    </cfRule>
  </conditionalFormatting>
  <conditionalFormatting sqref="H20">
    <cfRule type="expression" priority="279" dxfId="652" stopIfTrue="1">
      <formula>'TALNA SIGNALIZACIJA'!#REF!=1</formula>
    </cfRule>
  </conditionalFormatting>
  <conditionalFormatting sqref="H21">
    <cfRule type="expression" priority="278" dxfId="652" stopIfTrue="1">
      <formula>'TALNA SIGNALIZACIJA'!#REF!=1</formula>
    </cfRule>
  </conditionalFormatting>
  <conditionalFormatting sqref="D49">
    <cfRule type="expression" priority="273" dxfId="5" stopIfTrue="1">
      <formula>'TALNA SIGNALIZACIJA'!#REF!=1</formula>
    </cfRule>
  </conditionalFormatting>
  <conditionalFormatting sqref="F49">
    <cfRule type="cellIs" priority="274" dxfId="6" operator="equal" stopIfTrue="1">
      <formula>0</formula>
    </cfRule>
  </conditionalFormatting>
  <conditionalFormatting sqref="G49">
    <cfRule type="expression" priority="275" dxfId="652" stopIfTrue="1">
      <formula>'TALNA SIGNALIZACIJA'!#REF!=1</formula>
    </cfRule>
  </conditionalFormatting>
  <conditionalFormatting sqref="D50">
    <cfRule type="expression" priority="270" dxfId="5" stopIfTrue="1">
      <formula>'TALNA SIGNALIZACIJA'!#REF!=1</formula>
    </cfRule>
  </conditionalFormatting>
  <conditionalFormatting sqref="F50">
    <cfRule type="cellIs" priority="271" dxfId="6" operator="equal" stopIfTrue="1">
      <formula>0</formula>
    </cfRule>
  </conditionalFormatting>
  <conditionalFormatting sqref="G50">
    <cfRule type="expression" priority="272" dxfId="652" stopIfTrue="1">
      <formula>'TALNA SIGNALIZACIJA'!#REF!=1</formula>
    </cfRule>
  </conditionalFormatting>
  <conditionalFormatting sqref="D51">
    <cfRule type="expression" priority="267" dxfId="5" stopIfTrue="1">
      <formula>'TALNA SIGNALIZACIJA'!#REF!=1</formula>
    </cfRule>
  </conditionalFormatting>
  <conditionalFormatting sqref="F51">
    <cfRule type="cellIs" priority="268" dxfId="6" operator="equal" stopIfTrue="1">
      <formula>0</formula>
    </cfRule>
  </conditionalFormatting>
  <conditionalFormatting sqref="G51">
    <cfRule type="expression" priority="269" dxfId="652" stopIfTrue="1">
      <formula>'TALNA SIGNALIZACIJA'!#REF!=1</formula>
    </cfRule>
  </conditionalFormatting>
  <conditionalFormatting sqref="D52">
    <cfRule type="expression" priority="255" dxfId="5" stopIfTrue="1">
      <formula>'TALNA SIGNALIZACIJA'!#REF!=1</formula>
    </cfRule>
  </conditionalFormatting>
  <conditionalFormatting sqref="F52">
    <cfRule type="cellIs" priority="256" dxfId="6" operator="equal" stopIfTrue="1">
      <formula>0</formula>
    </cfRule>
  </conditionalFormatting>
  <conditionalFormatting sqref="G52">
    <cfRule type="expression" priority="257" dxfId="652" stopIfTrue="1">
      <formula>'TALNA SIGNALIZACIJA'!#REF!=1</formula>
    </cfRule>
  </conditionalFormatting>
  <conditionalFormatting sqref="D53">
    <cfRule type="expression" priority="252" dxfId="5" stopIfTrue="1">
      <formula>'TALNA SIGNALIZACIJA'!#REF!=1</formula>
    </cfRule>
  </conditionalFormatting>
  <conditionalFormatting sqref="F53">
    <cfRule type="cellIs" priority="253" dxfId="6" operator="equal" stopIfTrue="1">
      <formula>0</formula>
    </cfRule>
  </conditionalFormatting>
  <conditionalFormatting sqref="G53">
    <cfRule type="expression" priority="254" dxfId="652" stopIfTrue="1">
      <formula>'TALNA SIGNALIZACIJA'!#REF!=1</formula>
    </cfRule>
  </conditionalFormatting>
  <conditionalFormatting sqref="D54">
    <cfRule type="expression" priority="249" dxfId="5" stopIfTrue="1">
      <formula>'TALNA SIGNALIZACIJA'!#REF!=1</formula>
    </cfRule>
  </conditionalFormatting>
  <conditionalFormatting sqref="F54">
    <cfRule type="cellIs" priority="250" dxfId="6" operator="equal" stopIfTrue="1">
      <formula>0</formula>
    </cfRule>
  </conditionalFormatting>
  <conditionalFormatting sqref="G54">
    <cfRule type="expression" priority="251" dxfId="652" stopIfTrue="1">
      <formula>'TALNA SIGNALIZACIJA'!#REF!=1</formula>
    </cfRule>
  </conditionalFormatting>
  <conditionalFormatting sqref="D55">
    <cfRule type="expression" priority="246" dxfId="5" stopIfTrue="1">
      <formula>'TALNA SIGNALIZACIJA'!#REF!=1</formula>
    </cfRule>
  </conditionalFormatting>
  <conditionalFormatting sqref="F55">
    <cfRule type="cellIs" priority="247" dxfId="6" operator="equal" stopIfTrue="1">
      <formula>0</formula>
    </cfRule>
  </conditionalFormatting>
  <conditionalFormatting sqref="G55">
    <cfRule type="expression" priority="248" dxfId="652" stopIfTrue="1">
      <formula>'TALNA SIGNALIZACIJA'!#REF!=1</formula>
    </cfRule>
  </conditionalFormatting>
  <conditionalFormatting sqref="D56">
    <cfRule type="expression" priority="243" dxfId="5" stopIfTrue="1">
      <formula>'TALNA SIGNALIZACIJA'!#REF!=1</formula>
    </cfRule>
  </conditionalFormatting>
  <conditionalFormatting sqref="F56">
    <cfRule type="cellIs" priority="244" dxfId="6" operator="equal" stopIfTrue="1">
      <formula>0</formula>
    </cfRule>
  </conditionalFormatting>
  <conditionalFormatting sqref="G56">
    <cfRule type="expression" priority="245" dxfId="652" stopIfTrue="1">
      <formula>'TALNA SIGNALIZACIJA'!#REF!=1</formula>
    </cfRule>
  </conditionalFormatting>
  <conditionalFormatting sqref="H73">
    <cfRule type="expression" priority="239" dxfId="652" stopIfTrue="1">
      <formula>'TALNA SIGNALIZACIJA'!#REF!=1</formula>
    </cfRule>
  </conditionalFormatting>
  <conditionalFormatting sqref="D77:D78 D97:D100">
    <cfRule type="expression" priority="203" dxfId="5" stopIfTrue="1">
      <formula>'TALNA SIGNALIZACIJA'!#REF!=1</formula>
    </cfRule>
  </conditionalFormatting>
  <conditionalFormatting sqref="F77:F78 F97:F100">
    <cfRule type="cellIs" priority="204" dxfId="6" operator="equal" stopIfTrue="1">
      <formula>0</formula>
    </cfRule>
  </conditionalFormatting>
  <conditionalFormatting sqref="H101 G77:H77 G78 H78:H86 G97:H100">
    <cfRule type="expression" priority="205" dxfId="652" stopIfTrue="1">
      <formula>'TALNA SIGNALIZACIJA'!#REF!=1</formula>
    </cfRule>
  </conditionalFormatting>
  <conditionalFormatting sqref="D79">
    <cfRule type="expression" priority="200" dxfId="5" stopIfTrue="1">
      <formula>'TALNA SIGNALIZACIJA'!#REF!=1</formula>
    </cfRule>
  </conditionalFormatting>
  <conditionalFormatting sqref="F79">
    <cfRule type="cellIs" priority="201" dxfId="6" operator="equal" stopIfTrue="1">
      <formula>0</formula>
    </cfRule>
  </conditionalFormatting>
  <conditionalFormatting sqref="G79">
    <cfRule type="expression" priority="202" dxfId="652" stopIfTrue="1">
      <formula>'TALNA SIGNALIZACIJA'!#REF!=1</formula>
    </cfRule>
  </conditionalFormatting>
  <conditionalFormatting sqref="D80">
    <cfRule type="expression" priority="197" dxfId="5" stopIfTrue="1">
      <formula>'TALNA SIGNALIZACIJA'!#REF!=1</formula>
    </cfRule>
  </conditionalFormatting>
  <conditionalFormatting sqref="F80">
    <cfRule type="cellIs" priority="198" dxfId="6" operator="equal" stopIfTrue="1">
      <formula>0</formula>
    </cfRule>
  </conditionalFormatting>
  <conditionalFormatting sqref="G80">
    <cfRule type="expression" priority="199" dxfId="652" stopIfTrue="1">
      <formula>'TALNA SIGNALIZACIJA'!#REF!=1</formula>
    </cfRule>
  </conditionalFormatting>
  <conditionalFormatting sqref="D81">
    <cfRule type="expression" priority="194" dxfId="5" stopIfTrue="1">
      <formula>'TALNA SIGNALIZACIJA'!#REF!=1</formula>
    </cfRule>
  </conditionalFormatting>
  <conditionalFormatting sqref="F81">
    <cfRule type="cellIs" priority="195" dxfId="6" operator="equal" stopIfTrue="1">
      <formula>0</formula>
    </cfRule>
  </conditionalFormatting>
  <conditionalFormatting sqref="G81">
    <cfRule type="expression" priority="196" dxfId="652" stopIfTrue="1">
      <formula>'TALNA SIGNALIZACIJA'!#REF!=1</formula>
    </cfRule>
  </conditionalFormatting>
  <conditionalFormatting sqref="D82">
    <cfRule type="expression" priority="188" dxfId="5" stopIfTrue="1">
      <formula>'TALNA SIGNALIZACIJA'!#REF!=1</formula>
    </cfRule>
  </conditionalFormatting>
  <conditionalFormatting sqref="F82">
    <cfRule type="cellIs" priority="189" dxfId="6" operator="equal" stopIfTrue="1">
      <formula>0</formula>
    </cfRule>
  </conditionalFormatting>
  <conditionalFormatting sqref="G82">
    <cfRule type="expression" priority="190" dxfId="652" stopIfTrue="1">
      <formula>'TALNA SIGNALIZACIJA'!#REF!=1</formula>
    </cfRule>
  </conditionalFormatting>
  <conditionalFormatting sqref="D83">
    <cfRule type="expression" priority="185" dxfId="5" stopIfTrue="1">
      <formula>'TALNA SIGNALIZACIJA'!#REF!=1</formula>
    </cfRule>
  </conditionalFormatting>
  <conditionalFormatting sqref="F83">
    <cfRule type="cellIs" priority="186" dxfId="6" operator="equal" stopIfTrue="1">
      <formula>0</formula>
    </cfRule>
  </conditionalFormatting>
  <conditionalFormatting sqref="G83">
    <cfRule type="expression" priority="187" dxfId="652" stopIfTrue="1">
      <formula>'TALNA SIGNALIZACIJA'!#REF!=1</formula>
    </cfRule>
  </conditionalFormatting>
  <conditionalFormatting sqref="D84">
    <cfRule type="expression" priority="182" dxfId="5" stopIfTrue="1">
      <formula>'TALNA SIGNALIZACIJA'!#REF!=1</formula>
    </cfRule>
  </conditionalFormatting>
  <conditionalFormatting sqref="F84">
    <cfRule type="cellIs" priority="183" dxfId="6" operator="equal" stopIfTrue="1">
      <formula>0</formula>
    </cfRule>
  </conditionalFormatting>
  <conditionalFormatting sqref="G84">
    <cfRule type="expression" priority="184" dxfId="652" stopIfTrue="1">
      <formula>'TALNA SIGNALIZACIJA'!#REF!=1</formula>
    </cfRule>
  </conditionalFormatting>
  <conditionalFormatting sqref="D85">
    <cfRule type="expression" priority="179" dxfId="5" stopIfTrue="1">
      <formula>'TALNA SIGNALIZACIJA'!#REF!=1</formula>
    </cfRule>
  </conditionalFormatting>
  <conditionalFormatting sqref="F85">
    <cfRule type="cellIs" priority="180" dxfId="6" operator="equal" stopIfTrue="1">
      <formula>0</formula>
    </cfRule>
  </conditionalFormatting>
  <conditionalFormatting sqref="G85">
    <cfRule type="expression" priority="181" dxfId="652" stopIfTrue="1">
      <formula>'TALNA SIGNALIZACIJA'!#REF!=1</formula>
    </cfRule>
  </conditionalFormatting>
  <conditionalFormatting sqref="D86">
    <cfRule type="expression" priority="176" dxfId="5" stopIfTrue="1">
      <formula>'TALNA SIGNALIZACIJA'!#REF!=1</formula>
    </cfRule>
  </conditionalFormatting>
  <conditionalFormatting sqref="F86">
    <cfRule type="cellIs" priority="177" dxfId="6" operator="equal" stopIfTrue="1">
      <formula>0</formula>
    </cfRule>
  </conditionalFormatting>
  <conditionalFormatting sqref="G86">
    <cfRule type="expression" priority="178" dxfId="652" stopIfTrue="1">
      <formula>'TALNA SIGNALIZACIJA'!#REF!=1</formula>
    </cfRule>
  </conditionalFormatting>
  <conditionalFormatting sqref="H103">
    <cfRule type="expression" priority="173" dxfId="652" stopIfTrue="1">
      <formula>'TALNA SIGNALIZACIJA'!#REF!=1</formula>
    </cfRule>
  </conditionalFormatting>
  <conditionalFormatting sqref="D107:D108 D127:D130">
    <cfRule type="expression" priority="170" dxfId="5" stopIfTrue="1">
      <formula>'TALNA SIGNALIZACIJA'!#REF!=1</formula>
    </cfRule>
  </conditionalFormatting>
  <conditionalFormatting sqref="F107:F108 F127:F130">
    <cfRule type="cellIs" priority="171" dxfId="6" operator="equal" stopIfTrue="1">
      <formula>0</formula>
    </cfRule>
  </conditionalFormatting>
  <conditionalFormatting sqref="H131 G107:H107 G127:H130 G108 H108:H116">
    <cfRule type="expression" priority="172" dxfId="652" stopIfTrue="1">
      <formula>'TALNA SIGNALIZACIJA'!#REF!=1</formula>
    </cfRule>
  </conditionalFormatting>
  <conditionalFormatting sqref="D109">
    <cfRule type="expression" priority="167" dxfId="5" stopIfTrue="1">
      <formula>'TALNA SIGNALIZACIJA'!#REF!=1</formula>
    </cfRule>
  </conditionalFormatting>
  <conditionalFormatting sqref="F109">
    <cfRule type="cellIs" priority="168" dxfId="6" operator="equal" stopIfTrue="1">
      <formula>0</formula>
    </cfRule>
  </conditionalFormatting>
  <conditionalFormatting sqref="G109">
    <cfRule type="expression" priority="169" dxfId="652" stopIfTrue="1">
      <formula>'TALNA SIGNALIZACIJA'!#REF!=1</formula>
    </cfRule>
  </conditionalFormatting>
  <conditionalFormatting sqref="D110">
    <cfRule type="expression" priority="164" dxfId="5" stopIfTrue="1">
      <formula>'TALNA SIGNALIZACIJA'!#REF!=1</formula>
    </cfRule>
  </conditionalFormatting>
  <conditionalFormatting sqref="F110">
    <cfRule type="cellIs" priority="165" dxfId="6" operator="equal" stopIfTrue="1">
      <formula>0</formula>
    </cfRule>
  </conditionalFormatting>
  <conditionalFormatting sqref="G110">
    <cfRule type="expression" priority="166" dxfId="652" stopIfTrue="1">
      <formula>'TALNA SIGNALIZACIJA'!#REF!=1</formula>
    </cfRule>
  </conditionalFormatting>
  <conditionalFormatting sqref="D111">
    <cfRule type="expression" priority="161" dxfId="5" stopIfTrue="1">
      <formula>'TALNA SIGNALIZACIJA'!#REF!=1</formula>
    </cfRule>
  </conditionalFormatting>
  <conditionalFormatting sqref="F111">
    <cfRule type="cellIs" priority="162" dxfId="6" operator="equal" stopIfTrue="1">
      <formula>0</formula>
    </cfRule>
  </conditionalFormatting>
  <conditionalFormatting sqref="G111">
    <cfRule type="expression" priority="163" dxfId="652" stopIfTrue="1">
      <formula>'TALNA SIGNALIZACIJA'!#REF!=1</formula>
    </cfRule>
  </conditionalFormatting>
  <conditionalFormatting sqref="D112">
    <cfRule type="expression" priority="155" dxfId="5" stopIfTrue="1">
      <formula>'TALNA SIGNALIZACIJA'!#REF!=1</formula>
    </cfRule>
  </conditionalFormatting>
  <conditionalFormatting sqref="F112">
    <cfRule type="cellIs" priority="156" dxfId="6" operator="equal" stopIfTrue="1">
      <formula>0</formula>
    </cfRule>
  </conditionalFormatting>
  <conditionalFormatting sqref="G112">
    <cfRule type="expression" priority="157" dxfId="652" stopIfTrue="1">
      <formula>'TALNA SIGNALIZACIJA'!#REF!=1</formula>
    </cfRule>
  </conditionalFormatting>
  <conditionalFormatting sqref="D113">
    <cfRule type="expression" priority="152" dxfId="5" stopIfTrue="1">
      <formula>'TALNA SIGNALIZACIJA'!#REF!=1</formula>
    </cfRule>
  </conditionalFormatting>
  <conditionalFormatting sqref="F113">
    <cfRule type="cellIs" priority="153" dxfId="6" operator="equal" stopIfTrue="1">
      <formula>0</formula>
    </cfRule>
  </conditionalFormatting>
  <conditionalFormatting sqref="G113">
    <cfRule type="expression" priority="154" dxfId="652" stopIfTrue="1">
      <formula>'TALNA SIGNALIZACIJA'!#REF!=1</formula>
    </cfRule>
  </conditionalFormatting>
  <conditionalFormatting sqref="D114">
    <cfRule type="expression" priority="149" dxfId="5" stopIfTrue="1">
      <formula>'TALNA SIGNALIZACIJA'!#REF!=1</formula>
    </cfRule>
  </conditionalFormatting>
  <conditionalFormatting sqref="F114">
    <cfRule type="cellIs" priority="150" dxfId="6" operator="equal" stopIfTrue="1">
      <formula>0</formula>
    </cfRule>
  </conditionalFormatting>
  <conditionalFormatting sqref="G114">
    <cfRule type="expression" priority="151" dxfId="652" stopIfTrue="1">
      <formula>'TALNA SIGNALIZACIJA'!#REF!=1</formula>
    </cfRule>
  </conditionalFormatting>
  <conditionalFormatting sqref="D115">
    <cfRule type="expression" priority="146" dxfId="5" stopIfTrue="1">
      <formula>'TALNA SIGNALIZACIJA'!#REF!=1</formula>
    </cfRule>
  </conditionalFormatting>
  <conditionalFormatting sqref="F115">
    <cfRule type="cellIs" priority="147" dxfId="6" operator="equal" stopIfTrue="1">
      <formula>0</formula>
    </cfRule>
  </conditionalFormatting>
  <conditionalFormatting sqref="G115">
    <cfRule type="expression" priority="148" dxfId="652" stopIfTrue="1">
      <formula>'TALNA SIGNALIZACIJA'!#REF!=1</formula>
    </cfRule>
  </conditionalFormatting>
  <conditionalFormatting sqref="D116">
    <cfRule type="expression" priority="143" dxfId="5" stopIfTrue="1">
      <formula>'TALNA SIGNALIZACIJA'!#REF!=1</formula>
    </cfRule>
  </conditionalFormatting>
  <conditionalFormatting sqref="F116">
    <cfRule type="cellIs" priority="144" dxfId="6" operator="equal" stopIfTrue="1">
      <formula>0</formula>
    </cfRule>
  </conditionalFormatting>
  <conditionalFormatting sqref="G116">
    <cfRule type="expression" priority="145" dxfId="652" stopIfTrue="1">
      <formula>'TALNA SIGNALIZACIJA'!#REF!=1</formula>
    </cfRule>
  </conditionalFormatting>
  <conditionalFormatting sqref="H133">
    <cfRule type="expression" priority="140" dxfId="652" stopIfTrue="1">
      <formula>'TALNA SIGNALIZACIJA'!#REF!=1</formula>
    </cfRule>
  </conditionalFormatting>
  <conditionalFormatting sqref="D137:D138 D157:D160">
    <cfRule type="expression" priority="137" dxfId="5" stopIfTrue="1">
      <formula>'TALNA SIGNALIZACIJA'!#REF!=1</formula>
    </cfRule>
  </conditionalFormatting>
  <conditionalFormatting sqref="F137:F138 F157:F160">
    <cfRule type="cellIs" priority="138" dxfId="6" operator="equal" stopIfTrue="1">
      <formula>0</formula>
    </cfRule>
  </conditionalFormatting>
  <conditionalFormatting sqref="H161 G137:H137 G157:H160 G138 H138:H146">
    <cfRule type="expression" priority="139" dxfId="652" stopIfTrue="1">
      <formula>'TALNA SIGNALIZACIJA'!#REF!=1</formula>
    </cfRule>
  </conditionalFormatting>
  <conditionalFormatting sqref="D139">
    <cfRule type="expression" priority="134" dxfId="5" stopIfTrue="1">
      <formula>'TALNA SIGNALIZACIJA'!#REF!=1</formula>
    </cfRule>
  </conditionalFormatting>
  <conditionalFormatting sqref="F139">
    <cfRule type="cellIs" priority="135" dxfId="6" operator="equal" stopIfTrue="1">
      <formula>0</formula>
    </cfRule>
  </conditionalFormatting>
  <conditionalFormatting sqref="G139">
    <cfRule type="expression" priority="136" dxfId="652" stopIfTrue="1">
      <formula>'TALNA SIGNALIZACIJA'!#REF!=1</formula>
    </cfRule>
  </conditionalFormatting>
  <conditionalFormatting sqref="D140">
    <cfRule type="expression" priority="131" dxfId="5" stopIfTrue="1">
      <formula>'TALNA SIGNALIZACIJA'!#REF!=1</formula>
    </cfRule>
  </conditionalFormatting>
  <conditionalFormatting sqref="F140">
    <cfRule type="cellIs" priority="132" dxfId="6" operator="equal" stopIfTrue="1">
      <formula>0</formula>
    </cfRule>
  </conditionalFormatting>
  <conditionalFormatting sqref="G140">
    <cfRule type="expression" priority="133" dxfId="652" stopIfTrue="1">
      <formula>'TALNA SIGNALIZACIJA'!#REF!=1</formula>
    </cfRule>
  </conditionalFormatting>
  <conditionalFormatting sqref="D141">
    <cfRule type="expression" priority="128" dxfId="5" stopIfTrue="1">
      <formula>'TALNA SIGNALIZACIJA'!#REF!=1</formula>
    </cfRule>
  </conditionalFormatting>
  <conditionalFormatting sqref="F141">
    <cfRule type="cellIs" priority="129" dxfId="6" operator="equal" stopIfTrue="1">
      <formula>0</formula>
    </cfRule>
  </conditionalFormatting>
  <conditionalFormatting sqref="G141">
    <cfRule type="expression" priority="130" dxfId="652" stopIfTrue="1">
      <formula>'TALNA SIGNALIZACIJA'!#REF!=1</formula>
    </cfRule>
  </conditionalFormatting>
  <conditionalFormatting sqref="D142">
    <cfRule type="expression" priority="122" dxfId="5" stopIfTrue="1">
      <formula>'TALNA SIGNALIZACIJA'!#REF!=1</formula>
    </cfRule>
  </conditionalFormatting>
  <conditionalFormatting sqref="F142">
    <cfRule type="cellIs" priority="123" dxfId="6" operator="equal" stopIfTrue="1">
      <formula>0</formula>
    </cfRule>
  </conditionalFormatting>
  <conditionalFormatting sqref="G142">
    <cfRule type="expression" priority="124" dxfId="652" stopIfTrue="1">
      <formula>'TALNA SIGNALIZACIJA'!#REF!=1</formula>
    </cfRule>
  </conditionalFormatting>
  <conditionalFormatting sqref="D143">
    <cfRule type="expression" priority="119" dxfId="5" stopIfTrue="1">
      <formula>'TALNA SIGNALIZACIJA'!#REF!=1</formula>
    </cfRule>
  </conditionalFormatting>
  <conditionalFormatting sqref="F143">
    <cfRule type="cellIs" priority="120" dxfId="6" operator="equal" stopIfTrue="1">
      <formula>0</formula>
    </cfRule>
  </conditionalFormatting>
  <conditionalFormatting sqref="G143">
    <cfRule type="expression" priority="121" dxfId="652" stopIfTrue="1">
      <formula>'TALNA SIGNALIZACIJA'!#REF!=1</formula>
    </cfRule>
  </conditionalFormatting>
  <conditionalFormatting sqref="D144">
    <cfRule type="expression" priority="116" dxfId="5" stopIfTrue="1">
      <formula>'TALNA SIGNALIZACIJA'!#REF!=1</formula>
    </cfRule>
  </conditionalFormatting>
  <conditionalFormatting sqref="F144">
    <cfRule type="cellIs" priority="117" dxfId="6" operator="equal" stopIfTrue="1">
      <formula>0</formula>
    </cfRule>
  </conditionalFormatting>
  <conditionalFormatting sqref="G144">
    <cfRule type="expression" priority="118" dxfId="652" stopIfTrue="1">
      <formula>'TALNA SIGNALIZACIJA'!#REF!=1</formula>
    </cfRule>
  </conditionalFormatting>
  <conditionalFormatting sqref="D145">
    <cfRule type="expression" priority="113" dxfId="5" stopIfTrue="1">
      <formula>'TALNA SIGNALIZACIJA'!#REF!=1</formula>
    </cfRule>
  </conditionalFormatting>
  <conditionalFormatting sqref="F145">
    <cfRule type="cellIs" priority="114" dxfId="6" operator="equal" stopIfTrue="1">
      <formula>0</formula>
    </cfRule>
  </conditionalFormatting>
  <conditionalFormatting sqref="G145">
    <cfRule type="expression" priority="115" dxfId="652" stopIfTrue="1">
      <formula>'TALNA SIGNALIZACIJA'!#REF!=1</formula>
    </cfRule>
  </conditionalFormatting>
  <conditionalFormatting sqref="D146">
    <cfRule type="expression" priority="110" dxfId="5" stopIfTrue="1">
      <formula>'TALNA SIGNALIZACIJA'!#REF!=1</formula>
    </cfRule>
  </conditionalFormatting>
  <conditionalFormatting sqref="F146">
    <cfRule type="cellIs" priority="111" dxfId="6" operator="equal" stopIfTrue="1">
      <formula>0</formula>
    </cfRule>
  </conditionalFormatting>
  <conditionalFormatting sqref="G146">
    <cfRule type="expression" priority="112" dxfId="652" stopIfTrue="1">
      <formula>'TALNA SIGNALIZACIJA'!#REF!=1</formula>
    </cfRule>
  </conditionalFormatting>
  <conditionalFormatting sqref="H163">
    <cfRule type="expression" priority="107" dxfId="652" stopIfTrue="1">
      <formula>'TALNA SIGNALIZACIJA'!#REF!=1</formula>
    </cfRule>
  </conditionalFormatting>
  <conditionalFormatting sqref="D167:D168">
    <cfRule type="expression" priority="104" dxfId="5" stopIfTrue="1">
      <formula>'TALNA SIGNALIZACIJA'!#REF!=1</formula>
    </cfRule>
  </conditionalFormatting>
  <conditionalFormatting sqref="F167:F168 F187:F188">
    <cfRule type="cellIs" priority="105" dxfId="6" operator="equal" stopIfTrue="1">
      <formula>0</formula>
    </cfRule>
  </conditionalFormatting>
  <conditionalFormatting sqref="H189 G167:H167 G187:H188 G168 H168:H176">
    <cfRule type="expression" priority="106" dxfId="652" stopIfTrue="1">
      <formula>'TALNA SIGNALIZACIJA'!#REF!=1</formula>
    </cfRule>
  </conditionalFormatting>
  <conditionalFormatting sqref="D169">
    <cfRule type="expression" priority="101" dxfId="5" stopIfTrue="1">
      <formula>'TALNA SIGNALIZACIJA'!#REF!=1</formula>
    </cfRule>
  </conditionalFormatting>
  <conditionalFormatting sqref="F169">
    <cfRule type="cellIs" priority="102" dxfId="6" operator="equal" stopIfTrue="1">
      <formula>0</formula>
    </cfRule>
  </conditionalFormatting>
  <conditionalFormatting sqref="G169">
    <cfRule type="expression" priority="103" dxfId="652" stopIfTrue="1">
      <formula>'TALNA SIGNALIZACIJA'!#REF!=1</formula>
    </cfRule>
  </conditionalFormatting>
  <conditionalFormatting sqref="D170">
    <cfRule type="expression" priority="98" dxfId="5" stopIfTrue="1">
      <formula>'TALNA SIGNALIZACIJA'!#REF!=1</formula>
    </cfRule>
  </conditionalFormatting>
  <conditionalFormatting sqref="F170">
    <cfRule type="cellIs" priority="99" dxfId="6" operator="equal" stopIfTrue="1">
      <formula>0</formula>
    </cfRule>
  </conditionalFormatting>
  <conditionalFormatting sqref="G170">
    <cfRule type="expression" priority="100" dxfId="652" stopIfTrue="1">
      <formula>'TALNA SIGNALIZACIJA'!#REF!=1</formula>
    </cfRule>
  </conditionalFormatting>
  <conditionalFormatting sqref="D171">
    <cfRule type="expression" priority="95" dxfId="5" stopIfTrue="1">
      <formula>'TALNA SIGNALIZACIJA'!#REF!=1</formula>
    </cfRule>
  </conditionalFormatting>
  <conditionalFormatting sqref="F171">
    <cfRule type="cellIs" priority="96" dxfId="6" operator="equal" stopIfTrue="1">
      <formula>0</formula>
    </cfRule>
  </conditionalFormatting>
  <conditionalFormatting sqref="G171">
    <cfRule type="expression" priority="97" dxfId="652" stopIfTrue="1">
      <formula>'TALNA SIGNALIZACIJA'!#REF!=1</formula>
    </cfRule>
  </conditionalFormatting>
  <conditionalFormatting sqref="D172">
    <cfRule type="expression" priority="89" dxfId="5" stopIfTrue="1">
      <formula>'TALNA SIGNALIZACIJA'!#REF!=1</formula>
    </cfRule>
  </conditionalFormatting>
  <conditionalFormatting sqref="F172">
    <cfRule type="cellIs" priority="90" dxfId="6" operator="equal" stopIfTrue="1">
      <formula>0</formula>
    </cfRule>
  </conditionalFormatting>
  <conditionalFormatting sqref="G172">
    <cfRule type="expression" priority="91" dxfId="652" stopIfTrue="1">
      <formula>'TALNA SIGNALIZACIJA'!#REF!=1</formula>
    </cfRule>
  </conditionalFormatting>
  <conditionalFormatting sqref="D173">
    <cfRule type="expression" priority="86" dxfId="5" stopIfTrue="1">
      <formula>'TALNA SIGNALIZACIJA'!#REF!=1</formula>
    </cfRule>
  </conditionalFormatting>
  <conditionalFormatting sqref="F173">
    <cfRule type="cellIs" priority="87" dxfId="6" operator="equal" stopIfTrue="1">
      <formula>0</formula>
    </cfRule>
  </conditionalFormatting>
  <conditionalFormatting sqref="G173">
    <cfRule type="expression" priority="88" dxfId="652" stopIfTrue="1">
      <formula>'TALNA SIGNALIZACIJA'!#REF!=1</formula>
    </cfRule>
  </conditionalFormatting>
  <conditionalFormatting sqref="D174">
    <cfRule type="expression" priority="83" dxfId="5" stopIfTrue="1">
      <formula>'TALNA SIGNALIZACIJA'!#REF!=1</formula>
    </cfRule>
  </conditionalFormatting>
  <conditionalFormatting sqref="F174">
    <cfRule type="cellIs" priority="84" dxfId="6" operator="equal" stopIfTrue="1">
      <formula>0</formula>
    </cfRule>
  </conditionalFormatting>
  <conditionalFormatting sqref="G174">
    <cfRule type="expression" priority="85" dxfId="652" stopIfTrue="1">
      <formula>'TALNA SIGNALIZACIJA'!#REF!=1</formula>
    </cfRule>
  </conditionalFormatting>
  <conditionalFormatting sqref="D175">
    <cfRule type="expression" priority="80" dxfId="5" stopIfTrue="1">
      <formula>'TALNA SIGNALIZACIJA'!#REF!=1</formula>
    </cfRule>
  </conditionalFormatting>
  <conditionalFormatting sqref="F175">
    <cfRule type="cellIs" priority="81" dxfId="6" operator="equal" stopIfTrue="1">
      <formula>0</formula>
    </cfRule>
  </conditionalFormatting>
  <conditionalFormatting sqref="G175">
    <cfRule type="expression" priority="82" dxfId="652" stopIfTrue="1">
      <formula>'TALNA SIGNALIZACIJA'!#REF!=1</formula>
    </cfRule>
  </conditionalFormatting>
  <conditionalFormatting sqref="D176">
    <cfRule type="expression" priority="77" dxfId="5" stopIfTrue="1">
      <formula>'TALNA SIGNALIZACIJA'!#REF!=1</formula>
    </cfRule>
  </conditionalFormatting>
  <conditionalFormatting sqref="F176">
    <cfRule type="cellIs" priority="78" dxfId="6" operator="equal" stopIfTrue="1">
      <formula>0</formula>
    </cfRule>
  </conditionalFormatting>
  <conditionalFormatting sqref="G176">
    <cfRule type="expression" priority="79" dxfId="652" stopIfTrue="1">
      <formula>'TALNA SIGNALIZACIJA'!#REF!=1</formula>
    </cfRule>
  </conditionalFormatting>
  <conditionalFormatting sqref="H191">
    <cfRule type="expression" priority="74" dxfId="652" stopIfTrue="1">
      <formula>'TALNA SIGNALIZACIJA'!#REF!=1</formula>
    </cfRule>
  </conditionalFormatting>
  <conditionalFormatting sqref="D195:D196">
    <cfRule type="expression" priority="70" dxfId="5" stopIfTrue="1">
      <formula>'TALNA SIGNALIZACIJA'!#REF!=1</formula>
    </cfRule>
  </conditionalFormatting>
  <conditionalFormatting sqref="F195:F196">
    <cfRule type="cellIs" priority="71" dxfId="6" operator="equal" stopIfTrue="1">
      <formula>0</formula>
    </cfRule>
  </conditionalFormatting>
  <conditionalFormatting sqref="G195:H195 G196">
    <cfRule type="expression" priority="72" dxfId="652" stopIfTrue="1">
      <formula>'TALNA SIGNALIZACIJA'!#REF!=1</formula>
    </cfRule>
  </conditionalFormatting>
  <conditionalFormatting sqref="D197">
    <cfRule type="expression" priority="67" dxfId="5" stopIfTrue="1">
      <formula>'TALNA SIGNALIZACIJA'!#REF!=1</formula>
    </cfRule>
  </conditionalFormatting>
  <conditionalFormatting sqref="F197">
    <cfRule type="cellIs" priority="68" dxfId="6" operator="equal" stopIfTrue="1">
      <formula>0</formula>
    </cfRule>
  </conditionalFormatting>
  <conditionalFormatting sqref="G197">
    <cfRule type="expression" priority="69" dxfId="652" stopIfTrue="1">
      <formula>'TALNA SIGNALIZACIJA'!#REF!=1</formula>
    </cfRule>
  </conditionalFormatting>
  <conditionalFormatting sqref="D198">
    <cfRule type="expression" priority="64" dxfId="5" stopIfTrue="1">
      <formula>'TALNA SIGNALIZACIJA'!#REF!=1</formula>
    </cfRule>
  </conditionalFormatting>
  <conditionalFormatting sqref="F198">
    <cfRule type="cellIs" priority="65" dxfId="6" operator="equal" stopIfTrue="1">
      <formula>0</formula>
    </cfRule>
  </conditionalFormatting>
  <conditionalFormatting sqref="G198">
    <cfRule type="expression" priority="66" dxfId="652" stopIfTrue="1">
      <formula>'TALNA SIGNALIZACIJA'!#REF!=1</formula>
    </cfRule>
  </conditionalFormatting>
  <conditionalFormatting sqref="D199">
    <cfRule type="expression" priority="61" dxfId="5" stopIfTrue="1">
      <formula>'TALNA SIGNALIZACIJA'!#REF!=1</formula>
    </cfRule>
  </conditionalFormatting>
  <conditionalFormatting sqref="F199">
    <cfRule type="cellIs" priority="62" dxfId="6" operator="equal" stopIfTrue="1">
      <formula>0</formula>
    </cfRule>
  </conditionalFormatting>
  <conditionalFormatting sqref="G199">
    <cfRule type="expression" priority="63" dxfId="652" stopIfTrue="1">
      <formula>'TALNA SIGNALIZACIJA'!#REF!=1</formula>
    </cfRule>
  </conditionalFormatting>
  <conditionalFormatting sqref="D200">
    <cfRule type="expression" priority="55" dxfId="5" stopIfTrue="1">
      <formula>'TALNA SIGNALIZACIJA'!#REF!=1</formula>
    </cfRule>
  </conditionalFormatting>
  <conditionalFormatting sqref="F200">
    <cfRule type="cellIs" priority="56" dxfId="6" operator="equal" stopIfTrue="1">
      <formula>0</formula>
    </cfRule>
  </conditionalFormatting>
  <conditionalFormatting sqref="G200">
    <cfRule type="expression" priority="57" dxfId="652" stopIfTrue="1">
      <formula>'TALNA SIGNALIZACIJA'!#REF!=1</formula>
    </cfRule>
  </conditionalFormatting>
  <conditionalFormatting sqref="D201">
    <cfRule type="expression" priority="52" dxfId="5" stopIfTrue="1">
      <formula>'TALNA SIGNALIZACIJA'!#REF!=1</formula>
    </cfRule>
  </conditionalFormatting>
  <conditionalFormatting sqref="F201">
    <cfRule type="cellIs" priority="53" dxfId="6" operator="equal" stopIfTrue="1">
      <formula>0</formula>
    </cfRule>
  </conditionalFormatting>
  <conditionalFormatting sqref="G201">
    <cfRule type="expression" priority="54" dxfId="652" stopIfTrue="1">
      <formula>'TALNA SIGNALIZACIJA'!#REF!=1</formula>
    </cfRule>
  </conditionalFormatting>
  <conditionalFormatting sqref="D202">
    <cfRule type="expression" priority="49" dxfId="5" stopIfTrue="1">
      <formula>'TALNA SIGNALIZACIJA'!#REF!=1</formula>
    </cfRule>
  </conditionalFormatting>
  <conditionalFormatting sqref="F202">
    <cfRule type="cellIs" priority="50" dxfId="6" operator="equal" stopIfTrue="1">
      <formula>0</formula>
    </cfRule>
  </conditionalFormatting>
  <conditionalFormatting sqref="G202">
    <cfRule type="expression" priority="51" dxfId="652" stopIfTrue="1">
      <formula>'TALNA SIGNALIZACIJA'!#REF!=1</formula>
    </cfRule>
  </conditionalFormatting>
  <conditionalFormatting sqref="D203">
    <cfRule type="expression" priority="46" dxfId="5" stopIfTrue="1">
      <formula>'TALNA SIGNALIZACIJA'!#REF!=1</formula>
    </cfRule>
  </conditionalFormatting>
  <conditionalFormatting sqref="F203">
    <cfRule type="cellIs" priority="47" dxfId="6" operator="equal" stopIfTrue="1">
      <formula>0</formula>
    </cfRule>
  </conditionalFormatting>
  <conditionalFormatting sqref="G203">
    <cfRule type="expression" priority="48" dxfId="652" stopIfTrue="1">
      <formula>'TALNA SIGNALIZACIJA'!#REF!=1</formula>
    </cfRule>
  </conditionalFormatting>
  <conditionalFormatting sqref="D204">
    <cfRule type="expression" priority="43" dxfId="5" stopIfTrue="1">
      <formula>'TALNA SIGNALIZACIJA'!#REF!=1</formula>
    </cfRule>
  </conditionalFormatting>
  <conditionalFormatting sqref="F204">
    <cfRule type="cellIs" priority="44" dxfId="6" operator="equal" stopIfTrue="1">
      <formula>0</formula>
    </cfRule>
  </conditionalFormatting>
  <conditionalFormatting sqref="G204">
    <cfRule type="expression" priority="45" dxfId="652" stopIfTrue="1">
      <formula>'TALNA SIGNALIZACIJA'!#REF!=1</formula>
    </cfRule>
  </conditionalFormatting>
  <conditionalFormatting sqref="H209">
    <cfRule type="expression" priority="40" dxfId="652" stopIfTrue="1">
      <formula>'TALNA SIGNALIZACIJA'!#REF!=1</formula>
    </cfRule>
  </conditionalFormatting>
  <conditionalFormatting sqref="D205">
    <cfRule type="expression" priority="37" dxfId="5" stopIfTrue="1">
      <formula>'TALNA SIGNALIZACIJA'!#REF!=1</formula>
    </cfRule>
  </conditionalFormatting>
  <conditionalFormatting sqref="F205">
    <cfRule type="cellIs" priority="38" dxfId="6" operator="equal" stopIfTrue="1">
      <formula>0</formula>
    </cfRule>
  </conditionalFormatting>
  <conditionalFormatting sqref="G205">
    <cfRule type="expression" priority="39" dxfId="652" stopIfTrue="1">
      <formula>'TALNA SIGNALIZACIJA'!#REF!=1</formula>
    </cfRule>
  </conditionalFormatting>
  <conditionalFormatting sqref="D206">
    <cfRule type="expression" priority="34" dxfId="5" stopIfTrue="1">
      <formula>'TALNA SIGNALIZACIJA'!#REF!=1</formula>
    </cfRule>
  </conditionalFormatting>
  <conditionalFormatting sqref="F206">
    <cfRule type="cellIs" priority="35" dxfId="6" operator="equal" stopIfTrue="1">
      <formula>0</formula>
    </cfRule>
  </conditionalFormatting>
  <conditionalFormatting sqref="G206">
    <cfRule type="expression" priority="36" dxfId="652" stopIfTrue="1">
      <formula>'TALNA SIGNALIZACIJA'!#REF!=1</formula>
    </cfRule>
  </conditionalFormatting>
  <conditionalFormatting sqref="F62">
    <cfRule type="cellIs" priority="20" dxfId="6" operator="equal" stopIfTrue="1">
      <formula>0</formula>
    </cfRule>
  </conditionalFormatting>
  <conditionalFormatting sqref="F92">
    <cfRule type="cellIs" priority="16" dxfId="6" operator="equal" stopIfTrue="1">
      <formula>0</formula>
    </cfRule>
  </conditionalFormatting>
  <conditionalFormatting sqref="D87:D92">
    <cfRule type="expression" priority="18" dxfId="5" stopIfTrue="1">
      <formula>'TALNA SIGNALIZACIJA'!#REF!=1</formula>
    </cfRule>
  </conditionalFormatting>
  <conditionalFormatting sqref="G87:H92">
    <cfRule type="expression" priority="19" dxfId="652" stopIfTrue="1">
      <formula>'TALNA SIGNALIZACIJA'!#REF!=1</formula>
    </cfRule>
  </conditionalFormatting>
  <conditionalFormatting sqref="D117:D122">
    <cfRule type="expression" priority="14" dxfId="5" stopIfTrue="1">
      <formula>'TALNA SIGNALIZACIJA'!#REF!=1</formula>
    </cfRule>
  </conditionalFormatting>
  <conditionalFormatting sqref="G117:H122">
    <cfRule type="expression" priority="15" dxfId="652" stopIfTrue="1">
      <formula>'TALNA SIGNALIZACIJA'!#REF!=1</formula>
    </cfRule>
  </conditionalFormatting>
  <conditionalFormatting sqref="D147:D153">
    <cfRule type="expression" priority="10" dxfId="5" stopIfTrue="1">
      <formula>'TALNA SIGNALIZACIJA'!#REF!=1</formula>
    </cfRule>
  </conditionalFormatting>
  <conditionalFormatting sqref="G147:H153">
    <cfRule type="expression" priority="11" dxfId="652" stopIfTrue="1">
      <formula>'TALNA SIGNALIZACIJA'!#REF!=1</formula>
    </cfRule>
  </conditionalFormatting>
  <conditionalFormatting sqref="F152">
    <cfRule type="cellIs" priority="9" dxfId="6" operator="equal" stopIfTrue="1">
      <formula>0</formula>
    </cfRule>
  </conditionalFormatting>
  <conditionalFormatting sqref="F182">
    <cfRule type="cellIs" priority="5" dxfId="6" operator="equal" stopIfTrue="1">
      <formula>0</formula>
    </cfRule>
  </conditionalFormatting>
  <conditionalFormatting sqref="D177:D182">
    <cfRule type="expression" priority="7" dxfId="5" stopIfTrue="1">
      <formula>'TALNA SIGNALIZACIJA'!#REF!=1</formula>
    </cfRule>
  </conditionalFormatting>
  <conditionalFormatting sqref="G177:H182">
    <cfRule type="expression" priority="8" dxfId="652" stopIfTrue="1">
      <formula>'TALNA SIGNALIZACIJA'!#REF!=1</formula>
    </cfRule>
  </conditionalFormatting>
  <conditionalFormatting sqref="F93">
    <cfRule type="expression" priority="4" dxfId="652" stopIfTrue="1">
      <formula>'TALNA SIGNALIZACIJA'!#REF!=1</formula>
    </cfRule>
  </conditionalFormatting>
  <conditionalFormatting sqref="F123">
    <cfRule type="expression" priority="3" dxfId="652" stopIfTrue="1">
      <formula>'TALNA SIGNALIZACIJA'!#REF!=1</formula>
    </cfRule>
  </conditionalFormatting>
  <conditionalFormatting sqref="F153">
    <cfRule type="expression" priority="2" dxfId="652" stopIfTrue="1">
      <formula>'TALNA SIGNALIZACIJA'!#REF!=1</formula>
    </cfRule>
  </conditionalFormatting>
  <conditionalFormatting sqref="F183">
    <cfRule type="expression" priority="1" dxfId="652" stopIfTrue="1">
      <formula>'TALNA SIGNALIZACIJA'!#REF!=1</formula>
    </cfRule>
  </conditionalFormatting>
  <printOptions/>
  <pageMargins left="0.75" right="0.75" top="1" bottom="1" header="0.3" footer="0.3"/>
  <pageSetup horizontalDpi="600" verticalDpi="600" orientation="portrait" paperSize="9" scale="90" r:id="rId1"/>
  <rowBreaks count="6" manualBreakCount="6">
    <brk id="44" max="255" man="1"/>
    <brk id="104" max="255" man="1"/>
    <brk id="134" max="255" man="1"/>
    <brk id="164" max="255" man="1"/>
    <brk id="192" max="255" man="1"/>
    <brk id="210" max="255" man="1"/>
  </rowBreaks>
</worksheet>
</file>

<file path=xl/worksheets/sheet2.xml><?xml version="1.0" encoding="utf-8"?>
<worksheet xmlns="http://schemas.openxmlformats.org/spreadsheetml/2006/main" xmlns:r="http://schemas.openxmlformats.org/officeDocument/2006/relationships">
  <dimension ref="A1:D315"/>
  <sheetViews>
    <sheetView view="pageBreakPreview" zoomScale="115" zoomScaleSheetLayoutView="115" zoomScalePageLayoutView="0" workbookViewId="0" topLeftCell="A9">
      <selection activeCell="D30" sqref="D30"/>
    </sheetView>
  </sheetViews>
  <sheetFormatPr defaultColWidth="11.375" defaultRowHeight="12.75"/>
  <cols>
    <col min="1" max="1" width="8.125" style="0" customWidth="1"/>
    <col min="2" max="2" width="41.875" style="0" customWidth="1"/>
  </cols>
  <sheetData>
    <row r="1" spans="1:4" ht="22.5" customHeight="1">
      <c r="A1" s="740"/>
      <c r="B1" s="1062" t="s">
        <v>589</v>
      </c>
      <c r="C1" s="1062"/>
      <c r="D1" s="1062"/>
    </row>
    <row r="2" spans="1:4" ht="12.75">
      <c r="A2" s="742"/>
      <c r="B2" s="1062"/>
      <c r="C2" s="1062"/>
      <c r="D2" s="1062"/>
    </row>
    <row r="3" spans="1:4" ht="15.75">
      <c r="A3" s="742"/>
      <c r="B3" s="741"/>
      <c r="C3" s="741"/>
      <c r="D3" s="741"/>
    </row>
    <row r="4" spans="1:4" ht="18">
      <c r="A4" s="742"/>
      <c r="B4" s="743" t="s">
        <v>590</v>
      </c>
      <c r="C4" s="741"/>
      <c r="D4" s="741"/>
    </row>
    <row r="5" spans="1:4" ht="13.5" thickBot="1">
      <c r="A5" s="744"/>
      <c r="B5" s="745"/>
      <c r="C5" s="746"/>
      <c r="D5" s="746"/>
    </row>
    <row r="6" spans="1:4" ht="15.75" thickBot="1">
      <c r="A6" s="782" t="s">
        <v>881</v>
      </c>
      <c r="B6" s="747" t="s">
        <v>866</v>
      </c>
      <c r="C6" s="746"/>
      <c r="D6" s="748">
        <f>'MONTAŽNA KONSTR'!G6</f>
        <v>0</v>
      </c>
    </row>
    <row r="7" spans="1:4" ht="13.5" thickBot="1">
      <c r="A7" s="744"/>
      <c r="B7" s="745"/>
      <c r="C7" s="746"/>
      <c r="D7" s="746"/>
    </row>
    <row r="8" spans="1:4" ht="15.75" thickBot="1">
      <c r="A8" s="782" t="s">
        <v>215</v>
      </c>
      <c r="B8" s="747" t="s">
        <v>588</v>
      </c>
      <c r="C8" s="746"/>
      <c r="D8" s="748">
        <f>'TALNA PLOŠČA'!H20</f>
        <v>0</v>
      </c>
    </row>
    <row r="9" spans="1:4" ht="15" thickBot="1">
      <c r="A9" s="782"/>
      <c r="B9" s="749"/>
      <c r="C9" s="746"/>
      <c r="D9" s="750"/>
    </row>
    <row r="10" spans="1:4" ht="15.75" thickBot="1">
      <c r="A10" s="782" t="s">
        <v>205</v>
      </c>
      <c r="B10" s="747" t="s">
        <v>204</v>
      </c>
      <c r="C10" s="746"/>
      <c r="D10" s="748">
        <f>TEMELJENJE!G169</f>
        <v>0</v>
      </c>
    </row>
    <row r="11" spans="1:4" ht="15.75" thickBot="1">
      <c r="A11" s="782"/>
      <c r="B11" s="747"/>
      <c r="C11" s="746"/>
      <c r="D11" s="750"/>
    </row>
    <row r="12" spans="1:4" ht="15.75" thickBot="1">
      <c r="A12" s="782" t="s">
        <v>208</v>
      </c>
      <c r="B12" s="747" t="s">
        <v>206</v>
      </c>
      <c r="C12" s="746"/>
      <c r="D12" s="748">
        <f>'ZG. KONSTRUKCIJA'!G316</f>
        <v>0</v>
      </c>
    </row>
    <row r="13" spans="1:4" ht="15.75" thickBot="1">
      <c r="A13" s="782"/>
      <c r="B13" s="747"/>
      <c r="C13" s="746"/>
      <c r="D13" s="750"/>
    </row>
    <row r="14" spans="1:4" ht="15.75" thickBot="1">
      <c r="A14" s="782" t="s">
        <v>212</v>
      </c>
      <c r="B14" s="747" t="s">
        <v>207</v>
      </c>
      <c r="C14" s="746"/>
      <c r="D14" s="748">
        <f>'ODVOD. VOZ. KONSTR'!F255</f>
        <v>0</v>
      </c>
    </row>
    <row r="15" spans="1:4" ht="15.75" thickBot="1">
      <c r="A15" s="782"/>
      <c r="B15" s="747"/>
      <c r="C15" s="746"/>
      <c r="D15" s="750"/>
    </row>
    <row r="16" spans="1:4" ht="15.75" thickBot="1">
      <c r="A16" s="782" t="s">
        <v>213</v>
      </c>
      <c r="B16" s="747" t="s">
        <v>216</v>
      </c>
      <c r="C16" s="746"/>
      <c r="D16" s="748">
        <f>OBRTNIŠKA!F121</f>
        <v>0</v>
      </c>
    </row>
    <row r="17" spans="1:4" ht="15.75" thickBot="1">
      <c r="A17" s="782"/>
      <c r="B17" s="747"/>
      <c r="C17" s="746"/>
      <c r="D17" s="750"/>
    </row>
    <row r="18" spans="1:4" ht="15.75" thickBot="1">
      <c r="A18" s="782" t="s">
        <v>214</v>
      </c>
      <c r="B18" s="747" t="s">
        <v>211</v>
      </c>
      <c r="C18" s="746"/>
      <c r="D18" s="748">
        <f>'NOT. HIDR.'!F35</f>
        <v>0</v>
      </c>
    </row>
    <row r="19" spans="1:4" ht="15" thickBot="1">
      <c r="A19" s="782"/>
      <c r="B19" s="745"/>
      <c r="C19" s="746"/>
      <c r="D19" s="750"/>
    </row>
    <row r="20" spans="1:4" ht="15.75" thickBot="1">
      <c r="A20" s="782" t="s">
        <v>294</v>
      </c>
      <c r="B20" s="747" t="s">
        <v>210</v>
      </c>
      <c r="C20" s="746"/>
      <c r="D20" s="748">
        <f>'ZUN. HIDR.'!F116</f>
        <v>0</v>
      </c>
    </row>
    <row r="21" spans="1:4" ht="15.75" thickBot="1">
      <c r="A21" s="782"/>
      <c r="B21" s="747"/>
      <c r="C21" s="746"/>
      <c r="D21" s="750"/>
    </row>
    <row r="22" spans="1:4" s="771" customFormat="1" ht="15.75" thickBot="1">
      <c r="A22" s="884" t="s">
        <v>296</v>
      </c>
      <c r="B22" s="885" t="s">
        <v>885</v>
      </c>
      <c r="C22" s="886"/>
      <c r="D22" s="887">
        <f>ELEKTROINSTAL!F18</f>
        <v>0</v>
      </c>
    </row>
    <row r="23" spans="1:4" ht="15.75" thickBot="1">
      <c r="A23" s="782"/>
      <c r="B23" s="747"/>
      <c r="C23" s="746"/>
      <c r="D23" s="750"/>
    </row>
    <row r="24" spans="1:4" ht="15.75" thickBot="1">
      <c r="A24" s="782" t="s">
        <v>389</v>
      </c>
      <c r="B24" s="747" t="s">
        <v>794</v>
      </c>
      <c r="C24" s="746"/>
      <c r="D24" s="748">
        <f>'TALNA SIGNALIZACIJA'!H22</f>
        <v>0</v>
      </c>
    </row>
    <row r="25" spans="1:4" ht="15.75" thickBot="1">
      <c r="A25" s="782"/>
      <c r="B25" s="747"/>
      <c r="C25" s="770"/>
      <c r="D25" s="750"/>
    </row>
    <row r="26" spans="1:4" ht="45.75" thickBot="1">
      <c r="A26" s="782" t="s">
        <v>398</v>
      </c>
      <c r="B26" s="781" t="s">
        <v>858</v>
      </c>
      <c r="C26" s="770"/>
      <c r="D26" s="748"/>
    </row>
    <row r="27" spans="1:4" ht="12.75">
      <c r="A27" s="751"/>
      <c r="B27" s="752"/>
      <c r="C27" s="746"/>
      <c r="D27" s="750"/>
    </row>
    <row r="28" spans="1:4" ht="13.5" thickBot="1">
      <c r="A28" s="744"/>
      <c r="B28" s="749"/>
      <c r="C28" s="746"/>
      <c r="D28" s="750"/>
    </row>
    <row r="29" spans="1:4" ht="13.5" thickBot="1">
      <c r="A29" s="744"/>
      <c r="B29" s="753" t="s">
        <v>853</v>
      </c>
      <c r="C29" s="754"/>
      <c r="D29" s="755">
        <f>D6+D8+D10+D12+D14+D16+D18+D20+D22+D24+D26</f>
        <v>0</v>
      </c>
    </row>
    <row r="30" spans="1:4" ht="13.5" thickBot="1">
      <c r="A30" s="744"/>
      <c r="B30" s="745"/>
      <c r="C30" s="746"/>
      <c r="D30" s="750"/>
    </row>
    <row r="31" spans="1:4" ht="13.5" thickBot="1">
      <c r="A31" s="744"/>
      <c r="B31" s="756" t="s">
        <v>854</v>
      </c>
      <c r="C31" s="754"/>
      <c r="D31" s="757">
        <f>D29*22%</f>
        <v>0</v>
      </c>
    </row>
    <row r="32" spans="1:4" ht="13.5" thickBot="1">
      <c r="A32" s="744"/>
      <c r="B32" s="745"/>
      <c r="C32" s="746"/>
      <c r="D32" s="750"/>
    </row>
    <row r="33" spans="1:4" ht="13.5" thickBot="1">
      <c r="A33" s="744"/>
      <c r="B33" s="753" t="s">
        <v>855</v>
      </c>
      <c r="C33" s="754"/>
      <c r="D33" s="755">
        <f>D29+D31</f>
        <v>0</v>
      </c>
    </row>
    <row r="35" ht="12.75">
      <c r="B35" s="807"/>
    </row>
    <row r="36" ht="12.75">
      <c r="B36" s="807"/>
    </row>
    <row r="37" ht="12.75">
      <c r="B37" s="807"/>
    </row>
    <row r="38" ht="12.75">
      <c r="B38" s="807"/>
    </row>
    <row r="39" ht="12.75">
      <c r="B39" s="807"/>
    </row>
    <row r="40" ht="12.75">
      <c r="B40" s="807"/>
    </row>
    <row r="41" ht="12.75">
      <c r="B41" s="807"/>
    </row>
    <row r="42" ht="12.75">
      <c r="B42" s="807"/>
    </row>
    <row r="43" ht="12.75">
      <c r="B43" s="807"/>
    </row>
    <row r="44" ht="12.75">
      <c r="B44" s="807"/>
    </row>
    <row r="45" ht="12.75">
      <c r="B45" s="807"/>
    </row>
    <row r="46" ht="12.75">
      <c r="B46" s="807"/>
    </row>
    <row r="47" ht="12.75">
      <c r="B47" s="807"/>
    </row>
    <row r="48" ht="12.75">
      <c r="B48" s="807"/>
    </row>
    <row r="49" ht="12.75">
      <c r="B49" s="807"/>
    </row>
    <row r="50" ht="12.75">
      <c r="B50" s="807"/>
    </row>
    <row r="51" ht="12.75">
      <c r="B51" s="807"/>
    </row>
    <row r="52" ht="12.75">
      <c r="B52" s="807"/>
    </row>
    <row r="53" ht="12.75">
      <c r="B53" s="807"/>
    </row>
    <row r="54" ht="12.75">
      <c r="B54" s="807"/>
    </row>
    <row r="55" ht="12.75">
      <c r="B55" s="807"/>
    </row>
    <row r="56" ht="12.75">
      <c r="B56" s="807"/>
    </row>
    <row r="57" ht="12.75">
      <c r="B57" s="807"/>
    </row>
    <row r="58" ht="12.75">
      <c r="B58" s="807"/>
    </row>
    <row r="59" ht="12.75">
      <c r="B59" s="807"/>
    </row>
    <row r="60" ht="12.75">
      <c r="B60" s="807"/>
    </row>
    <row r="61" ht="12.75">
      <c r="B61" s="807"/>
    </row>
    <row r="62" ht="12.75">
      <c r="B62" s="807"/>
    </row>
    <row r="63" ht="12.75">
      <c r="B63" s="807"/>
    </row>
    <row r="64" ht="12.75">
      <c r="B64" s="807"/>
    </row>
    <row r="65" ht="12.75">
      <c r="B65" s="807"/>
    </row>
    <row r="66" ht="12.75">
      <c r="B66" s="807"/>
    </row>
    <row r="67" ht="12.75">
      <c r="B67" s="807"/>
    </row>
    <row r="68" ht="12.75">
      <c r="B68" s="807"/>
    </row>
    <row r="69" ht="12.75">
      <c r="B69" s="807"/>
    </row>
    <row r="70" ht="12.75">
      <c r="B70" s="807"/>
    </row>
    <row r="71" ht="12.75">
      <c r="B71" s="807"/>
    </row>
    <row r="72" ht="12.75">
      <c r="B72" s="807"/>
    </row>
    <row r="73" ht="12.75">
      <c r="B73" s="807"/>
    </row>
    <row r="74" ht="12.75">
      <c r="B74" s="807"/>
    </row>
    <row r="75" ht="12.75">
      <c r="B75" s="807"/>
    </row>
    <row r="76" ht="12.75">
      <c r="B76" s="807"/>
    </row>
    <row r="77" ht="12.75">
      <c r="B77" s="807"/>
    </row>
    <row r="78" ht="12.75">
      <c r="B78" s="807"/>
    </row>
    <row r="79" ht="12.75">
      <c r="B79" s="807"/>
    </row>
    <row r="80" ht="12.75">
      <c r="B80" s="807"/>
    </row>
    <row r="81" ht="12.75">
      <c r="B81" s="807"/>
    </row>
    <row r="82" ht="12.75">
      <c r="B82" s="807"/>
    </row>
    <row r="83" ht="12.75">
      <c r="B83" s="807"/>
    </row>
    <row r="84" ht="12.75">
      <c r="B84" s="807"/>
    </row>
    <row r="85" ht="12.75">
      <c r="B85" s="807"/>
    </row>
    <row r="86" ht="12.75">
      <c r="B86" s="807"/>
    </row>
    <row r="87" ht="12.75">
      <c r="B87" s="807"/>
    </row>
    <row r="88" ht="12.75">
      <c r="B88" s="807"/>
    </row>
    <row r="89" ht="12.75">
      <c r="B89" s="807"/>
    </row>
    <row r="90" ht="12.75">
      <c r="B90" s="807"/>
    </row>
    <row r="91" ht="12.75">
      <c r="B91" s="807"/>
    </row>
    <row r="92" ht="12.75">
      <c r="B92" s="807"/>
    </row>
    <row r="93" ht="12.75">
      <c r="B93" s="807"/>
    </row>
    <row r="94" ht="12.75">
      <c r="B94" s="807"/>
    </row>
    <row r="95" ht="12.75">
      <c r="B95" s="807"/>
    </row>
    <row r="96" ht="12.75">
      <c r="B96" s="807"/>
    </row>
    <row r="97" ht="12.75">
      <c r="B97" s="807"/>
    </row>
    <row r="98" ht="12.75">
      <c r="B98" s="807"/>
    </row>
    <row r="99" ht="12.75">
      <c r="B99" s="807"/>
    </row>
    <row r="100" ht="12.75">
      <c r="B100" s="807"/>
    </row>
    <row r="101" ht="12.75">
      <c r="B101" s="807"/>
    </row>
    <row r="102" ht="12.75">
      <c r="B102" s="807"/>
    </row>
    <row r="103" ht="12.75">
      <c r="B103" s="807"/>
    </row>
    <row r="104" ht="12.75">
      <c r="B104" s="807"/>
    </row>
    <row r="105" ht="12.75">
      <c r="B105" s="807"/>
    </row>
    <row r="106" ht="12.75">
      <c r="B106" s="807"/>
    </row>
    <row r="107" ht="12.75">
      <c r="B107" s="807"/>
    </row>
    <row r="108" ht="12.75">
      <c r="B108" s="807"/>
    </row>
    <row r="109" ht="12.75">
      <c r="B109" s="807"/>
    </row>
    <row r="110" ht="12.75">
      <c r="B110" s="807"/>
    </row>
    <row r="111" ht="12.75">
      <c r="B111" s="807"/>
    </row>
    <row r="112" ht="12.75">
      <c r="B112" s="807"/>
    </row>
    <row r="113" ht="12.75">
      <c r="B113" s="807"/>
    </row>
    <row r="114" ht="12.75">
      <c r="B114" s="807"/>
    </row>
    <row r="115" ht="12.75">
      <c r="B115" s="807"/>
    </row>
    <row r="116" ht="12.75">
      <c r="B116" s="807"/>
    </row>
    <row r="117" ht="12.75">
      <c r="B117" s="807"/>
    </row>
    <row r="118" ht="12.75">
      <c r="B118" s="807"/>
    </row>
    <row r="119" ht="12.75">
      <c r="B119" s="807"/>
    </row>
    <row r="120" ht="12.75">
      <c r="B120" s="807"/>
    </row>
    <row r="121" ht="12.75">
      <c r="B121" s="807"/>
    </row>
    <row r="122" ht="12.75">
      <c r="B122" s="807"/>
    </row>
    <row r="123" ht="12.75">
      <c r="B123" s="807"/>
    </row>
    <row r="124" ht="12.75">
      <c r="B124" s="807"/>
    </row>
    <row r="125" ht="12.75">
      <c r="B125" s="807"/>
    </row>
    <row r="126" ht="12.75">
      <c r="B126" s="807"/>
    </row>
    <row r="127" ht="12.75">
      <c r="B127" s="807"/>
    </row>
    <row r="128" ht="12.75">
      <c r="B128" s="807"/>
    </row>
    <row r="129" ht="12.75">
      <c r="B129" s="807"/>
    </row>
    <row r="130" ht="12.75">
      <c r="B130" s="807"/>
    </row>
    <row r="131" ht="12.75">
      <c r="B131" s="807"/>
    </row>
    <row r="132" ht="12.75">
      <c r="B132" s="807"/>
    </row>
    <row r="133" ht="12.75">
      <c r="B133" s="807"/>
    </row>
    <row r="134" ht="12.75">
      <c r="B134" s="807"/>
    </row>
    <row r="135" ht="12.75">
      <c r="B135" s="807"/>
    </row>
    <row r="136" ht="12.75">
      <c r="B136" s="807"/>
    </row>
    <row r="137" ht="12.75">
      <c r="B137" s="807"/>
    </row>
    <row r="138" ht="12.75">
      <c r="B138" s="807"/>
    </row>
    <row r="139" ht="12.75">
      <c r="B139" s="807"/>
    </row>
    <row r="140" ht="12.75">
      <c r="B140" s="807"/>
    </row>
    <row r="141" ht="12.75">
      <c r="B141" s="807"/>
    </row>
    <row r="142" ht="12.75">
      <c r="B142" s="807"/>
    </row>
    <row r="143" ht="12.75">
      <c r="B143" s="807"/>
    </row>
    <row r="144" ht="12.75">
      <c r="B144" s="807"/>
    </row>
    <row r="145" ht="12.75">
      <c r="B145" s="807"/>
    </row>
    <row r="146" ht="12.75">
      <c r="B146" s="807"/>
    </row>
    <row r="147" ht="12.75">
      <c r="B147" s="807"/>
    </row>
    <row r="148" ht="12.75">
      <c r="B148" s="807"/>
    </row>
    <row r="149" ht="12.75">
      <c r="B149" s="807"/>
    </row>
    <row r="150" ht="12.75">
      <c r="B150" s="807"/>
    </row>
    <row r="151" ht="12.75">
      <c r="B151" s="807"/>
    </row>
    <row r="152" ht="12.75">
      <c r="B152" s="807"/>
    </row>
    <row r="153" ht="12.75">
      <c r="B153" s="807"/>
    </row>
    <row r="154" ht="12.75">
      <c r="B154" s="807"/>
    </row>
    <row r="155" ht="12.75">
      <c r="B155" s="807"/>
    </row>
    <row r="156" ht="12.75">
      <c r="B156" s="807"/>
    </row>
    <row r="157" ht="12.75">
      <c r="B157" s="807"/>
    </row>
    <row r="158" ht="12.75">
      <c r="B158" s="807"/>
    </row>
    <row r="159" ht="12.75">
      <c r="B159" s="807"/>
    </row>
    <row r="160" ht="12.75">
      <c r="B160" s="807"/>
    </row>
    <row r="161" ht="12.75">
      <c r="B161" s="807"/>
    </row>
    <row r="162" ht="12.75">
      <c r="B162" s="807"/>
    </row>
    <row r="163" ht="12.75">
      <c r="B163" s="807"/>
    </row>
    <row r="164" ht="12.75">
      <c r="B164" s="807"/>
    </row>
    <row r="165" ht="12.75">
      <c r="B165" s="807"/>
    </row>
    <row r="166" ht="12.75">
      <c r="B166" s="807"/>
    </row>
    <row r="167" ht="12.75">
      <c r="B167" s="807"/>
    </row>
    <row r="168" ht="12.75">
      <c r="B168" s="807"/>
    </row>
    <row r="169" ht="12.75">
      <c r="B169" s="807"/>
    </row>
    <row r="170" ht="12.75">
      <c r="B170" s="807"/>
    </row>
    <row r="171" ht="12.75">
      <c r="B171" s="807"/>
    </row>
    <row r="172" ht="12.75">
      <c r="B172" s="807"/>
    </row>
    <row r="173" ht="12.75">
      <c r="B173" s="807"/>
    </row>
    <row r="174" ht="12.75">
      <c r="B174" s="807"/>
    </row>
    <row r="175" ht="12.75">
      <c r="B175" s="807"/>
    </row>
    <row r="176" ht="12.75">
      <c r="B176" s="807"/>
    </row>
    <row r="177" ht="12.75">
      <c r="B177" s="807"/>
    </row>
    <row r="178" ht="12.75">
      <c r="B178" s="807"/>
    </row>
    <row r="179" ht="12.75">
      <c r="B179" s="807"/>
    </row>
    <row r="180" ht="12.75">
      <c r="B180" s="807"/>
    </row>
    <row r="181" ht="12.75">
      <c r="B181" s="807"/>
    </row>
    <row r="182" ht="12.75">
      <c r="B182" s="807"/>
    </row>
    <row r="183" ht="12.75">
      <c r="B183" s="807"/>
    </row>
    <row r="184" ht="12.75">
      <c r="B184" s="807"/>
    </row>
    <row r="185" ht="12.75">
      <c r="B185" s="807"/>
    </row>
    <row r="186" ht="12.75">
      <c r="B186" s="807"/>
    </row>
    <row r="187" ht="12.75">
      <c r="B187" s="807"/>
    </row>
    <row r="188" ht="12.75">
      <c r="B188" s="807"/>
    </row>
    <row r="189" ht="12.75">
      <c r="B189" s="807"/>
    </row>
    <row r="190" ht="12.75">
      <c r="B190" s="807"/>
    </row>
    <row r="191" ht="12.75">
      <c r="B191" s="807"/>
    </row>
    <row r="192" ht="12.75">
      <c r="B192" s="807"/>
    </row>
    <row r="193" ht="12.75">
      <c r="B193" s="807"/>
    </row>
    <row r="194" ht="12.75">
      <c r="B194" s="807"/>
    </row>
    <row r="195" ht="12.75">
      <c r="B195" s="807"/>
    </row>
    <row r="196" ht="12.75">
      <c r="B196" s="807"/>
    </row>
    <row r="197" ht="12.75">
      <c r="B197" s="807"/>
    </row>
    <row r="198" ht="12.75">
      <c r="B198" s="807"/>
    </row>
    <row r="199" ht="12.75">
      <c r="B199" s="807"/>
    </row>
    <row r="200" ht="12.75">
      <c r="B200" s="807"/>
    </row>
    <row r="201" ht="12.75">
      <c r="B201" s="807"/>
    </row>
    <row r="202" ht="12.75">
      <c r="B202" s="807"/>
    </row>
    <row r="203" ht="12.75">
      <c r="B203" s="807"/>
    </row>
    <row r="204" ht="12.75">
      <c r="B204" s="807"/>
    </row>
    <row r="205" ht="12.75">
      <c r="B205" s="807"/>
    </row>
    <row r="206" ht="12.75">
      <c r="B206" s="807"/>
    </row>
    <row r="207" ht="12.75">
      <c r="B207" s="807"/>
    </row>
    <row r="208" ht="12.75">
      <c r="B208" s="807"/>
    </row>
    <row r="209" ht="12.75">
      <c r="B209" s="807"/>
    </row>
    <row r="210" ht="12.75">
      <c r="B210" s="807"/>
    </row>
    <row r="211" ht="12.75">
      <c r="B211" s="807"/>
    </row>
    <row r="212" ht="12.75">
      <c r="B212" s="807"/>
    </row>
    <row r="213" ht="12.75">
      <c r="B213" s="807"/>
    </row>
    <row r="214" ht="12.75">
      <c r="B214" s="807"/>
    </row>
    <row r="215" ht="12.75">
      <c r="B215" s="807"/>
    </row>
    <row r="216" ht="12.75">
      <c r="B216" s="807"/>
    </row>
    <row r="217" ht="12.75">
      <c r="B217" s="807"/>
    </row>
    <row r="218" ht="12.75">
      <c r="B218" s="807"/>
    </row>
    <row r="219" ht="12.75">
      <c r="B219" s="807"/>
    </row>
    <row r="220" ht="12.75">
      <c r="B220" s="807"/>
    </row>
    <row r="221" ht="12.75">
      <c r="B221" s="807"/>
    </row>
    <row r="222" ht="12.75">
      <c r="B222" s="807"/>
    </row>
    <row r="223" ht="12.75">
      <c r="B223" s="807"/>
    </row>
    <row r="224" ht="12.75">
      <c r="B224" s="807"/>
    </row>
    <row r="225" ht="12.75">
      <c r="B225" s="807"/>
    </row>
    <row r="226" ht="12.75">
      <c r="B226" s="807"/>
    </row>
    <row r="227" ht="12.75">
      <c r="B227" s="807"/>
    </row>
    <row r="228" ht="12.75">
      <c r="B228" s="807"/>
    </row>
    <row r="229" ht="12.75">
      <c r="B229" s="807"/>
    </row>
    <row r="230" ht="12.75">
      <c r="B230" s="807"/>
    </row>
    <row r="231" ht="12.75">
      <c r="B231" s="807"/>
    </row>
    <row r="232" ht="12.75">
      <c r="B232" s="807"/>
    </row>
    <row r="233" ht="12.75">
      <c r="B233" s="807"/>
    </row>
    <row r="234" ht="12.75">
      <c r="B234" s="807"/>
    </row>
    <row r="235" ht="12.75">
      <c r="B235" s="807"/>
    </row>
    <row r="236" ht="12.75">
      <c r="B236" s="807"/>
    </row>
    <row r="237" ht="12.75">
      <c r="B237" s="807"/>
    </row>
    <row r="238" ht="12.75">
      <c r="B238" s="807"/>
    </row>
    <row r="239" ht="12.75">
      <c r="B239" s="807"/>
    </row>
    <row r="240" ht="12.75">
      <c r="B240" s="807"/>
    </row>
    <row r="241" ht="12.75">
      <c r="B241" s="807"/>
    </row>
    <row r="242" ht="12.75">
      <c r="B242" s="807"/>
    </row>
    <row r="243" ht="12.75">
      <c r="B243" s="807"/>
    </row>
    <row r="244" ht="12.75">
      <c r="B244" s="807"/>
    </row>
    <row r="245" ht="12.75">
      <c r="B245" s="807"/>
    </row>
    <row r="246" ht="12.75">
      <c r="B246" s="807"/>
    </row>
    <row r="247" ht="12.75">
      <c r="B247" s="807"/>
    </row>
    <row r="248" ht="12.75">
      <c r="B248" s="807"/>
    </row>
    <row r="249" ht="12.75">
      <c r="B249" s="807"/>
    </row>
    <row r="250" ht="12.75">
      <c r="B250" s="807"/>
    </row>
    <row r="251" ht="12.75">
      <c r="B251" s="807"/>
    </row>
    <row r="252" ht="12.75">
      <c r="B252" s="807"/>
    </row>
    <row r="253" ht="12.75">
      <c r="B253" s="807"/>
    </row>
    <row r="254" ht="12.75">
      <c r="B254" s="807"/>
    </row>
    <row r="255" ht="12.75">
      <c r="B255" s="807"/>
    </row>
    <row r="256" ht="12.75">
      <c r="B256" s="807"/>
    </row>
    <row r="257" ht="12.75">
      <c r="B257" s="807"/>
    </row>
    <row r="258" ht="12.75">
      <c r="B258" s="807"/>
    </row>
    <row r="259" ht="12.75">
      <c r="B259" s="807"/>
    </row>
    <row r="260" ht="12.75">
      <c r="B260" s="807"/>
    </row>
    <row r="261" ht="12.75">
      <c r="B261" s="807"/>
    </row>
    <row r="262" ht="12.75">
      <c r="B262" s="807"/>
    </row>
    <row r="263" ht="12.75">
      <c r="B263" s="807"/>
    </row>
    <row r="264" ht="12.75">
      <c r="B264" s="807"/>
    </row>
    <row r="265" ht="12.75">
      <c r="B265" s="807"/>
    </row>
    <row r="266" ht="12.75">
      <c r="B266" s="807"/>
    </row>
    <row r="267" ht="12.75">
      <c r="B267" s="807"/>
    </row>
    <row r="268" ht="12.75">
      <c r="B268" s="807"/>
    </row>
    <row r="269" ht="12.75">
      <c r="B269" s="807"/>
    </row>
    <row r="270" ht="12.75">
      <c r="B270" s="807"/>
    </row>
    <row r="271" ht="12.75">
      <c r="B271" s="807"/>
    </row>
    <row r="272" ht="12.75">
      <c r="B272" s="807"/>
    </row>
    <row r="273" ht="12.75">
      <c r="B273" s="807"/>
    </row>
    <row r="274" ht="12.75">
      <c r="B274" s="807"/>
    </row>
    <row r="275" ht="12.75">
      <c r="B275" s="807"/>
    </row>
    <row r="276" ht="12.75">
      <c r="B276" s="807"/>
    </row>
    <row r="277" ht="12.75">
      <c r="B277" s="807"/>
    </row>
    <row r="278" ht="12.75">
      <c r="B278" s="807"/>
    </row>
    <row r="279" ht="12.75">
      <c r="B279" s="807"/>
    </row>
    <row r="280" ht="12.75">
      <c r="B280" s="807"/>
    </row>
    <row r="281" ht="12.75">
      <c r="B281" s="807"/>
    </row>
    <row r="282" ht="12.75">
      <c r="B282" s="807"/>
    </row>
    <row r="283" ht="12.75">
      <c r="B283" s="807"/>
    </row>
    <row r="284" ht="12.75">
      <c r="B284" s="807"/>
    </row>
    <row r="285" ht="12.75">
      <c r="B285" s="807"/>
    </row>
    <row r="286" ht="12.75">
      <c r="B286" s="807"/>
    </row>
    <row r="287" ht="12.75">
      <c r="B287" s="807"/>
    </row>
    <row r="288" ht="12.75">
      <c r="B288" s="807"/>
    </row>
    <row r="289" ht="12.75">
      <c r="B289" s="807"/>
    </row>
    <row r="290" ht="12.75">
      <c r="B290" s="807"/>
    </row>
    <row r="291" ht="12.75">
      <c r="B291" s="807"/>
    </row>
    <row r="292" ht="12.75">
      <c r="B292" s="807"/>
    </row>
    <row r="293" ht="12.75">
      <c r="B293" s="807"/>
    </row>
    <row r="294" ht="12.75">
      <c r="B294" s="807"/>
    </row>
    <row r="295" ht="12.75">
      <c r="B295" s="807"/>
    </row>
    <row r="296" ht="12.75">
      <c r="B296" s="807"/>
    </row>
    <row r="297" ht="12.75">
      <c r="B297" s="807"/>
    </row>
    <row r="298" ht="12.75">
      <c r="B298" s="807"/>
    </row>
    <row r="299" ht="12.75">
      <c r="B299" s="807"/>
    </row>
    <row r="300" ht="12.75">
      <c r="B300" s="807"/>
    </row>
    <row r="301" ht="12.75">
      <c r="B301" s="807"/>
    </row>
    <row r="302" ht="12.75">
      <c r="B302" s="807"/>
    </row>
    <row r="303" ht="12.75">
      <c r="B303" s="807"/>
    </row>
    <row r="304" ht="12.75">
      <c r="B304" s="807"/>
    </row>
    <row r="305" ht="12.75">
      <c r="B305" s="807"/>
    </row>
    <row r="306" ht="12.75">
      <c r="B306" s="807"/>
    </row>
    <row r="307" ht="12.75">
      <c r="B307" s="807"/>
    </row>
    <row r="308" ht="12.75">
      <c r="B308" s="807"/>
    </row>
    <row r="309" ht="12.75">
      <c r="B309" s="807"/>
    </row>
    <row r="310" ht="12.75">
      <c r="B310" s="807"/>
    </row>
    <row r="311" ht="12.75">
      <c r="B311" s="807"/>
    </row>
    <row r="312" ht="12.75">
      <c r="B312" s="807"/>
    </row>
    <row r="313" ht="12.75">
      <c r="B313" s="807"/>
    </row>
    <row r="314" ht="12.75">
      <c r="B314" s="807"/>
    </row>
    <row r="315" ht="12.75">
      <c r="B315" s="807"/>
    </row>
  </sheetData>
  <sheetProtection/>
  <mergeCells count="1">
    <mergeCell ref="B1:D2"/>
  </mergeCells>
  <printOptions/>
  <pageMargins left="0.75" right="0.75" top="1" bottom="1"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2:G13"/>
  <sheetViews>
    <sheetView view="pageBreakPreview" zoomScale="145" zoomScaleSheetLayoutView="145" zoomScalePageLayoutView="0" workbookViewId="0" topLeftCell="A1">
      <selection activeCell="C4" sqref="C4"/>
    </sheetView>
  </sheetViews>
  <sheetFormatPr defaultColWidth="9.00390625" defaultRowHeight="12.75"/>
  <cols>
    <col min="1" max="1" width="6.375" style="0" bestFit="1" customWidth="1"/>
    <col min="3" max="3" width="35.25390625" style="0" customWidth="1"/>
  </cols>
  <sheetData>
    <row r="1" ht="13.5" thickBot="1"/>
    <row r="2" spans="1:7" ht="13.5" thickBot="1">
      <c r="A2" s="386" t="s">
        <v>881</v>
      </c>
      <c r="B2" s="668"/>
      <c r="C2" s="387" t="s">
        <v>866</v>
      </c>
      <c r="D2" s="738"/>
      <c r="E2" s="738"/>
      <c r="F2" s="739"/>
      <c r="G2" s="839"/>
    </row>
    <row r="4" spans="1:7" ht="120" customHeight="1">
      <c r="A4" s="399" t="s">
        <v>215</v>
      </c>
      <c r="B4" s="664" t="s">
        <v>215</v>
      </c>
      <c r="C4" s="650" t="s">
        <v>890</v>
      </c>
      <c r="D4" s="356" t="s">
        <v>445</v>
      </c>
      <c r="E4" s="381">
        <v>1</v>
      </c>
      <c r="F4" s="358"/>
      <c r="G4" s="840">
        <f>E4*F4</f>
        <v>0</v>
      </c>
    </row>
    <row r="5" ht="13.5" thickBot="1">
      <c r="G5" s="841"/>
    </row>
    <row r="6" spans="1:7" ht="13.5" thickBot="1">
      <c r="A6" s="386"/>
      <c r="B6" s="668"/>
      <c r="C6" s="387" t="s">
        <v>882</v>
      </c>
      <c r="D6" s="738"/>
      <c r="E6" s="738"/>
      <c r="F6" s="739"/>
      <c r="G6" s="842">
        <f>G4</f>
        <v>0</v>
      </c>
    </row>
    <row r="13" ht="12.75">
      <c r="F13" s="952"/>
    </row>
  </sheetData>
  <sheetProtection/>
  <conditionalFormatting sqref="E4">
    <cfRule type="cellIs" priority="1" dxfId="6" operator="equal" stopIfTrue="1">
      <formula>0</formula>
    </cfRule>
  </conditionalFormatting>
  <conditionalFormatting sqref="F4">
    <cfRule type="expression" priority="2" dxfId="652" stopIfTrue="1">
      <formula>'MONTAŽNA KONSTR'!#REF!=1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4:H628"/>
  <sheetViews>
    <sheetView view="pageBreakPreview" zoomScaleSheetLayoutView="100" zoomScalePageLayoutView="112" workbookViewId="0" topLeftCell="A52">
      <selection activeCell="K66" sqref="K66"/>
    </sheetView>
  </sheetViews>
  <sheetFormatPr defaultColWidth="8.875" defaultRowHeight="12.75"/>
  <cols>
    <col min="1" max="1" width="4.375" style="296" customWidth="1"/>
    <col min="2" max="2" width="4.125" style="656" customWidth="1"/>
    <col min="3" max="3" width="5.125" style="297" hidden="1" customWidth="1"/>
    <col min="4" max="4" width="34.125" style="298" customWidth="1"/>
    <col min="5" max="5" width="6.25390625" style="299" customWidth="1"/>
    <col min="6" max="6" width="10.125" style="300" customWidth="1"/>
    <col min="7" max="7" width="10.00390625" style="300" customWidth="1"/>
    <col min="8" max="8" width="13.00390625" style="300" customWidth="1"/>
    <col min="9" max="9" width="10.125" style="0" bestFit="1" customWidth="1"/>
  </cols>
  <sheetData>
    <row r="4" ht="18">
      <c r="D4" s="301" t="s">
        <v>532</v>
      </c>
    </row>
    <row r="7" spans="5:6" ht="14.25">
      <c r="E7" s="297"/>
      <c r="F7" s="302"/>
    </row>
    <row r="8" spans="4:6" ht="14.25">
      <c r="D8" s="279"/>
      <c r="E8" s="297"/>
      <c r="F8" s="302"/>
    </row>
    <row r="9" spans="4:8" ht="15">
      <c r="D9" s="303"/>
      <c r="E9" s="297"/>
      <c r="F9" s="302"/>
      <c r="G9" s="304"/>
      <c r="H9" s="304"/>
    </row>
    <row r="10" spans="1:8" ht="18">
      <c r="A10" s="305"/>
      <c r="B10" s="1063" t="s">
        <v>533</v>
      </c>
      <c r="C10" s="1063"/>
      <c r="D10" s="1064"/>
      <c r="E10" s="1064"/>
      <c r="F10" s="1065"/>
      <c r="G10" s="1065"/>
      <c r="H10" s="1065"/>
    </row>
    <row r="11" spans="1:8" ht="15">
      <c r="A11" s="305"/>
      <c r="B11" s="1066" t="s">
        <v>534</v>
      </c>
      <c r="C11" s="1066"/>
      <c r="D11" s="1067"/>
      <c r="E11" s="1067"/>
      <c r="F11" s="1068"/>
      <c r="G11" s="1068"/>
      <c r="H11" s="306"/>
    </row>
    <row r="12" spans="1:8" ht="33" customHeight="1">
      <c r="A12" s="305"/>
      <c r="B12" s="1067"/>
      <c r="C12" s="1067"/>
      <c r="D12" s="1067"/>
      <c r="E12" s="1067"/>
      <c r="F12" s="1068"/>
      <c r="G12" s="1068"/>
      <c r="H12" s="307"/>
    </row>
    <row r="13" spans="2:4" ht="15.75">
      <c r="B13" s="657"/>
      <c r="C13" s="308"/>
      <c r="D13" s="279"/>
    </row>
    <row r="14" spans="2:3" ht="15">
      <c r="B14" s="658" t="s">
        <v>1</v>
      </c>
      <c r="C14" s="303"/>
    </row>
    <row r="15" ht="15" thickBot="1">
      <c r="H15" s="428"/>
    </row>
    <row r="16" spans="2:8" ht="15">
      <c r="B16" s="659" t="str">
        <f>+A46</f>
        <v>1.</v>
      </c>
      <c r="C16" s="309"/>
      <c r="D16" s="642" t="str">
        <f>+D46</f>
        <v>PREDDELA</v>
      </c>
      <c r="E16" s="310"/>
      <c r="F16" s="311"/>
      <c r="G16" s="312"/>
      <c r="H16" s="429">
        <f>+H50</f>
        <v>0</v>
      </c>
    </row>
    <row r="17" spans="2:8" ht="15">
      <c r="B17" s="660" t="str">
        <f>+A52</f>
        <v>2.</v>
      </c>
      <c r="C17" s="313"/>
      <c r="D17" s="643" t="str">
        <f>+D52</f>
        <v>ZEMELJSKA DELA</v>
      </c>
      <c r="E17" s="314"/>
      <c r="F17" s="315"/>
      <c r="G17" s="316"/>
      <c r="H17" s="430">
        <f>+H61</f>
        <v>0</v>
      </c>
    </row>
    <row r="18" spans="2:8" ht="15">
      <c r="B18" s="660" t="s">
        <v>208</v>
      </c>
      <c r="C18" s="313"/>
      <c r="D18" s="643" t="s">
        <v>535</v>
      </c>
      <c r="E18" s="314"/>
      <c r="F18" s="315"/>
      <c r="G18" s="316"/>
      <c r="H18" s="430">
        <f>+H102</f>
        <v>0</v>
      </c>
    </row>
    <row r="19" spans="2:8" ht="15.75" thickBot="1">
      <c r="B19" s="661" t="str">
        <f>+A104</f>
        <v>4.</v>
      </c>
      <c r="C19" s="317"/>
      <c r="D19" s="644" t="str">
        <f>+D104</f>
        <v>MONTAŽNA  IN GRADB. DELA ZA ELEKTROINST.</v>
      </c>
      <c r="E19" s="318"/>
      <c r="F19" s="319"/>
      <c r="G19" s="320"/>
      <c r="H19" s="431">
        <f>H108</f>
        <v>0</v>
      </c>
    </row>
    <row r="20" spans="2:8" ht="20.25" customHeight="1" thickBot="1" thickTop="1">
      <c r="B20" s="662"/>
      <c r="C20" s="321"/>
      <c r="D20" s="645" t="s">
        <v>463</v>
      </c>
      <c r="E20" s="322"/>
      <c r="F20" s="323"/>
      <c r="G20" s="324"/>
      <c r="H20" s="432">
        <f>SUM(H16:H19)</f>
        <v>0</v>
      </c>
    </row>
    <row r="21" spans="7:8" ht="14.25">
      <c r="G21" s="325"/>
      <c r="H21" s="428"/>
    </row>
    <row r="22" spans="7:8" ht="14.25">
      <c r="G22" s="325"/>
      <c r="H22" s="325"/>
    </row>
    <row r="23" spans="7:8" ht="14.25">
      <c r="G23" s="325"/>
      <c r="H23" s="325"/>
    </row>
    <row r="24" spans="7:8" ht="14.25">
      <c r="G24" s="325"/>
      <c r="H24" s="325"/>
    </row>
    <row r="25" spans="7:8" ht="14.25">
      <c r="G25" s="325"/>
      <c r="H25" s="325"/>
    </row>
    <row r="26" spans="7:8" ht="14.25">
      <c r="G26" s="325"/>
      <c r="H26" s="325"/>
    </row>
    <row r="27" spans="4:8" ht="14.25">
      <c r="D27" s="326"/>
      <c r="E27" s="327"/>
      <c r="F27" s="328"/>
      <c r="G27" s="329"/>
      <c r="H27" s="329"/>
    </row>
    <row r="28" spans="4:8" ht="14.25">
      <c r="D28" s="326"/>
      <c r="E28" s="327"/>
      <c r="F28" s="328"/>
      <c r="G28" s="329"/>
      <c r="H28" s="329"/>
    </row>
    <row r="29" spans="4:8" ht="14.25">
      <c r="D29" s="326"/>
      <c r="E29" s="327"/>
      <c r="F29" s="328"/>
      <c r="G29" s="329"/>
      <c r="H29" s="329"/>
    </row>
    <row r="30" spans="4:8" ht="14.25">
      <c r="D30" s="326"/>
      <c r="E30" s="327"/>
      <c r="F30" s="328"/>
      <c r="G30" s="329"/>
      <c r="H30" s="329"/>
    </row>
    <row r="31" spans="4:8" ht="14.25">
      <c r="D31" s="326"/>
      <c r="E31" s="327"/>
      <c r="F31" s="328"/>
      <c r="G31" s="329"/>
      <c r="H31" s="329"/>
    </row>
    <row r="32" spans="4:8" ht="14.25">
      <c r="D32" s="330"/>
      <c r="E32" s="327"/>
      <c r="F32" s="328"/>
      <c r="G32" s="329"/>
      <c r="H32" s="329"/>
    </row>
    <row r="33" spans="1:8" ht="15.75">
      <c r="A33" s="331"/>
      <c r="D33" s="326"/>
      <c r="E33" s="332"/>
      <c r="F33" s="333"/>
      <c r="G33" s="329"/>
      <c r="H33" s="334"/>
    </row>
    <row r="34" spans="1:8" ht="15.75">
      <c r="A34" s="331"/>
      <c r="D34" s="326"/>
      <c r="E34" s="332"/>
      <c r="F34" s="333"/>
      <c r="G34" s="329"/>
      <c r="H34" s="334"/>
    </row>
    <row r="35" spans="1:8" ht="15.75">
      <c r="A35" s="331"/>
      <c r="E35" s="335"/>
      <c r="F35" s="336"/>
      <c r="G35" s="325"/>
      <c r="H35" s="337"/>
    </row>
    <row r="36" spans="1:8" ht="15.75">
      <c r="A36" s="331"/>
      <c r="E36" s="335"/>
      <c r="F36" s="336"/>
      <c r="G36" s="325"/>
      <c r="H36" s="337"/>
    </row>
    <row r="37" spans="1:8" ht="15.75">
      <c r="A37" s="331"/>
      <c r="E37" s="335"/>
      <c r="F37" s="336"/>
      <c r="G37" s="325"/>
      <c r="H37" s="337"/>
    </row>
    <row r="38" spans="7:8" ht="14.25">
      <c r="G38" s="325"/>
      <c r="H38" s="325"/>
    </row>
    <row r="39" spans="7:8" ht="14.25">
      <c r="G39" s="325"/>
      <c r="H39" s="325"/>
    </row>
    <row r="40" spans="7:8" ht="14.25">
      <c r="G40" s="325"/>
      <c r="H40" s="325"/>
    </row>
    <row r="41" spans="7:8" ht="14.25">
      <c r="G41" s="325"/>
      <c r="H41" s="325"/>
    </row>
    <row r="42" spans="7:8" ht="15" thickBot="1">
      <c r="G42" s="325"/>
      <c r="H42" s="325"/>
    </row>
    <row r="43" spans="1:8" ht="26.25" thickBot="1">
      <c r="A43" s="1069" t="s">
        <v>536</v>
      </c>
      <c r="B43" s="1070"/>
      <c r="C43" s="338" t="s">
        <v>537</v>
      </c>
      <c r="D43" s="646" t="s">
        <v>538</v>
      </c>
      <c r="E43" s="339" t="s">
        <v>539</v>
      </c>
      <c r="F43" s="340" t="s">
        <v>540</v>
      </c>
      <c r="G43" s="340" t="s">
        <v>541</v>
      </c>
      <c r="H43" s="341" t="s">
        <v>542</v>
      </c>
    </row>
    <row r="44" spans="1:8" ht="14.25">
      <c r="A44" s="342"/>
      <c r="C44" s="343"/>
      <c r="D44" s="279"/>
      <c r="E44" s="344"/>
      <c r="F44" s="345">
        <v>1</v>
      </c>
      <c r="G44" s="325"/>
      <c r="H44" s="325"/>
    </row>
    <row r="45" spans="1:8" ht="15" thickBot="1">
      <c r="A45" s="342"/>
      <c r="C45" s="343"/>
      <c r="D45" s="279"/>
      <c r="E45" s="344"/>
      <c r="F45" s="345">
        <v>0</v>
      </c>
      <c r="G45" s="325"/>
      <c r="H45" s="325"/>
    </row>
    <row r="46" spans="1:8" ht="15.75" customHeight="1" thickBot="1">
      <c r="A46" s="346" t="s">
        <v>215</v>
      </c>
      <c r="B46" s="663"/>
      <c r="C46" s="347"/>
      <c r="D46" s="348" t="s">
        <v>3</v>
      </c>
      <c r="E46" s="349"/>
      <c r="F46" s="350">
        <v>1</v>
      </c>
      <c r="G46" s="351"/>
      <c r="H46" s="352"/>
    </row>
    <row r="47" spans="1:8" ht="25.5">
      <c r="A47" s="353" t="s">
        <v>215</v>
      </c>
      <c r="B47" s="664">
        <v>1</v>
      </c>
      <c r="C47" s="355"/>
      <c r="D47" s="647" t="s">
        <v>543</v>
      </c>
      <c r="E47" s="356" t="s">
        <v>12</v>
      </c>
      <c r="F47" s="357">
        <v>586</v>
      </c>
      <c r="G47" s="358"/>
      <c r="H47" s="418">
        <f>+F47*G47</f>
        <v>0</v>
      </c>
    </row>
    <row r="48" spans="1:8" ht="25.5">
      <c r="A48" s="353" t="s">
        <v>215</v>
      </c>
      <c r="B48" s="664">
        <v>2</v>
      </c>
      <c r="C48" s="354"/>
      <c r="D48" s="641" t="s">
        <v>544</v>
      </c>
      <c r="E48" s="356" t="s">
        <v>473</v>
      </c>
      <c r="F48" s="359">
        <v>10</v>
      </c>
      <c r="G48" s="358"/>
      <c r="H48" s="418">
        <f>+F48*G48</f>
        <v>0</v>
      </c>
    </row>
    <row r="49" spans="1:8" ht="13.5" thickBot="1">
      <c r="A49" s="360"/>
      <c r="B49" s="665"/>
      <c r="C49" s="361"/>
      <c r="D49" s="551"/>
      <c r="E49" s="362"/>
      <c r="F49" s="363">
        <v>1</v>
      </c>
      <c r="G49" s="364"/>
      <c r="H49" s="419"/>
    </row>
    <row r="50" spans="1:8" ht="15.75" thickBot="1">
      <c r="A50" s="365"/>
      <c r="B50" s="666"/>
      <c r="C50" s="366"/>
      <c r="D50" s="648" t="s">
        <v>545</v>
      </c>
      <c r="E50" s="367"/>
      <c r="F50" s="368">
        <v>1</v>
      </c>
      <c r="G50" s="369"/>
      <c r="H50" s="420">
        <f>SUM(H47:H48)</f>
        <v>0</v>
      </c>
    </row>
    <row r="51" spans="1:8" ht="13.5" thickBot="1">
      <c r="A51" s="272"/>
      <c r="B51" s="667"/>
      <c r="C51" s="370"/>
      <c r="D51" s="371"/>
      <c r="E51" s="273"/>
      <c r="F51" s="372">
        <v>1</v>
      </c>
      <c r="G51" s="373"/>
      <c r="H51" s="421"/>
    </row>
    <row r="52" spans="1:8" ht="13.5" thickBot="1">
      <c r="A52" s="374" t="s">
        <v>205</v>
      </c>
      <c r="B52" s="668"/>
      <c r="C52" s="375"/>
      <c r="D52" s="376" t="s">
        <v>246</v>
      </c>
      <c r="E52" s="377"/>
      <c r="F52" s="378">
        <v>1</v>
      </c>
      <c r="G52" s="379"/>
      <c r="H52" s="422"/>
    </row>
    <row r="53" spans="1:8" ht="79.5" customHeight="1">
      <c r="A53" s="353" t="s">
        <v>205</v>
      </c>
      <c r="B53" s="664">
        <v>1</v>
      </c>
      <c r="C53" s="354"/>
      <c r="D53" s="641" t="s">
        <v>546</v>
      </c>
      <c r="E53" s="356" t="s">
        <v>547</v>
      </c>
      <c r="F53" s="381">
        <v>45.6</v>
      </c>
      <c r="G53" s="358"/>
      <c r="H53" s="418">
        <f aca="true" t="shared" si="0" ref="H53:H59">+F53*G53</f>
        <v>0</v>
      </c>
    </row>
    <row r="54" spans="1:8" ht="78" customHeight="1">
      <c r="A54" s="353" t="s">
        <v>205</v>
      </c>
      <c r="B54" s="664">
        <v>2</v>
      </c>
      <c r="C54" s="354"/>
      <c r="D54" s="641" t="s">
        <v>548</v>
      </c>
      <c r="E54" s="356" t="s">
        <v>549</v>
      </c>
      <c r="F54" s="381">
        <v>68.39999999999999</v>
      </c>
      <c r="G54" s="358"/>
      <c r="H54" s="418">
        <f t="shared" si="0"/>
        <v>0</v>
      </c>
    </row>
    <row r="55" spans="1:8" ht="72" customHeight="1">
      <c r="A55" s="353" t="s">
        <v>205</v>
      </c>
      <c r="B55" s="664">
        <v>3</v>
      </c>
      <c r="C55" s="354"/>
      <c r="D55" s="641" t="s">
        <v>550</v>
      </c>
      <c r="E55" s="356" t="s">
        <v>549</v>
      </c>
      <c r="F55" s="357">
        <v>4</v>
      </c>
      <c r="G55" s="358"/>
      <c r="H55" s="418">
        <f t="shared" si="0"/>
        <v>0</v>
      </c>
    </row>
    <row r="56" spans="1:8" ht="45" customHeight="1">
      <c r="A56" s="353" t="s">
        <v>205</v>
      </c>
      <c r="B56" s="664">
        <v>4</v>
      </c>
      <c r="C56" s="354"/>
      <c r="D56" s="641" t="s">
        <v>551</v>
      </c>
      <c r="E56" s="356" t="s">
        <v>134</v>
      </c>
      <c r="F56" s="357">
        <v>25</v>
      </c>
      <c r="G56" s="358"/>
      <c r="H56" s="418">
        <f t="shared" si="0"/>
        <v>0</v>
      </c>
    </row>
    <row r="57" spans="1:8" ht="31.5" customHeight="1">
      <c r="A57" s="353" t="s">
        <v>205</v>
      </c>
      <c r="B57" s="664">
        <v>5</v>
      </c>
      <c r="C57" s="354"/>
      <c r="D57" s="641" t="s">
        <v>552</v>
      </c>
      <c r="E57" s="356" t="s">
        <v>547</v>
      </c>
      <c r="F57" s="381">
        <v>98.99999999999999</v>
      </c>
      <c r="G57" s="358"/>
      <c r="H57" s="418">
        <f t="shared" si="0"/>
        <v>0</v>
      </c>
    </row>
    <row r="58" spans="1:8" ht="45.75" customHeight="1">
      <c r="A58" s="353" t="s">
        <v>205</v>
      </c>
      <c r="B58" s="664">
        <v>6</v>
      </c>
      <c r="C58" s="354"/>
      <c r="D58" s="641" t="s">
        <v>553</v>
      </c>
      <c r="E58" s="356" t="s">
        <v>549</v>
      </c>
      <c r="F58" s="357">
        <v>92.5</v>
      </c>
      <c r="G58" s="358"/>
      <c r="H58" s="418">
        <f t="shared" si="0"/>
        <v>0</v>
      </c>
    </row>
    <row r="59" spans="1:8" ht="51">
      <c r="A59" s="353" t="s">
        <v>205</v>
      </c>
      <c r="B59" s="664">
        <v>7</v>
      </c>
      <c r="C59" s="354"/>
      <c r="D59" s="641" t="s">
        <v>1013</v>
      </c>
      <c r="E59" s="356" t="s">
        <v>549</v>
      </c>
      <c r="F59" s="357">
        <v>25.5</v>
      </c>
      <c r="G59" s="358"/>
      <c r="H59" s="418">
        <f t="shared" si="0"/>
        <v>0</v>
      </c>
    </row>
    <row r="60" spans="1:8" ht="13.5" thickBot="1">
      <c r="A60" s="382"/>
      <c r="B60" s="667"/>
      <c r="C60" s="370"/>
      <c r="D60" s="649"/>
      <c r="E60" s="383"/>
      <c r="F60" s="372">
        <v>1</v>
      </c>
      <c r="G60" s="373"/>
      <c r="H60" s="419"/>
    </row>
    <row r="61" spans="1:8" ht="15.75" thickBot="1">
      <c r="A61" s="365"/>
      <c r="B61" s="666"/>
      <c r="C61" s="366"/>
      <c r="D61" s="648" t="s">
        <v>554</v>
      </c>
      <c r="E61" s="367"/>
      <c r="F61" s="378">
        <v>1</v>
      </c>
      <c r="G61" s="384"/>
      <c r="H61" s="420">
        <f>SUM(H53:H59)</f>
        <v>0</v>
      </c>
    </row>
    <row r="62" spans="1:8" ht="13.5" thickBot="1">
      <c r="A62" s="272"/>
      <c r="B62" s="667"/>
      <c r="C62" s="370"/>
      <c r="D62" s="371"/>
      <c r="E62" s="273"/>
      <c r="F62" s="385">
        <v>1</v>
      </c>
      <c r="G62" s="373"/>
      <c r="H62" s="421"/>
    </row>
    <row r="63" spans="1:8" ht="13.5" thickBot="1">
      <c r="A63" s="386" t="s">
        <v>208</v>
      </c>
      <c r="B63" s="668"/>
      <c r="C63" s="375"/>
      <c r="D63" s="387" t="s">
        <v>535</v>
      </c>
      <c r="E63" s="377"/>
      <c r="F63" s="388">
        <v>1</v>
      </c>
      <c r="G63" s="379"/>
      <c r="H63" s="422"/>
    </row>
    <row r="64" spans="1:8" ht="13.5" thickBot="1">
      <c r="A64" s="272"/>
      <c r="B64" s="667"/>
      <c r="C64" s="370"/>
      <c r="D64" s="371"/>
      <c r="E64" s="273"/>
      <c r="F64" s="385"/>
      <c r="G64" s="373"/>
      <c r="H64" s="421"/>
    </row>
    <row r="65" spans="1:8" ht="13.5" thickBot="1">
      <c r="A65" s="386" t="s">
        <v>555</v>
      </c>
      <c r="B65" s="668"/>
      <c r="C65" s="375"/>
      <c r="D65" s="387" t="s">
        <v>275</v>
      </c>
      <c r="E65" s="377"/>
      <c r="F65" s="388">
        <v>1</v>
      </c>
      <c r="G65" s="379"/>
      <c r="H65" s="422"/>
    </row>
    <row r="66" spans="1:8" ht="70.5" customHeight="1">
      <c r="A66" s="389" t="s">
        <v>555</v>
      </c>
      <c r="B66" s="664">
        <v>1</v>
      </c>
      <c r="C66" s="354"/>
      <c r="D66" s="650" t="s">
        <v>556</v>
      </c>
      <c r="E66" s="356" t="s">
        <v>557</v>
      </c>
      <c r="F66" s="381">
        <v>12.85</v>
      </c>
      <c r="G66" s="390"/>
      <c r="H66" s="423">
        <f aca="true" t="shared" si="1" ref="H66:H71">+F66*G66</f>
        <v>0</v>
      </c>
    </row>
    <row r="67" spans="1:8" ht="63.75">
      <c r="A67" s="389" t="s">
        <v>555</v>
      </c>
      <c r="B67" s="664">
        <v>2</v>
      </c>
      <c r="C67" s="354"/>
      <c r="D67" s="650" t="s">
        <v>558</v>
      </c>
      <c r="E67" s="356" t="s">
        <v>557</v>
      </c>
      <c r="F67" s="381">
        <v>304</v>
      </c>
      <c r="G67" s="390"/>
      <c r="H67" s="423">
        <f t="shared" si="1"/>
        <v>0</v>
      </c>
    </row>
    <row r="68" spans="1:8" ht="89.25">
      <c r="A68" s="389" t="s">
        <v>555</v>
      </c>
      <c r="B68" s="664">
        <v>3</v>
      </c>
      <c r="C68" s="354"/>
      <c r="D68" s="650" t="s">
        <v>559</v>
      </c>
      <c r="E68" s="356" t="s">
        <v>557</v>
      </c>
      <c r="F68" s="381">
        <v>150</v>
      </c>
      <c r="G68" s="358"/>
      <c r="H68" s="418">
        <f t="shared" si="1"/>
        <v>0</v>
      </c>
    </row>
    <row r="69" spans="1:8" ht="99.75" customHeight="1">
      <c r="A69" s="389" t="s">
        <v>555</v>
      </c>
      <c r="B69" s="664">
        <v>4</v>
      </c>
      <c r="C69" s="354"/>
      <c r="D69" s="650" t="s">
        <v>560</v>
      </c>
      <c r="E69" s="356" t="s">
        <v>557</v>
      </c>
      <c r="F69" s="381">
        <v>14.399999999999999</v>
      </c>
      <c r="G69" s="390"/>
      <c r="H69" s="423">
        <f>+F69*G69</f>
        <v>0</v>
      </c>
    </row>
    <row r="70" spans="1:8" ht="127.5">
      <c r="A70" s="389" t="s">
        <v>555</v>
      </c>
      <c r="B70" s="664">
        <v>5</v>
      </c>
      <c r="C70" s="354"/>
      <c r="D70" s="650" t="s">
        <v>561</v>
      </c>
      <c r="E70" s="356" t="s">
        <v>473</v>
      </c>
      <c r="F70" s="381">
        <v>10</v>
      </c>
      <c r="G70" s="358"/>
      <c r="H70" s="418">
        <f t="shared" si="1"/>
        <v>0</v>
      </c>
    </row>
    <row r="71" spans="1:8" ht="127.5">
      <c r="A71" s="389" t="s">
        <v>555</v>
      </c>
      <c r="B71" s="664">
        <v>6</v>
      </c>
      <c r="C71" s="354"/>
      <c r="D71" s="650" t="s">
        <v>562</v>
      </c>
      <c r="E71" s="356" t="s">
        <v>473</v>
      </c>
      <c r="F71" s="381">
        <v>38</v>
      </c>
      <c r="G71" s="358"/>
      <c r="H71" s="418">
        <f t="shared" si="1"/>
        <v>0</v>
      </c>
    </row>
    <row r="72" spans="1:8" ht="13.5" thickBot="1">
      <c r="A72" s="391"/>
      <c r="B72" s="669"/>
      <c r="C72" s="361"/>
      <c r="D72" s="651"/>
      <c r="E72" s="362"/>
      <c r="F72" s="392">
        <v>1</v>
      </c>
      <c r="G72" s="364"/>
      <c r="H72" s="419"/>
    </row>
    <row r="73" spans="1:8" ht="15.75" thickBot="1">
      <c r="A73" s="365"/>
      <c r="B73" s="666"/>
      <c r="C73" s="366"/>
      <c r="D73" s="652" t="s">
        <v>563</v>
      </c>
      <c r="E73" s="367"/>
      <c r="F73" s="388">
        <v>1</v>
      </c>
      <c r="G73" s="384"/>
      <c r="H73" s="420">
        <f>SUM(H66:H71)</f>
        <v>0</v>
      </c>
    </row>
    <row r="74" spans="1:8" ht="13.5" thickBot="1">
      <c r="A74" s="391"/>
      <c r="B74" s="669"/>
      <c r="C74" s="361"/>
      <c r="D74" s="651"/>
      <c r="E74" s="362"/>
      <c r="F74" s="393">
        <v>1</v>
      </c>
      <c r="G74" s="364"/>
      <c r="H74" s="419"/>
    </row>
    <row r="75" spans="1:8" ht="13.5" thickBot="1">
      <c r="A75" s="386" t="s">
        <v>564</v>
      </c>
      <c r="B75" s="668"/>
      <c r="C75" s="375"/>
      <c r="D75" s="387" t="s">
        <v>284</v>
      </c>
      <c r="E75" s="377"/>
      <c r="F75" s="388">
        <v>1</v>
      </c>
      <c r="G75" s="379"/>
      <c r="H75" s="422"/>
    </row>
    <row r="76" spans="1:8" ht="14.25">
      <c r="A76" s="353"/>
      <c r="B76" s="664"/>
      <c r="C76" s="354"/>
      <c r="D76" s="650" t="s">
        <v>565</v>
      </c>
      <c r="E76" s="356" t="s">
        <v>288</v>
      </c>
      <c r="F76" s="787">
        <v>208726.32</v>
      </c>
      <c r="G76" s="358"/>
      <c r="H76" s="418">
        <f>+F76*G76</f>
        <v>0</v>
      </c>
    </row>
    <row r="77" spans="1:8" ht="14.25">
      <c r="A77" s="353"/>
      <c r="B77" s="664"/>
      <c r="C77" s="354"/>
      <c r="D77" s="650" t="s">
        <v>566</v>
      </c>
      <c r="E77" s="356" t="s">
        <v>288</v>
      </c>
      <c r="F77" s="787">
        <v>157220.15</v>
      </c>
      <c r="G77" s="358"/>
      <c r="H77" s="418">
        <f>+F77*G77</f>
        <v>0</v>
      </c>
    </row>
    <row r="78" spans="1:8" ht="14.25">
      <c r="A78" s="353"/>
      <c r="B78" s="664"/>
      <c r="C78" s="354"/>
      <c r="D78" s="650" t="s">
        <v>567</v>
      </c>
      <c r="E78" s="356" t="s">
        <v>288</v>
      </c>
      <c r="F78" s="787">
        <v>356473.71</v>
      </c>
      <c r="G78" s="358"/>
      <c r="H78" s="418">
        <f>+F78*G78</f>
        <v>0</v>
      </c>
    </row>
    <row r="79" spans="1:8" ht="13.5" thickBot="1">
      <c r="A79" s="391"/>
      <c r="B79" s="669"/>
      <c r="C79" s="361"/>
      <c r="D79" s="651"/>
      <c r="E79" s="362"/>
      <c r="F79" s="392">
        <v>1</v>
      </c>
      <c r="G79" s="364"/>
      <c r="H79" s="419"/>
    </row>
    <row r="80" spans="1:8" ht="15.75" thickBot="1">
      <c r="A80" s="365"/>
      <c r="B80" s="666"/>
      <c r="C80" s="366"/>
      <c r="D80" s="387" t="s">
        <v>568</v>
      </c>
      <c r="E80" s="367"/>
      <c r="F80" s="388">
        <v>1</v>
      </c>
      <c r="G80" s="384"/>
      <c r="H80" s="420">
        <f>SUM(H76:H78)</f>
        <v>0</v>
      </c>
    </row>
    <row r="81" spans="1:8" ht="13.5" thickBot="1">
      <c r="A81" s="391"/>
      <c r="B81" s="669"/>
      <c r="C81" s="361"/>
      <c r="D81" s="651"/>
      <c r="E81" s="362"/>
      <c r="F81" s="393">
        <v>1</v>
      </c>
      <c r="G81" s="364"/>
      <c r="H81" s="419"/>
    </row>
    <row r="82" spans="1:8" ht="13.5" thickBot="1">
      <c r="A82" s="386" t="s">
        <v>569</v>
      </c>
      <c r="B82" s="668"/>
      <c r="C82" s="375"/>
      <c r="D82" s="387" t="s">
        <v>279</v>
      </c>
      <c r="E82" s="377"/>
      <c r="F82" s="394">
        <v>1</v>
      </c>
      <c r="G82" s="379"/>
      <c r="H82" s="422"/>
    </row>
    <row r="83" spans="1:8" ht="12.75">
      <c r="A83" s="395"/>
      <c r="B83" s="670"/>
      <c r="C83" s="396"/>
      <c r="D83" s="653"/>
      <c r="E83" s="397"/>
      <c r="F83" s="398">
        <v>1</v>
      </c>
      <c r="G83" s="364"/>
      <c r="H83" s="419"/>
    </row>
    <row r="84" spans="1:8" ht="63.75">
      <c r="A84" s="399" t="s">
        <v>569</v>
      </c>
      <c r="B84" s="664">
        <v>1</v>
      </c>
      <c r="C84" s="354"/>
      <c r="D84" s="650" t="s">
        <v>570</v>
      </c>
      <c r="E84" s="356" t="s">
        <v>35</v>
      </c>
      <c r="F84" s="381">
        <v>3.3</v>
      </c>
      <c r="G84" s="358"/>
      <c r="H84" s="418">
        <f aca="true" t="shared" si="2" ref="H84:H89">+F84*G84</f>
        <v>0</v>
      </c>
    </row>
    <row r="85" spans="1:8" ht="57" customHeight="1">
      <c r="A85" s="399" t="s">
        <v>569</v>
      </c>
      <c r="B85" s="664">
        <v>2</v>
      </c>
      <c r="C85" s="354"/>
      <c r="D85" s="650" t="s">
        <v>571</v>
      </c>
      <c r="E85" s="356" t="s">
        <v>35</v>
      </c>
      <c r="F85" s="357">
        <v>2013.5</v>
      </c>
      <c r="G85" s="358"/>
      <c r="H85" s="418">
        <f t="shared" si="2"/>
        <v>0</v>
      </c>
    </row>
    <row r="86" spans="1:8" ht="89.25">
      <c r="A86" s="399" t="s">
        <v>569</v>
      </c>
      <c r="B86" s="664">
        <v>3</v>
      </c>
      <c r="C86" s="354"/>
      <c r="D86" s="647" t="s">
        <v>572</v>
      </c>
      <c r="E86" s="356" t="s">
        <v>573</v>
      </c>
      <c r="F86" s="381">
        <v>155.76</v>
      </c>
      <c r="G86" s="358"/>
      <c r="H86" s="418">
        <f t="shared" si="2"/>
        <v>0</v>
      </c>
    </row>
    <row r="87" spans="1:8" ht="127.5">
      <c r="A87" s="399" t="s">
        <v>569</v>
      </c>
      <c r="B87" s="664">
        <v>4</v>
      </c>
      <c r="C87" s="354"/>
      <c r="D87" s="650" t="s">
        <v>574</v>
      </c>
      <c r="E87" s="356" t="s">
        <v>573</v>
      </c>
      <c r="F87" s="381">
        <v>6.87</v>
      </c>
      <c r="G87" s="358"/>
      <c r="H87" s="418">
        <f t="shared" si="2"/>
        <v>0</v>
      </c>
    </row>
    <row r="88" spans="1:8" ht="127.5">
      <c r="A88" s="399" t="s">
        <v>569</v>
      </c>
      <c r="B88" s="664">
        <v>5</v>
      </c>
      <c r="C88" s="354"/>
      <c r="D88" s="647" t="s">
        <v>575</v>
      </c>
      <c r="E88" s="356" t="s">
        <v>573</v>
      </c>
      <c r="F88" s="381">
        <v>5842</v>
      </c>
      <c r="G88" s="358"/>
      <c r="H88" s="418">
        <f t="shared" si="2"/>
        <v>0</v>
      </c>
    </row>
    <row r="89" spans="1:8" ht="102">
      <c r="A89" s="399" t="s">
        <v>569</v>
      </c>
      <c r="B89" s="664">
        <v>6</v>
      </c>
      <c r="C89" s="354"/>
      <c r="D89" s="650" t="s">
        <v>576</v>
      </c>
      <c r="E89" s="356" t="s">
        <v>573</v>
      </c>
      <c r="F89" s="381">
        <v>19.01</v>
      </c>
      <c r="G89" s="358"/>
      <c r="H89" s="418">
        <f t="shared" si="2"/>
        <v>0</v>
      </c>
    </row>
    <row r="90" spans="1:8" ht="13.5" thickBot="1">
      <c r="A90" s="272"/>
      <c r="B90" s="667"/>
      <c r="C90" s="370"/>
      <c r="D90" s="654"/>
      <c r="E90" s="400"/>
      <c r="F90" s="401">
        <v>1</v>
      </c>
      <c r="G90" s="364"/>
      <c r="H90" s="419"/>
    </row>
    <row r="91" spans="1:8" ht="15.75" thickBot="1">
      <c r="A91" s="365"/>
      <c r="B91" s="666"/>
      <c r="C91" s="366"/>
      <c r="D91" s="652" t="s">
        <v>577</v>
      </c>
      <c r="E91" s="367"/>
      <c r="F91" s="394">
        <v>1</v>
      </c>
      <c r="G91" s="384"/>
      <c r="H91" s="420">
        <f>SUM(H84:H89)</f>
        <v>0</v>
      </c>
    </row>
    <row r="92" spans="1:8" ht="13.5" thickBot="1">
      <c r="A92" s="272"/>
      <c r="B92" s="667"/>
      <c r="C92" s="370"/>
      <c r="D92" s="654"/>
      <c r="E92" s="400"/>
      <c r="F92" s="402">
        <v>1</v>
      </c>
      <c r="G92" s="364"/>
      <c r="H92" s="419"/>
    </row>
    <row r="93" spans="1:8" ht="13.5" thickBot="1">
      <c r="A93" s="386" t="s">
        <v>578</v>
      </c>
      <c r="B93" s="668"/>
      <c r="C93" s="375"/>
      <c r="D93" s="387" t="s">
        <v>579</v>
      </c>
      <c r="E93" s="377"/>
      <c r="F93" s="388">
        <v>1</v>
      </c>
      <c r="G93" s="379"/>
      <c r="H93" s="422"/>
    </row>
    <row r="94" spans="1:8" ht="12.75">
      <c r="A94" s="391"/>
      <c r="B94" s="669"/>
      <c r="C94" s="361"/>
      <c r="D94" s="651"/>
      <c r="E94" s="362"/>
      <c r="F94" s="393">
        <v>1</v>
      </c>
      <c r="G94" s="364"/>
      <c r="H94" s="419"/>
    </row>
    <row r="95" spans="1:8" ht="76.5">
      <c r="A95" s="399" t="s">
        <v>578</v>
      </c>
      <c r="B95" s="664">
        <v>1</v>
      </c>
      <c r="C95" s="354"/>
      <c r="D95" s="650" t="s">
        <v>580</v>
      </c>
      <c r="E95" s="356" t="s">
        <v>12</v>
      </c>
      <c r="F95" s="381">
        <v>119</v>
      </c>
      <c r="G95" s="358"/>
      <c r="H95" s="418">
        <f>+F95*G95</f>
        <v>0</v>
      </c>
    </row>
    <row r="96" spans="1:8" ht="225.75" customHeight="1">
      <c r="A96" s="399" t="s">
        <v>578</v>
      </c>
      <c r="B96" s="664">
        <v>2</v>
      </c>
      <c r="C96" s="354"/>
      <c r="D96" s="647" t="s">
        <v>581</v>
      </c>
      <c r="E96" s="356" t="s">
        <v>317</v>
      </c>
      <c r="F96" s="357">
        <v>3489</v>
      </c>
      <c r="G96" s="403"/>
      <c r="H96" s="418">
        <f>+F96*G96</f>
        <v>0</v>
      </c>
    </row>
    <row r="97" spans="1:8" ht="165.75">
      <c r="A97" s="399" t="s">
        <v>578</v>
      </c>
      <c r="B97" s="664">
        <v>2</v>
      </c>
      <c r="C97" s="354"/>
      <c r="D97" s="647" t="s">
        <v>582</v>
      </c>
      <c r="E97" s="356" t="s">
        <v>317</v>
      </c>
      <c r="F97" s="357">
        <v>4054</v>
      </c>
      <c r="G97" s="403"/>
      <c r="H97" s="418">
        <f>+F97*G97</f>
        <v>0</v>
      </c>
    </row>
    <row r="98" spans="1:8" ht="13.5" thickBot="1">
      <c r="A98" s="404"/>
      <c r="B98" s="669"/>
      <c r="C98" s="405"/>
      <c r="D98" s="651"/>
      <c r="E98" s="397"/>
      <c r="F98" s="393">
        <v>1</v>
      </c>
      <c r="G98" s="364"/>
      <c r="H98" s="419"/>
    </row>
    <row r="99" spans="1:8" ht="15.75" thickBot="1">
      <c r="A99" s="365"/>
      <c r="B99" s="666"/>
      <c r="C99" s="366"/>
      <c r="D99" s="387" t="s">
        <v>583</v>
      </c>
      <c r="E99" s="367"/>
      <c r="F99" s="388">
        <v>1</v>
      </c>
      <c r="G99" s="384"/>
      <c r="H99" s="420">
        <f>SUM(H95:H98)</f>
        <v>0</v>
      </c>
    </row>
    <row r="100" spans="1:8" ht="12.75">
      <c r="A100" s="272"/>
      <c r="B100" s="667"/>
      <c r="C100" s="370"/>
      <c r="D100" s="654"/>
      <c r="E100" s="400"/>
      <c r="F100" s="393">
        <v>1</v>
      </c>
      <c r="G100" s="364"/>
      <c r="H100" s="419"/>
    </row>
    <row r="101" spans="1:8" ht="13.5" thickBot="1">
      <c r="A101" s="404"/>
      <c r="B101" s="669"/>
      <c r="C101" s="405"/>
      <c r="D101" s="655"/>
      <c r="E101" s="362"/>
      <c r="F101" s="393">
        <v>1</v>
      </c>
      <c r="G101" s="364"/>
      <c r="H101" s="424"/>
    </row>
    <row r="102" spans="1:8" ht="15.75" thickBot="1">
      <c r="A102" s="365"/>
      <c r="B102" s="666"/>
      <c r="C102" s="366"/>
      <c r="D102" s="652" t="s">
        <v>584</v>
      </c>
      <c r="E102" s="367"/>
      <c r="F102" s="388">
        <v>1</v>
      </c>
      <c r="G102" s="384"/>
      <c r="H102" s="420">
        <f>+H73+H80+H91+H99</f>
        <v>0</v>
      </c>
    </row>
    <row r="103" spans="1:8" ht="13.5" thickBot="1">
      <c r="A103" s="272"/>
      <c r="B103" s="667"/>
      <c r="C103" s="370"/>
      <c r="D103" s="654"/>
      <c r="E103" s="400"/>
      <c r="F103" s="402">
        <v>1</v>
      </c>
      <c r="G103" s="373"/>
      <c r="H103" s="421"/>
    </row>
    <row r="104" spans="1:8" ht="13.5" thickBot="1">
      <c r="A104" s="374" t="s">
        <v>212</v>
      </c>
      <c r="B104" s="668"/>
      <c r="C104" s="375"/>
      <c r="D104" s="1071" t="s">
        <v>861</v>
      </c>
      <c r="E104" s="1072"/>
      <c r="F104" s="1072"/>
      <c r="G104" s="379"/>
      <c r="H104" s="422"/>
    </row>
    <row r="105" spans="1:8" ht="63.75">
      <c r="A105" s="406" t="s">
        <v>212</v>
      </c>
      <c r="B105" s="664">
        <v>1</v>
      </c>
      <c r="C105" s="354"/>
      <c r="D105" s="641" t="s">
        <v>585</v>
      </c>
      <c r="E105" s="356" t="s">
        <v>473</v>
      </c>
      <c r="F105" s="357">
        <v>10</v>
      </c>
      <c r="G105" s="403"/>
      <c r="H105" s="425">
        <f>+F105*G105</f>
        <v>0</v>
      </c>
    </row>
    <row r="106" spans="1:8" ht="25.5">
      <c r="A106" s="360" t="s">
        <v>212</v>
      </c>
      <c r="B106" s="664" t="s">
        <v>205</v>
      </c>
      <c r="C106" s="790"/>
      <c r="D106" s="791" t="s">
        <v>586</v>
      </c>
      <c r="E106" s="792" t="s">
        <v>12</v>
      </c>
      <c r="F106" s="793">
        <v>586</v>
      </c>
      <c r="G106" s="794"/>
      <c r="H106" s="795">
        <f>+F106*G106</f>
        <v>0</v>
      </c>
    </row>
    <row r="107" spans="1:8" ht="13.5" thickBot="1">
      <c r="A107" s="805"/>
      <c r="B107" s="804"/>
      <c r="C107" s="803"/>
      <c r="D107" s="799"/>
      <c r="E107" s="800"/>
      <c r="F107" s="801"/>
      <c r="G107" s="802"/>
      <c r="H107" s="798"/>
    </row>
    <row r="108" spans="1:8" ht="15.75" thickBot="1">
      <c r="A108" s="365"/>
      <c r="B108" s="666"/>
      <c r="C108" s="366"/>
      <c r="D108" s="796" t="s">
        <v>860</v>
      </c>
      <c r="E108" s="796"/>
      <c r="F108" s="797"/>
      <c r="G108" s="380"/>
      <c r="H108" s="420">
        <f>SUM(H105:H107)</f>
        <v>0</v>
      </c>
    </row>
    <row r="109" spans="1:8" ht="12.75">
      <c r="A109" s="410"/>
      <c r="B109" s="671"/>
      <c r="C109" s="411"/>
      <c r="D109" s="551"/>
      <c r="E109" s="412"/>
      <c r="F109" s="385"/>
      <c r="G109" s="413"/>
      <c r="H109" s="426"/>
    </row>
    <row r="110" spans="1:8" ht="12.75">
      <c r="A110" s="410"/>
      <c r="B110" s="667"/>
      <c r="C110" s="408"/>
      <c r="D110" s="551" t="s">
        <v>587</v>
      </c>
      <c r="E110" s="400"/>
      <c r="F110" s="393"/>
      <c r="G110" s="414"/>
      <c r="H110" s="421"/>
    </row>
    <row r="111" spans="1:8" ht="12.75">
      <c r="A111" s="410"/>
      <c r="B111" s="672"/>
      <c r="C111" s="415"/>
      <c r="D111" s="551"/>
      <c r="E111" s="400"/>
      <c r="F111" s="393"/>
      <c r="G111" s="414"/>
      <c r="H111" s="427"/>
    </row>
    <row r="112" spans="1:8" ht="14.25">
      <c r="A112" s="410"/>
      <c r="B112" s="667"/>
      <c r="C112" s="408"/>
      <c r="D112" s="551"/>
      <c r="F112" s="416"/>
      <c r="G112" s="414"/>
      <c r="H112" s="421"/>
    </row>
    <row r="113" spans="4:8" ht="14.25">
      <c r="D113" s="417"/>
      <c r="H113" s="428"/>
    </row>
    <row r="114" spans="4:8" ht="14.25">
      <c r="D114" s="417"/>
      <c r="H114" s="428"/>
    </row>
    <row r="115" spans="4:8" ht="14.25">
      <c r="D115" s="417"/>
      <c r="H115" s="428"/>
    </row>
    <row r="116" spans="4:8" ht="14.25">
      <c r="D116" s="417"/>
      <c r="H116" s="428"/>
    </row>
    <row r="117" spans="4:8" ht="14.25">
      <c r="D117" s="417"/>
      <c r="H117" s="428"/>
    </row>
    <row r="118" spans="4:8" ht="14.25">
      <c r="D118" s="417"/>
      <c r="H118" s="428"/>
    </row>
    <row r="119" spans="4:8" ht="14.25">
      <c r="D119" s="417"/>
      <c r="H119" s="428"/>
    </row>
    <row r="120" spans="4:8" ht="14.25">
      <c r="D120" s="417"/>
      <c r="H120" s="428"/>
    </row>
    <row r="121" spans="4:8" ht="14.25">
      <c r="D121" s="417"/>
      <c r="H121" s="428"/>
    </row>
    <row r="122" spans="4:8" ht="14.25">
      <c r="D122" s="417"/>
      <c r="H122" s="428"/>
    </row>
    <row r="123" spans="4:8" ht="14.25">
      <c r="D123" s="417"/>
      <c r="H123" s="428"/>
    </row>
    <row r="124" spans="4:8" ht="14.25">
      <c r="D124" s="417"/>
      <c r="H124" s="428"/>
    </row>
    <row r="125" spans="4:8" ht="14.25">
      <c r="D125" s="417"/>
      <c r="H125" s="428"/>
    </row>
    <row r="126" spans="4:8" ht="14.25">
      <c r="D126" s="417"/>
      <c r="H126" s="428"/>
    </row>
    <row r="127" spans="4:8" ht="14.25">
      <c r="D127" s="417"/>
      <c r="H127" s="428"/>
    </row>
    <row r="128" spans="4:8" ht="14.25">
      <c r="D128" s="417"/>
      <c r="H128" s="428"/>
    </row>
    <row r="129" spans="4:8" ht="14.25">
      <c r="D129" s="417"/>
      <c r="H129" s="428"/>
    </row>
    <row r="130" spans="4:8" ht="14.25">
      <c r="D130" s="417"/>
      <c r="H130" s="428"/>
    </row>
    <row r="131" spans="4:8" ht="14.25">
      <c r="D131" s="417"/>
      <c r="H131" s="428"/>
    </row>
    <row r="132" spans="4:8" ht="14.25">
      <c r="D132" s="417"/>
      <c r="H132" s="428"/>
    </row>
    <row r="133" spans="4:8" ht="14.25">
      <c r="D133" s="417"/>
      <c r="H133" s="428"/>
    </row>
    <row r="134" spans="4:8" ht="14.25">
      <c r="D134" s="417"/>
      <c r="H134" s="428"/>
    </row>
    <row r="135" spans="4:8" ht="14.25">
      <c r="D135" s="417"/>
      <c r="H135" s="428"/>
    </row>
    <row r="136" ht="14.25">
      <c r="D136" s="417"/>
    </row>
    <row r="137" ht="14.25">
      <c r="D137" s="417"/>
    </row>
    <row r="138" ht="14.25">
      <c r="D138" s="417"/>
    </row>
    <row r="139" ht="14.25">
      <c r="D139" s="417"/>
    </row>
    <row r="140" ht="14.25">
      <c r="D140" s="417"/>
    </row>
    <row r="141" ht="14.25">
      <c r="D141" s="417"/>
    </row>
    <row r="142" ht="14.25">
      <c r="D142" s="417"/>
    </row>
    <row r="143" ht="14.25">
      <c r="D143" s="417"/>
    </row>
    <row r="144" ht="14.25">
      <c r="D144" s="417"/>
    </row>
    <row r="145" ht="14.25">
      <c r="D145" s="417"/>
    </row>
    <row r="146" ht="14.25">
      <c r="D146" s="417"/>
    </row>
    <row r="147" ht="14.25">
      <c r="D147" s="417"/>
    </row>
    <row r="148" ht="14.25">
      <c r="D148" s="417"/>
    </row>
    <row r="149" ht="14.25">
      <c r="D149" s="417"/>
    </row>
    <row r="150" ht="14.25">
      <c r="D150" s="417"/>
    </row>
    <row r="151" ht="14.25">
      <c r="D151" s="417"/>
    </row>
    <row r="152" ht="14.25">
      <c r="D152" s="417"/>
    </row>
    <row r="153" ht="14.25">
      <c r="D153" s="417"/>
    </row>
    <row r="154" ht="14.25">
      <c r="D154" s="417"/>
    </row>
    <row r="155" ht="14.25">
      <c r="D155" s="417"/>
    </row>
    <row r="156" ht="14.25">
      <c r="D156" s="417"/>
    </row>
    <row r="157" ht="14.25">
      <c r="D157" s="417"/>
    </row>
    <row r="158" ht="14.25">
      <c r="D158" s="417"/>
    </row>
    <row r="159" ht="14.25">
      <c r="D159" s="417"/>
    </row>
    <row r="160" ht="14.25">
      <c r="D160" s="417"/>
    </row>
    <row r="161" ht="14.25">
      <c r="D161" s="417"/>
    </row>
    <row r="162" ht="14.25">
      <c r="D162" s="417"/>
    </row>
    <row r="163" ht="14.25">
      <c r="D163" s="417"/>
    </row>
    <row r="164" ht="14.25">
      <c r="D164" s="417"/>
    </row>
    <row r="165" ht="14.25">
      <c r="D165" s="417"/>
    </row>
    <row r="166" ht="14.25">
      <c r="D166" s="417"/>
    </row>
    <row r="167" ht="14.25">
      <c r="D167" s="417"/>
    </row>
    <row r="168" ht="14.25">
      <c r="D168" s="417"/>
    </row>
    <row r="169" ht="14.25">
      <c r="D169" s="417"/>
    </row>
    <row r="170" ht="14.25">
      <c r="D170" s="417"/>
    </row>
    <row r="171" ht="14.25">
      <c r="D171" s="417"/>
    </row>
    <row r="172" ht="14.25">
      <c r="D172" s="417"/>
    </row>
    <row r="173" ht="14.25">
      <c r="D173" s="417"/>
    </row>
    <row r="174" ht="14.25">
      <c r="D174" s="417"/>
    </row>
    <row r="175" ht="14.25">
      <c r="D175" s="417"/>
    </row>
    <row r="176" ht="14.25">
      <c r="D176" s="417"/>
    </row>
    <row r="177" ht="14.25">
      <c r="D177" s="417"/>
    </row>
    <row r="178" ht="14.25">
      <c r="D178" s="417"/>
    </row>
    <row r="179" ht="14.25">
      <c r="D179" s="417"/>
    </row>
    <row r="180" ht="14.25">
      <c r="D180" s="417"/>
    </row>
    <row r="181" ht="14.25">
      <c r="D181" s="417"/>
    </row>
    <row r="182" ht="14.25">
      <c r="D182" s="417"/>
    </row>
    <row r="183" ht="14.25">
      <c r="D183" s="417"/>
    </row>
    <row r="184" ht="14.25">
      <c r="D184" s="417"/>
    </row>
    <row r="185" ht="14.25">
      <c r="D185" s="417"/>
    </row>
    <row r="186" ht="14.25">
      <c r="D186" s="417"/>
    </row>
    <row r="187" ht="14.25">
      <c r="D187" s="417"/>
    </row>
    <row r="188" ht="14.25">
      <c r="D188" s="417"/>
    </row>
    <row r="189" ht="14.25">
      <c r="D189" s="417"/>
    </row>
    <row r="190" ht="14.25">
      <c r="D190" s="417"/>
    </row>
    <row r="191" ht="14.25">
      <c r="D191" s="417"/>
    </row>
    <row r="192" ht="14.25">
      <c r="D192" s="417"/>
    </row>
    <row r="193" ht="14.25">
      <c r="D193" s="417"/>
    </row>
    <row r="194" ht="14.25">
      <c r="D194" s="417"/>
    </row>
    <row r="195" ht="14.25">
      <c r="D195" s="417"/>
    </row>
    <row r="196" ht="14.25">
      <c r="D196" s="417"/>
    </row>
    <row r="197" ht="14.25">
      <c r="D197" s="417"/>
    </row>
    <row r="198" ht="14.25">
      <c r="D198" s="417"/>
    </row>
    <row r="199" ht="14.25">
      <c r="D199" s="417"/>
    </row>
    <row r="200" ht="14.25">
      <c r="D200" s="417"/>
    </row>
    <row r="201" ht="14.25">
      <c r="D201" s="417"/>
    </row>
    <row r="202" ht="14.25">
      <c r="D202" s="417"/>
    </row>
    <row r="203" ht="14.25">
      <c r="D203" s="417"/>
    </row>
    <row r="204" ht="14.25">
      <c r="D204" s="417"/>
    </row>
    <row r="205" ht="14.25">
      <c r="D205" s="417"/>
    </row>
    <row r="206" ht="14.25">
      <c r="D206" s="417"/>
    </row>
    <row r="207" ht="14.25">
      <c r="D207" s="417"/>
    </row>
    <row r="208" ht="14.25">
      <c r="D208" s="417"/>
    </row>
    <row r="209" ht="14.25">
      <c r="D209" s="417"/>
    </row>
    <row r="210" ht="14.25">
      <c r="D210" s="417"/>
    </row>
    <row r="211" ht="14.25">
      <c r="D211" s="417"/>
    </row>
    <row r="212" ht="14.25">
      <c r="D212" s="417"/>
    </row>
    <row r="213" ht="14.25">
      <c r="D213" s="417"/>
    </row>
    <row r="214" ht="14.25">
      <c r="D214" s="417"/>
    </row>
    <row r="215" ht="14.25">
      <c r="D215" s="417"/>
    </row>
    <row r="216" ht="14.25">
      <c r="D216" s="417"/>
    </row>
    <row r="217" ht="14.25">
      <c r="D217" s="417"/>
    </row>
    <row r="218" ht="14.25">
      <c r="D218" s="417"/>
    </row>
    <row r="219" ht="14.25">
      <c r="D219" s="417"/>
    </row>
    <row r="220" ht="14.25">
      <c r="D220" s="417"/>
    </row>
    <row r="221" ht="14.25">
      <c r="D221" s="417"/>
    </row>
    <row r="222" ht="14.25">
      <c r="D222" s="417"/>
    </row>
    <row r="223" ht="14.25">
      <c r="D223" s="417"/>
    </row>
    <row r="224" ht="14.25">
      <c r="D224" s="417"/>
    </row>
    <row r="225" ht="14.25">
      <c r="D225" s="417"/>
    </row>
    <row r="226" ht="14.25">
      <c r="D226" s="417"/>
    </row>
    <row r="227" ht="14.25">
      <c r="D227" s="417"/>
    </row>
    <row r="228" ht="14.25">
      <c r="D228" s="417"/>
    </row>
    <row r="229" ht="14.25">
      <c r="D229" s="417"/>
    </row>
    <row r="230" ht="14.25">
      <c r="D230" s="417"/>
    </row>
    <row r="231" ht="14.25">
      <c r="D231" s="417"/>
    </row>
    <row r="232" ht="14.25">
      <c r="D232" s="417"/>
    </row>
    <row r="233" ht="14.25">
      <c r="D233" s="417"/>
    </row>
    <row r="234" ht="14.25">
      <c r="D234" s="417"/>
    </row>
    <row r="235" ht="14.25">
      <c r="D235" s="417"/>
    </row>
    <row r="236" ht="14.25">
      <c r="D236" s="417"/>
    </row>
    <row r="237" ht="14.25">
      <c r="D237" s="417"/>
    </row>
    <row r="238" ht="14.25">
      <c r="D238" s="417"/>
    </row>
    <row r="239" ht="14.25">
      <c r="D239" s="417"/>
    </row>
    <row r="240" ht="14.25">
      <c r="D240" s="417"/>
    </row>
    <row r="241" ht="14.25">
      <c r="D241" s="417"/>
    </row>
    <row r="242" ht="14.25">
      <c r="D242" s="417"/>
    </row>
    <row r="243" ht="14.25">
      <c r="D243" s="417"/>
    </row>
    <row r="244" ht="14.25">
      <c r="D244" s="417"/>
    </row>
    <row r="245" ht="14.25">
      <c r="D245" s="417"/>
    </row>
    <row r="246" ht="14.25">
      <c r="D246" s="417"/>
    </row>
    <row r="247" ht="14.25">
      <c r="D247" s="417"/>
    </row>
    <row r="248" ht="14.25">
      <c r="D248" s="417"/>
    </row>
    <row r="249" ht="14.25">
      <c r="D249" s="417"/>
    </row>
    <row r="250" ht="14.25">
      <c r="D250" s="417"/>
    </row>
    <row r="251" ht="14.25">
      <c r="D251" s="417"/>
    </row>
    <row r="252" ht="14.25">
      <c r="D252" s="417"/>
    </row>
    <row r="253" ht="14.25">
      <c r="D253" s="417"/>
    </row>
    <row r="254" ht="14.25">
      <c r="D254" s="417"/>
    </row>
    <row r="255" ht="14.25">
      <c r="D255" s="417"/>
    </row>
    <row r="256" ht="14.25">
      <c r="D256" s="417"/>
    </row>
    <row r="257" ht="14.25">
      <c r="D257" s="417"/>
    </row>
    <row r="258" ht="14.25">
      <c r="D258" s="417"/>
    </row>
    <row r="259" ht="14.25">
      <c r="D259" s="417"/>
    </row>
    <row r="260" ht="14.25">
      <c r="D260" s="417"/>
    </row>
    <row r="261" ht="14.25">
      <c r="D261" s="417"/>
    </row>
    <row r="262" ht="14.25">
      <c r="D262" s="417"/>
    </row>
    <row r="263" ht="14.25">
      <c r="D263" s="417"/>
    </row>
    <row r="264" ht="14.25">
      <c r="D264" s="417"/>
    </row>
    <row r="265" ht="14.25">
      <c r="D265" s="417"/>
    </row>
    <row r="266" ht="14.25">
      <c r="D266" s="417"/>
    </row>
    <row r="267" ht="14.25">
      <c r="D267" s="417"/>
    </row>
    <row r="268" ht="14.25">
      <c r="D268" s="417"/>
    </row>
    <row r="269" ht="14.25">
      <c r="D269" s="417"/>
    </row>
    <row r="270" ht="14.25">
      <c r="D270" s="417"/>
    </row>
    <row r="271" ht="14.25">
      <c r="D271" s="417"/>
    </row>
    <row r="272" ht="14.25">
      <c r="D272" s="417"/>
    </row>
    <row r="273" ht="14.25">
      <c r="D273" s="417"/>
    </row>
    <row r="274" ht="14.25">
      <c r="D274" s="417"/>
    </row>
    <row r="275" ht="14.25">
      <c r="D275" s="417"/>
    </row>
    <row r="276" ht="14.25">
      <c r="D276" s="417"/>
    </row>
    <row r="277" ht="14.25">
      <c r="D277" s="417"/>
    </row>
    <row r="278" ht="14.25">
      <c r="D278" s="417"/>
    </row>
    <row r="279" ht="14.25">
      <c r="D279" s="417"/>
    </row>
    <row r="280" ht="14.25">
      <c r="D280" s="417"/>
    </row>
    <row r="281" ht="14.25">
      <c r="D281" s="417"/>
    </row>
    <row r="282" ht="14.25">
      <c r="D282" s="417"/>
    </row>
    <row r="283" ht="14.25">
      <c r="D283" s="417"/>
    </row>
    <row r="284" ht="14.25">
      <c r="D284" s="417"/>
    </row>
    <row r="285" ht="14.25">
      <c r="D285" s="417"/>
    </row>
    <row r="286" ht="14.25">
      <c r="D286" s="417"/>
    </row>
    <row r="287" ht="14.25">
      <c r="D287" s="417"/>
    </row>
    <row r="288" ht="14.25">
      <c r="D288" s="417"/>
    </row>
    <row r="289" ht="14.25">
      <c r="D289" s="417"/>
    </row>
    <row r="290" ht="14.25">
      <c r="D290" s="417"/>
    </row>
    <row r="291" ht="14.25">
      <c r="D291" s="417"/>
    </row>
    <row r="292" ht="14.25">
      <c r="D292" s="417"/>
    </row>
    <row r="293" ht="14.25">
      <c r="D293" s="417"/>
    </row>
    <row r="294" ht="14.25">
      <c r="D294" s="417"/>
    </row>
    <row r="295" ht="14.25">
      <c r="D295" s="417"/>
    </row>
    <row r="296" ht="14.25">
      <c r="D296" s="417"/>
    </row>
    <row r="297" ht="14.25">
      <c r="D297" s="417"/>
    </row>
    <row r="298" ht="14.25">
      <c r="D298" s="417"/>
    </row>
    <row r="299" ht="14.25">
      <c r="D299" s="417"/>
    </row>
    <row r="300" ht="14.25">
      <c r="D300" s="417"/>
    </row>
    <row r="301" ht="14.25">
      <c r="D301" s="417"/>
    </row>
    <row r="302" ht="14.25">
      <c r="D302" s="417"/>
    </row>
    <row r="303" ht="14.25">
      <c r="D303" s="417"/>
    </row>
    <row r="304" ht="14.25">
      <c r="D304" s="417"/>
    </row>
    <row r="305" ht="14.25">
      <c r="D305" s="417"/>
    </row>
    <row r="306" ht="14.25">
      <c r="D306" s="417"/>
    </row>
    <row r="307" ht="14.25">
      <c r="D307" s="417"/>
    </row>
    <row r="308" ht="14.25">
      <c r="D308" s="417"/>
    </row>
    <row r="309" ht="14.25">
      <c r="D309" s="417"/>
    </row>
    <row r="310" ht="14.25">
      <c r="D310" s="417"/>
    </row>
    <row r="311" ht="14.25">
      <c r="D311" s="417"/>
    </row>
    <row r="312" ht="14.25">
      <c r="D312" s="417"/>
    </row>
    <row r="313" ht="14.25">
      <c r="D313" s="417"/>
    </row>
    <row r="314" ht="14.25">
      <c r="D314" s="417"/>
    </row>
    <row r="315" ht="14.25">
      <c r="D315" s="417"/>
    </row>
    <row r="316" ht="14.25">
      <c r="D316" s="417"/>
    </row>
    <row r="317" ht="14.25">
      <c r="D317" s="417"/>
    </row>
    <row r="318" ht="14.25">
      <c r="D318" s="417"/>
    </row>
    <row r="319" ht="14.25">
      <c r="D319" s="417"/>
    </row>
    <row r="320" ht="14.25">
      <c r="D320" s="417"/>
    </row>
    <row r="321" ht="14.25">
      <c r="D321" s="417"/>
    </row>
    <row r="322" ht="14.25">
      <c r="D322" s="417"/>
    </row>
    <row r="323" ht="14.25">
      <c r="D323" s="417"/>
    </row>
    <row r="324" ht="14.25">
      <c r="D324" s="417"/>
    </row>
    <row r="325" ht="14.25">
      <c r="D325" s="417"/>
    </row>
    <row r="326" ht="14.25">
      <c r="D326" s="417"/>
    </row>
    <row r="327" ht="14.25">
      <c r="D327" s="417"/>
    </row>
    <row r="328" ht="14.25">
      <c r="D328" s="417"/>
    </row>
    <row r="329" ht="14.25">
      <c r="D329" s="417"/>
    </row>
    <row r="330" ht="14.25">
      <c r="D330" s="417"/>
    </row>
    <row r="331" ht="14.25">
      <c r="D331" s="417"/>
    </row>
    <row r="332" ht="14.25">
      <c r="D332" s="417"/>
    </row>
    <row r="333" ht="14.25">
      <c r="D333" s="417"/>
    </row>
    <row r="334" ht="14.25">
      <c r="D334" s="417"/>
    </row>
    <row r="335" ht="14.25">
      <c r="D335" s="417"/>
    </row>
    <row r="336" ht="14.25">
      <c r="D336" s="417"/>
    </row>
    <row r="337" ht="14.25">
      <c r="D337" s="417"/>
    </row>
    <row r="338" ht="14.25">
      <c r="D338" s="417"/>
    </row>
    <row r="339" ht="14.25">
      <c r="D339" s="417"/>
    </row>
    <row r="340" ht="14.25">
      <c r="D340" s="417"/>
    </row>
    <row r="341" ht="14.25">
      <c r="D341" s="417"/>
    </row>
    <row r="342" ht="14.25">
      <c r="D342" s="417"/>
    </row>
    <row r="343" ht="14.25">
      <c r="D343" s="417"/>
    </row>
    <row r="344" ht="14.25">
      <c r="D344" s="417"/>
    </row>
    <row r="345" ht="14.25">
      <c r="D345" s="417"/>
    </row>
    <row r="346" ht="14.25">
      <c r="D346" s="417"/>
    </row>
    <row r="347" ht="14.25">
      <c r="D347" s="417"/>
    </row>
    <row r="348" ht="14.25">
      <c r="D348" s="417"/>
    </row>
    <row r="349" ht="14.25">
      <c r="D349" s="417"/>
    </row>
    <row r="350" ht="14.25">
      <c r="D350" s="417"/>
    </row>
    <row r="351" ht="14.25">
      <c r="D351" s="417"/>
    </row>
    <row r="352" ht="14.25">
      <c r="D352" s="417"/>
    </row>
    <row r="353" ht="14.25">
      <c r="D353" s="417"/>
    </row>
    <row r="354" ht="14.25">
      <c r="D354" s="417"/>
    </row>
    <row r="355" ht="14.25">
      <c r="D355" s="417"/>
    </row>
    <row r="356" ht="14.25">
      <c r="D356" s="417"/>
    </row>
    <row r="357" ht="14.25">
      <c r="D357" s="417"/>
    </row>
    <row r="358" ht="14.25">
      <c r="D358" s="417"/>
    </row>
    <row r="359" ht="14.25">
      <c r="D359" s="417"/>
    </row>
    <row r="360" ht="14.25">
      <c r="D360" s="417"/>
    </row>
    <row r="361" ht="14.25">
      <c r="D361" s="417"/>
    </row>
    <row r="362" ht="14.25">
      <c r="D362" s="417"/>
    </row>
    <row r="363" ht="14.25">
      <c r="D363" s="417"/>
    </row>
    <row r="364" ht="14.25">
      <c r="D364" s="417"/>
    </row>
    <row r="365" ht="14.25">
      <c r="D365" s="417"/>
    </row>
    <row r="366" ht="14.25">
      <c r="D366" s="417"/>
    </row>
    <row r="367" ht="14.25">
      <c r="D367" s="417"/>
    </row>
    <row r="368" ht="14.25">
      <c r="D368" s="417"/>
    </row>
    <row r="369" ht="14.25">
      <c r="D369" s="417"/>
    </row>
    <row r="370" ht="14.25">
      <c r="D370" s="417"/>
    </row>
    <row r="371" ht="14.25">
      <c r="D371" s="417"/>
    </row>
    <row r="372" ht="14.25">
      <c r="D372" s="417"/>
    </row>
    <row r="373" ht="14.25">
      <c r="D373" s="417"/>
    </row>
    <row r="374" ht="14.25">
      <c r="D374" s="417"/>
    </row>
    <row r="375" ht="14.25">
      <c r="D375" s="417"/>
    </row>
    <row r="376" ht="14.25">
      <c r="D376" s="417"/>
    </row>
    <row r="377" ht="14.25">
      <c r="D377" s="417"/>
    </row>
    <row r="378" ht="14.25">
      <c r="D378" s="417"/>
    </row>
    <row r="379" ht="14.25">
      <c r="D379" s="417"/>
    </row>
    <row r="380" ht="14.25">
      <c r="D380" s="417"/>
    </row>
    <row r="381" ht="14.25">
      <c r="D381" s="417"/>
    </row>
    <row r="382" ht="14.25">
      <c r="D382" s="417"/>
    </row>
    <row r="383" ht="14.25">
      <c r="D383" s="417"/>
    </row>
    <row r="384" ht="14.25">
      <c r="D384" s="417"/>
    </row>
    <row r="385" ht="14.25">
      <c r="D385" s="417"/>
    </row>
    <row r="386" ht="14.25">
      <c r="D386" s="417"/>
    </row>
    <row r="387" ht="14.25">
      <c r="D387" s="417"/>
    </row>
    <row r="388" ht="14.25">
      <c r="D388" s="417"/>
    </row>
    <row r="389" ht="14.25">
      <c r="D389" s="417"/>
    </row>
    <row r="390" ht="14.25">
      <c r="D390" s="417"/>
    </row>
    <row r="391" ht="14.25">
      <c r="D391" s="417"/>
    </row>
    <row r="392" ht="14.25">
      <c r="D392" s="417"/>
    </row>
    <row r="393" ht="14.25">
      <c r="D393" s="417"/>
    </row>
    <row r="394" ht="14.25">
      <c r="D394" s="417"/>
    </row>
    <row r="395" ht="14.25">
      <c r="D395" s="417"/>
    </row>
    <row r="396" ht="14.25">
      <c r="D396" s="417"/>
    </row>
    <row r="397" ht="14.25">
      <c r="D397" s="417"/>
    </row>
    <row r="398" ht="14.25">
      <c r="D398" s="417"/>
    </row>
    <row r="399" ht="14.25">
      <c r="D399" s="417"/>
    </row>
    <row r="400" ht="14.25">
      <c r="D400" s="417"/>
    </row>
    <row r="401" ht="14.25">
      <c r="D401" s="417"/>
    </row>
    <row r="402" ht="14.25">
      <c r="D402" s="417"/>
    </row>
    <row r="403" ht="14.25">
      <c r="D403" s="417"/>
    </row>
    <row r="404" ht="14.25">
      <c r="D404" s="417"/>
    </row>
    <row r="405" ht="14.25">
      <c r="D405" s="417"/>
    </row>
    <row r="406" ht="14.25">
      <c r="D406" s="417"/>
    </row>
    <row r="407" ht="14.25">
      <c r="D407" s="417"/>
    </row>
    <row r="408" ht="14.25">
      <c r="D408" s="417"/>
    </row>
    <row r="409" ht="14.25">
      <c r="D409" s="417"/>
    </row>
    <row r="410" ht="14.25">
      <c r="D410" s="417"/>
    </row>
    <row r="411" ht="14.25">
      <c r="D411" s="417"/>
    </row>
    <row r="412" ht="14.25">
      <c r="D412" s="417"/>
    </row>
    <row r="413" ht="14.25">
      <c r="D413" s="417"/>
    </row>
    <row r="414" ht="14.25">
      <c r="D414" s="417"/>
    </row>
    <row r="415" ht="14.25">
      <c r="D415" s="417"/>
    </row>
    <row r="416" ht="14.25">
      <c r="D416" s="417"/>
    </row>
    <row r="417" ht="14.25">
      <c r="D417" s="417"/>
    </row>
    <row r="418" ht="14.25">
      <c r="D418" s="417"/>
    </row>
    <row r="419" ht="14.25">
      <c r="D419" s="417"/>
    </row>
    <row r="420" ht="14.25">
      <c r="D420" s="417"/>
    </row>
    <row r="421" ht="14.25">
      <c r="D421" s="417"/>
    </row>
    <row r="422" ht="14.25">
      <c r="D422" s="417"/>
    </row>
    <row r="423" ht="14.25">
      <c r="D423" s="417"/>
    </row>
    <row r="424" ht="14.25">
      <c r="D424" s="417"/>
    </row>
    <row r="425" ht="14.25">
      <c r="D425" s="417"/>
    </row>
    <row r="426" ht="14.25">
      <c r="D426" s="417"/>
    </row>
    <row r="427" ht="14.25">
      <c r="D427" s="417"/>
    </row>
    <row r="428" ht="14.25">
      <c r="D428" s="417"/>
    </row>
    <row r="429" ht="14.25">
      <c r="D429" s="417"/>
    </row>
    <row r="430" ht="14.25">
      <c r="D430" s="417"/>
    </row>
    <row r="431" ht="14.25">
      <c r="D431" s="417"/>
    </row>
    <row r="432" ht="14.25">
      <c r="D432" s="417"/>
    </row>
    <row r="433" ht="14.25">
      <c r="D433" s="417"/>
    </row>
    <row r="434" ht="14.25">
      <c r="D434" s="417"/>
    </row>
    <row r="435" ht="14.25">
      <c r="D435" s="417"/>
    </row>
    <row r="436" ht="14.25">
      <c r="D436" s="417"/>
    </row>
    <row r="437" ht="14.25">
      <c r="D437" s="417"/>
    </row>
    <row r="438" ht="14.25">
      <c r="D438" s="417"/>
    </row>
    <row r="439" ht="14.25">
      <c r="D439" s="417"/>
    </row>
    <row r="440" ht="14.25">
      <c r="D440" s="417"/>
    </row>
    <row r="441" ht="14.25">
      <c r="D441" s="417"/>
    </row>
    <row r="442" ht="14.25">
      <c r="D442" s="417"/>
    </row>
    <row r="443" ht="14.25">
      <c r="D443" s="417"/>
    </row>
    <row r="444" ht="14.25">
      <c r="D444" s="417"/>
    </row>
    <row r="445" ht="14.25">
      <c r="D445" s="417"/>
    </row>
    <row r="446" ht="14.25">
      <c r="D446" s="417"/>
    </row>
    <row r="447" ht="14.25">
      <c r="D447" s="417"/>
    </row>
    <row r="448" ht="14.25">
      <c r="D448" s="417"/>
    </row>
    <row r="449" ht="14.25">
      <c r="D449" s="417"/>
    </row>
    <row r="450" ht="14.25">
      <c r="D450" s="417"/>
    </row>
    <row r="451" ht="14.25">
      <c r="D451" s="417"/>
    </row>
    <row r="452" ht="14.25">
      <c r="D452" s="417"/>
    </row>
    <row r="453" ht="14.25">
      <c r="D453" s="417"/>
    </row>
    <row r="454" ht="14.25">
      <c r="D454" s="417"/>
    </row>
    <row r="455" ht="14.25">
      <c r="D455" s="417"/>
    </row>
    <row r="456" ht="14.25">
      <c r="D456" s="417"/>
    </row>
    <row r="457" ht="14.25">
      <c r="D457" s="417"/>
    </row>
    <row r="458" ht="14.25">
      <c r="D458" s="417"/>
    </row>
    <row r="459" ht="14.25">
      <c r="D459" s="417"/>
    </row>
    <row r="460" ht="14.25">
      <c r="D460" s="417"/>
    </row>
    <row r="461" ht="14.25">
      <c r="D461" s="417"/>
    </row>
    <row r="462" ht="14.25">
      <c r="D462" s="417"/>
    </row>
    <row r="463" ht="14.25">
      <c r="D463" s="417"/>
    </row>
    <row r="464" ht="14.25">
      <c r="D464" s="417"/>
    </row>
    <row r="465" ht="14.25">
      <c r="D465" s="417"/>
    </row>
    <row r="466" ht="14.25">
      <c r="D466" s="417"/>
    </row>
    <row r="467" ht="14.25">
      <c r="D467" s="417"/>
    </row>
    <row r="468" ht="14.25">
      <c r="D468" s="417"/>
    </row>
    <row r="469" ht="14.25">
      <c r="D469" s="417"/>
    </row>
    <row r="470" ht="14.25">
      <c r="D470" s="417"/>
    </row>
    <row r="471" ht="14.25">
      <c r="D471" s="417"/>
    </row>
    <row r="472" ht="14.25">
      <c r="D472" s="417"/>
    </row>
    <row r="473" ht="14.25">
      <c r="D473" s="417"/>
    </row>
    <row r="474" ht="14.25">
      <c r="D474" s="417"/>
    </row>
    <row r="475" ht="14.25">
      <c r="D475" s="417"/>
    </row>
    <row r="476" ht="14.25">
      <c r="D476" s="417"/>
    </row>
    <row r="477" ht="14.25">
      <c r="D477" s="417"/>
    </row>
    <row r="478" ht="14.25">
      <c r="D478" s="417"/>
    </row>
    <row r="479" ht="14.25">
      <c r="D479" s="417"/>
    </row>
    <row r="480" ht="14.25">
      <c r="D480" s="417"/>
    </row>
    <row r="481" ht="14.25">
      <c r="D481" s="417"/>
    </row>
    <row r="482" ht="14.25">
      <c r="D482" s="417"/>
    </row>
    <row r="483" ht="14.25">
      <c r="D483" s="417"/>
    </row>
    <row r="484" ht="14.25">
      <c r="D484" s="417"/>
    </row>
    <row r="485" ht="14.25">
      <c r="D485" s="417"/>
    </row>
    <row r="486" ht="14.25">
      <c r="D486" s="417"/>
    </row>
    <row r="487" ht="14.25">
      <c r="D487" s="417"/>
    </row>
    <row r="488" ht="14.25">
      <c r="D488" s="417"/>
    </row>
    <row r="489" ht="14.25">
      <c r="D489" s="417"/>
    </row>
    <row r="490" ht="14.25">
      <c r="D490" s="417"/>
    </row>
    <row r="491" ht="14.25">
      <c r="D491" s="417"/>
    </row>
    <row r="492" ht="14.25">
      <c r="D492" s="417"/>
    </row>
    <row r="493" ht="14.25">
      <c r="D493" s="417"/>
    </row>
    <row r="494" ht="14.25">
      <c r="D494" s="417"/>
    </row>
    <row r="495" ht="14.25">
      <c r="D495" s="417"/>
    </row>
    <row r="496" ht="14.25">
      <c r="D496" s="417"/>
    </row>
    <row r="497" ht="14.25">
      <c r="D497" s="417"/>
    </row>
    <row r="498" ht="14.25">
      <c r="D498" s="417"/>
    </row>
    <row r="499" ht="14.25">
      <c r="D499" s="417"/>
    </row>
    <row r="500" ht="14.25">
      <c r="D500" s="417"/>
    </row>
    <row r="501" ht="14.25">
      <c r="D501" s="417"/>
    </row>
    <row r="502" ht="14.25">
      <c r="D502" s="417"/>
    </row>
    <row r="503" ht="14.25">
      <c r="D503" s="417"/>
    </row>
    <row r="504" ht="14.25">
      <c r="D504" s="417"/>
    </row>
    <row r="505" ht="14.25">
      <c r="D505" s="417"/>
    </row>
    <row r="506" ht="14.25">
      <c r="D506" s="417"/>
    </row>
    <row r="507" ht="14.25">
      <c r="D507" s="417"/>
    </row>
    <row r="508" ht="14.25">
      <c r="D508" s="417"/>
    </row>
    <row r="509" ht="14.25">
      <c r="D509" s="417"/>
    </row>
    <row r="510" ht="14.25">
      <c r="D510" s="417"/>
    </row>
    <row r="511" ht="14.25">
      <c r="D511" s="417"/>
    </row>
    <row r="512" ht="14.25">
      <c r="D512" s="417"/>
    </row>
    <row r="513" ht="14.25">
      <c r="D513" s="417"/>
    </row>
    <row r="514" ht="14.25">
      <c r="D514" s="417"/>
    </row>
    <row r="515" ht="14.25">
      <c r="D515" s="417"/>
    </row>
    <row r="516" ht="14.25">
      <c r="D516" s="417"/>
    </row>
    <row r="517" ht="14.25">
      <c r="D517" s="417"/>
    </row>
    <row r="518" ht="14.25">
      <c r="D518" s="417"/>
    </row>
    <row r="519" ht="14.25">
      <c r="D519" s="417"/>
    </row>
    <row r="520" ht="14.25">
      <c r="D520" s="417"/>
    </row>
    <row r="521" ht="14.25">
      <c r="D521" s="417"/>
    </row>
    <row r="522" ht="14.25">
      <c r="D522" s="417"/>
    </row>
    <row r="523" ht="14.25">
      <c r="D523" s="417"/>
    </row>
    <row r="524" ht="14.25">
      <c r="D524" s="417"/>
    </row>
    <row r="525" ht="14.25">
      <c r="D525" s="417"/>
    </row>
    <row r="526" ht="14.25">
      <c r="D526" s="417"/>
    </row>
    <row r="527" ht="14.25">
      <c r="D527" s="417"/>
    </row>
    <row r="528" ht="14.25">
      <c r="D528" s="417"/>
    </row>
    <row r="529" ht="14.25">
      <c r="D529" s="417"/>
    </row>
    <row r="530" ht="14.25">
      <c r="D530" s="417"/>
    </row>
    <row r="531" ht="14.25">
      <c r="D531" s="417"/>
    </row>
    <row r="532" ht="14.25">
      <c r="D532" s="417"/>
    </row>
    <row r="533" ht="14.25">
      <c r="D533" s="417"/>
    </row>
    <row r="534" ht="14.25">
      <c r="D534" s="417"/>
    </row>
    <row r="535" ht="14.25">
      <c r="D535" s="417"/>
    </row>
    <row r="536" ht="14.25">
      <c r="D536" s="417"/>
    </row>
    <row r="537" ht="14.25">
      <c r="D537" s="417"/>
    </row>
    <row r="538" ht="14.25">
      <c r="D538" s="417"/>
    </row>
    <row r="539" ht="14.25">
      <c r="D539" s="417"/>
    </row>
    <row r="540" ht="14.25">
      <c r="D540" s="417"/>
    </row>
    <row r="541" ht="14.25">
      <c r="D541" s="417"/>
    </row>
    <row r="542" ht="14.25">
      <c r="D542" s="417"/>
    </row>
    <row r="543" ht="14.25">
      <c r="D543" s="417"/>
    </row>
    <row r="544" ht="14.25">
      <c r="D544" s="417"/>
    </row>
    <row r="545" ht="14.25">
      <c r="D545" s="417"/>
    </row>
    <row r="546" ht="14.25">
      <c r="D546" s="417"/>
    </row>
    <row r="547" ht="14.25">
      <c r="D547" s="417"/>
    </row>
    <row r="548" ht="14.25">
      <c r="D548" s="417"/>
    </row>
    <row r="549" ht="14.25">
      <c r="D549" s="417"/>
    </row>
    <row r="550" ht="14.25">
      <c r="D550" s="417"/>
    </row>
    <row r="551" ht="14.25">
      <c r="D551" s="417"/>
    </row>
    <row r="552" ht="14.25">
      <c r="D552" s="417"/>
    </row>
    <row r="553" ht="14.25">
      <c r="D553" s="417"/>
    </row>
    <row r="554" ht="14.25">
      <c r="D554" s="417"/>
    </row>
    <row r="555" ht="14.25">
      <c r="D555" s="417"/>
    </row>
    <row r="556" ht="14.25">
      <c r="D556" s="417"/>
    </row>
    <row r="557" ht="14.25">
      <c r="D557" s="417"/>
    </row>
    <row r="558" ht="14.25">
      <c r="D558" s="417"/>
    </row>
    <row r="559" ht="14.25">
      <c r="D559" s="417"/>
    </row>
    <row r="560" ht="14.25">
      <c r="D560" s="417"/>
    </row>
    <row r="561" ht="14.25">
      <c r="D561" s="417"/>
    </row>
    <row r="562" ht="14.25">
      <c r="D562" s="417"/>
    </row>
    <row r="563" ht="14.25">
      <c r="D563" s="417"/>
    </row>
    <row r="564" ht="14.25">
      <c r="D564" s="417"/>
    </row>
    <row r="565" ht="14.25">
      <c r="D565" s="417"/>
    </row>
    <row r="566" ht="14.25">
      <c r="D566" s="417"/>
    </row>
    <row r="567" ht="14.25">
      <c r="D567" s="417"/>
    </row>
    <row r="568" ht="14.25">
      <c r="D568" s="417"/>
    </row>
    <row r="569" ht="14.25">
      <c r="D569" s="417"/>
    </row>
    <row r="570" ht="14.25">
      <c r="D570" s="417"/>
    </row>
    <row r="571" ht="14.25">
      <c r="D571" s="417"/>
    </row>
    <row r="572" ht="14.25">
      <c r="D572" s="417"/>
    </row>
    <row r="573" ht="14.25">
      <c r="D573" s="417"/>
    </row>
    <row r="574" ht="14.25">
      <c r="D574" s="417"/>
    </row>
    <row r="575" ht="14.25">
      <c r="D575" s="417"/>
    </row>
    <row r="576" ht="14.25">
      <c r="D576" s="417"/>
    </row>
    <row r="577" ht="14.25">
      <c r="D577" s="417"/>
    </row>
    <row r="578" ht="14.25">
      <c r="D578" s="417"/>
    </row>
    <row r="579" ht="14.25">
      <c r="D579" s="417"/>
    </row>
    <row r="580" ht="14.25">
      <c r="D580" s="417"/>
    </row>
    <row r="581" ht="14.25">
      <c r="D581" s="417"/>
    </row>
    <row r="582" ht="14.25">
      <c r="D582" s="417"/>
    </row>
    <row r="583" ht="14.25">
      <c r="D583" s="417"/>
    </row>
    <row r="584" ht="14.25">
      <c r="D584" s="417"/>
    </row>
    <row r="585" ht="14.25">
      <c r="D585" s="417"/>
    </row>
    <row r="586" ht="14.25">
      <c r="D586" s="417"/>
    </row>
    <row r="587" ht="14.25">
      <c r="D587" s="417"/>
    </row>
    <row r="588" ht="14.25">
      <c r="D588" s="417"/>
    </row>
    <row r="589" ht="14.25">
      <c r="D589" s="417"/>
    </row>
    <row r="590" ht="14.25">
      <c r="D590" s="417"/>
    </row>
    <row r="591" ht="14.25">
      <c r="D591" s="417"/>
    </row>
    <row r="592" ht="14.25">
      <c r="D592" s="417"/>
    </row>
    <row r="593" ht="14.25">
      <c r="D593" s="417"/>
    </row>
    <row r="594" ht="14.25">
      <c r="D594" s="417"/>
    </row>
    <row r="595" ht="14.25">
      <c r="D595" s="417"/>
    </row>
    <row r="596" ht="14.25">
      <c r="D596" s="417"/>
    </row>
    <row r="597" ht="14.25">
      <c r="D597" s="417"/>
    </row>
    <row r="598" ht="14.25">
      <c r="D598" s="417"/>
    </row>
    <row r="599" ht="14.25">
      <c r="D599" s="417"/>
    </row>
    <row r="600" ht="14.25">
      <c r="D600" s="417"/>
    </row>
    <row r="601" ht="14.25">
      <c r="D601" s="417"/>
    </row>
    <row r="602" ht="14.25">
      <c r="D602" s="417"/>
    </row>
    <row r="603" ht="14.25">
      <c r="D603" s="417"/>
    </row>
    <row r="604" ht="14.25">
      <c r="D604" s="417"/>
    </row>
    <row r="605" ht="14.25">
      <c r="D605" s="417"/>
    </row>
    <row r="606" ht="14.25">
      <c r="D606" s="417"/>
    </row>
    <row r="607" ht="14.25">
      <c r="D607" s="417"/>
    </row>
    <row r="608" ht="14.25">
      <c r="D608" s="417"/>
    </row>
    <row r="609" ht="14.25">
      <c r="D609" s="417"/>
    </row>
    <row r="610" ht="14.25">
      <c r="D610" s="417"/>
    </row>
    <row r="611" ht="14.25">
      <c r="D611" s="417"/>
    </row>
    <row r="612" ht="14.25">
      <c r="D612" s="417"/>
    </row>
    <row r="613" ht="14.25">
      <c r="D613" s="417"/>
    </row>
    <row r="614" ht="14.25">
      <c r="D614" s="417"/>
    </row>
    <row r="615" ht="14.25">
      <c r="D615" s="417"/>
    </row>
    <row r="616" ht="14.25">
      <c r="D616" s="417"/>
    </row>
    <row r="617" ht="14.25">
      <c r="D617" s="417"/>
    </row>
    <row r="618" ht="14.25">
      <c r="D618" s="417"/>
    </row>
    <row r="619" ht="14.25">
      <c r="D619" s="417"/>
    </row>
    <row r="620" ht="14.25">
      <c r="D620" s="417"/>
    </row>
    <row r="621" ht="14.25">
      <c r="D621" s="417"/>
    </row>
    <row r="622" ht="14.25">
      <c r="D622" s="417"/>
    </row>
    <row r="623" ht="14.25">
      <c r="D623" s="417"/>
    </row>
    <row r="624" ht="14.25">
      <c r="D624" s="417"/>
    </row>
    <row r="625" ht="14.25">
      <c r="D625" s="417"/>
    </row>
    <row r="626" ht="14.25">
      <c r="D626" s="417"/>
    </row>
    <row r="627" ht="14.25">
      <c r="D627" s="417"/>
    </row>
    <row r="628" ht="14.25">
      <c r="D628" s="417"/>
    </row>
  </sheetData>
  <sheetProtection/>
  <mergeCells count="4">
    <mergeCell ref="B10:H10"/>
    <mergeCell ref="B11:G12"/>
    <mergeCell ref="A43:B43"/>
    <mergeCell ref="D104:F104"/>
  </mergeCells>
  <conditionalFormatting sqref="D47:D48 D53:D59 D105 D109:D112">
    <cfRule type="expression" priority="15" dxfId="5" stopIfTrue="1">
      <formula>'TALNA PLOŠČA'!#REF!=1</formula>
    </cfRule>
  </conditionalFormatting>
  <conditionalFormatting sqref="F47:F48 F53:F59 F65:F75 F105 F109:F111 F79:F103">
    <cfRule type="cellIs" priority="16" dxfId="6" operator="equal" stopIfTrue="1">
      <formula>0</formula>
    </cfRule>
  </conditionalFormatting>
  <conditionalFormatting sqref="F63">
    <cfRule type="cellIs" priority="12" dxfId="6" operator="equal" stopIfTrue="1">
      <formula>0</formula>
    </cfRule>
  </conditionalFormatting>
  <conditionalFormatting sqref="H61 H80 H73 G76:H78 H91 H99 H102 H50 G47:H48 G53:H59 G66:H71 G84:H89 G95:H97 G105:H105 G109:H111 H16:H20 G107:H107">
    <cfRule type="expression" priority="17" dxfId="652" stopIfTrue="1">
      <formula>'TALNA PLOŠČA'!#REF!=1</formula>
    </cfRule>
  </conditionalFormatting>
  <conditionalFormatting sqref="F76:F78">
    <cfRule type="cellIs" priority="11" dxfId="6" operator="equal" stopIfTrue="1">
      <formula>0</formula>
    </cfRule>
  </conditionalFormatting>
  <conditionalFormatting sqref="F106">
    <cfRule type="cellIs" priority="8" dxfId="6" operator="equal" stopIfTrue="1">
      <formula>0</formula>
    </cfRule>
  </conditionalFormatting>
  <conditionalFormatting sqref="G106:H106">
    <cfRule type="expression" priority="9" dxfId="652" stopIfTrue="1">
      <formula>'TALNA PLOŠČA'!#REF!=1</formula>
    </cfRule>
  </conditionalFormatting>
  <conditionalFormatting sqref="G106:H106">
    <cfRule type="expression" priority="10" dxfId="653" stopIfTrue="1">
      <formula>'TALNA PLOŠČA'!#REF!=1</formula>
    </cfRule>
  </conditionalFormatting>
  <conditionalFormatting sqref="H108">
    <cfRule type="expression" priority="7" dxfId="652" stopIfTrue="1">
      <formula>'TALNA PLOŠČA'!#REF!=1</formula>
    </cfRule>
  </conditionalFormatting>
  <printOptions/>
  <pageMargins left="0.75" right="0.75" top="1" bottom="1" header="0.3" footer="0.3"/>
  <pageSetup horizontalDpi="600" verticalDpi="600" orientation="portrait" paperSize="9" r:id="rId1"/>
  <rowBreaks count="3" manualBreakCount="3">
    <brk id="42" max="255" man="1"/>
    <brk id="80" max="7" man="1"/>
    <brk id="92" max="255" man="1"/>
  </rowBreaks>
</worksheet>
</file>

<file path=xl/worksheets/sheet5.xml><?xml version="1.0" encoding="utf-8"?>
<worksheet xmlns="http://schemas.openxmlformats.org/spreadsheetml/2006/main" xmlns:r="http://schemas.openxmlformats.org/officeDocument/2006/relationships">
  <dimension ref="A1:K199"/>
  <sheetViews>
    <sheetView view="pageBreakPreview" zoomScaleSheetLayoutView="100" workbookViewId="0" topLeftCell="A145">
      <selection activeCell="C57" sqref="C57"/>
    </sheetView>
  </sheetViews>
  <sheetFormatPr defaultColWidth="9.375" defaultRowHeight="12.75"/>
  <cols>
    <col min="1" max="1" width="6.375" style="6" bestFit="1" customWidth="1"/>
    <col min="2" max="2" width="8.875" style="6" customWidth="1"/>
    <col min="3" max="3" width="33.875" style="6" customWidth="1"/>
    <col min="4" max="4" width="10.375" style="6" bestFit="1" customWidth="1"/>
    <col min="5" max="5" width="5.375" style="6" customWidth="1"/>
    <col min="6" max="6" width="11.375" style="6" customWidth="1"/>
    <col min="7" max="7" width="12.00390625" style="6" customWidth="1"/>
    <col min="8" max="8" width="6.375" style="6" customWidth="1"/>
    <col min="9" max="9" width="6.875" style="6" customWidth="1"/>
    <col min="10" max="16384" width="9.375" style="6" customWidth="1"/>
  </cols>
  <sheetData>
    <row r="1" spans="6:7" ht="12.75">
      <c r="F1" s="7"/>
      <c r="G1" s="7"/>
    </row>
    <row r="2" spans="2:7" ht="18">
      <c r="B2" s="8" t="s">
        <v>217</v>
      </c>
      <c r="C2" s="9"/>
      <c r="F2" s="7"/>
      <c r="G2" s="7"/>
    </row>
    <row r="3" spans="1:7" ht="18">
      <c r="A3" s="10"/>
      <c r="B3" s="8" t="s">
        <v>204</v>
      </c>
      <c r="C3" s="10"/>
      <c r="D3" s="11"/>
      <c r="E3" s="10"/>
      <c r="F3" s="10"/>
      <c r="G3" s="10"/>
    </row>
    <row r="4" spans="3:7" ht="13.5" thickBot="1">
      <c r="C4" s="9"/>
      <c r="F4" s="7"/>
      <c r="G4" s="7"/>
    </row>
    <row r="5" spans="1:7" ht="12.75">
      <c r="A5" s="12"/>
      <c r="B5" s="13" t="s">
        <v>218</v>
      </c>
      <c r="C5" s="14" t="s">
        <v>219</v>
      </c>
      <c r="D5" s="15" t="s">
        <v>220</v>
      </c>
      <c r="E5" s="14" t="s">
        <v>221</v>
      </c>
      <c r="F5" s="15" t="s">
        <v>222</v>
      </c>
      <c r="G5" s="16" t="s">
        <v>223</v>
      </c>
    </row>
    <row r="6" spans="1:7" ht="12.75">
      <c r="A6" s="12"/>
      <c r="B6" s="17" t="s">
        <v>224</v>
      </c>
      <c r="C6" s="18" t="s">
        <v>225</v>
      </c>
      <c r="D6" s="19" t="s">
        <v>226</v>
      </c>
      <c r="E6" s="18" t="s">
        <v>227</v>
      </c>
      <c r="F6" s="20" t="s">
        <v>228</v>
      </c>
      <c r="G6" s="21" t="s">
        <v>229</v>
      </c>
    </row>
    <row r="7" spans="1:7" ht="13.5" thickBot="1">
      <c r="A7" s="12"/>
      <c r="B7" s="22" t="s">
        <v>230</v>
      </c>
      <c r="C7" s="23"/>
      <c r="D7" s="24" t="s">
        <v>230</v>
      </c>
      <c r="E7" s="23"/>
      <c r="F7" s="25" t="s">
        <v>231</v>
      </c>
      <c r="G7" s="26"/>
    </row>
    <row r="8" spans="1:7" ht="12.75">
      <c r="A8" s="27" t="s">
        <v>215</v>
      </c>
      <c r="B8" s="28" t="s">
        <v>232</v>
      </c>
      <c r="C8" s="29" t="s">
        <v>233</v>
      </c>
      <c r="D8" s="30"/>
      <c r="E8" s="30"/>
      <c r="F8" s="30" t="s">
        <v>232</v>
      </c>
      <c r="G8" s="31"/>
    </row>
    <row r="9" spans="1:7" ht="12.75">
      <c r="A9" s="32"/>
      <c r="B9" s="33"/>
      <c r="C9" s="34"/>
      <c r="D9" s="35"/>
      <c r="E9" s="35"/>
      <c r="F9" s="35"/>
      <c r="G9" s="36"/>
    </row>
    <row r="10" spans="1:7" ht="60.75" customHeight="1">
      <c r="A10" s="37" t="s">
        <v>234</v>
      </c>
      <c r="B10" s="38" t="s">
        <v>235</v>
      </c>
      <c r="C10" s="39" t="s">
        <v>236</v>
      </c>
      <c r="D10" s="40">
        <v>1</v>
      </c>
      <c r="E10" s="41" t="s">
        <v>237</v>
      </c>
      <c r="F10" s="42"/>
      <c r="G10" s="43">
        <f>D10*F10</f>
        <v>0</v>
      </c>
    </row>
    <row r="11" spans="1:7" ht="12.75">
      <c r="A11" s="37"/>
      <c r="B11" s="38"/>
      <c r="C11" s="39"/>
      <c r="D11" s="40"/>
      <c r="E11" s="41"/>
      <c r="F11" s="42"/>
      <c r="G11" s="44"/>
    </row>
    <row r="12" spans="1:7" ht="12.75">
      <c r="A12" s="45"/>
      <c r="B12" s="46"/>
      <c r="C12" s="47"/>
      <c r="D12" s="48"/>
      <c r="E12" s="49"/>
      <c r="F12" s="50"/>
      <c r="G12" s="51"/>
    </row>
    <row r="13" spans="1:7" ht="38.25" customHeight="1">
      <c r="A13" s="37" t="s">
        <v>234</v>
      </c>
      <c r="B13" s="38" t="s">
        <v>238</v>
      </c>
      <c r="C13" s="39" t="s">
        <v>239</v>
      </c>
      <c r="D13" s="40">
        <v>1</v>
      </c>
      <c r="E13" s="41" t="s">
        <v>237</v>
      </c>
      <c r="F13" s="42"/>
      <c r="G13" s="43">
        <f>D13*F13</f>
        <v>0</v>
      </c>
    </row>
    <row r="14" spans="1:7" ht="12.75">
      <c r="A14" s="37"/>
      <c r="B14" s="38"/>
      <c r="C14" s="39"/>
      <c r="D14" s="40"/>
      <c r="E14" s="41"/>
      <c r="F14" s="42"/>
      <c r="G14" s="43"/>
    </row>
    <row r="15" spans="1:7" ht="12.75">
      <c r="A15" s="45"/>
      <c r="B15" s="46"/>
      <c r="C15" s="47"/>
      <c r="D15" s="48"/>
      <c r="E15" s="49"/>
      <c r="F15" s="50"/>
      <c r="G15" s="52"/>
    </row>
    <row r="16" spans="1:7" ht="26.25" customHeight="1">
      <c r="A16" s="37" t="s">
        <v>234</v>
      </c>
      <c r="B16" s="38" t="s">
        <v>240</v>
      </c>
      <c r="C16" s="39" t="s">
        <v>241</v>
      </c>
      <c r="D16" s="40">
        <v>1</v>
      </c>
      <c r="E16" s="41" t="s">
        <v>237</v>
      </c>
      <c r="F16" s="42"/>
      <c r="G16" s="43">
        <f>D16*F16</f>
        <v>0</v>
      </c>
    </row>
    <row r="17" spans="1:7" ht="13.5" thickBot="1">
      <c r="A17" s="37"/>
      <c r="B17" s="38"/>
      <c r="C17" s="39"/>
      <c r="D17" s="40"/>
      <c r="E17" s="41"/>
      <c r="F17" s="42"/>
      <c r="G17" s="43"/>
    </row>
    <row r="18" spans="1:7" ht="13.5" thickTop="1">
      <c r="A18" s="59"/>
      <c r="B18" s="60"/>
      <c r="C18" s="61"/>
      <c r="D18" s="62"/>
      <c r="E18" s="63"/>
      <c r="F18" s="64"/>
      <c r="G18" s="65"/>
    </row>
    <row r="19" spans="1:7" ht="13.5" thickBot="1">
      <c r="A19" s="66" t="s">
        <v>215</v>
      </c>
      <c r="B19" s="67"/>
      <c r="C19" s="68" t="s">
        <v>244</v>
      </c>
      <c r="D19" s="69"/>
      <c r="E19" s="69"/>
      <c r="F19" s="70" t="s">
        <v>245</v>
      </c>
      <c r="G19" s="71">
        <f>SUM(G9:G17)</f>
        <v>0</v>
      </c>
    </row>
    <row r="20" spans="3:7" ht="12.75">
      <c r="C20" s="9"/>
      <c r="F20" s="7"/>
      <c r="G20" s="7"/>
    </row>
    <row r="21" spans="3:7" ht="12.75">
      <c r="C21" s="9"/>
      <c r="F21" s="7"/>
      <c r="G21" s="7"/>
    </row>
    <row r="22" spans="1:7" ht="13.5" thickBot="1">
      <c r="A22" s="10"/>
      <c r="B22" s="10"/>
      <c r="C22" s="10"/>
      <c r="D22" s="10"/>
      <c r="E22" s="10"/>
      <c r="F22" s="10"/>
      <c r="G22" s="10"/>
    </row>
    <row r="23" spans="1:7" ht="12.75">
      <c r="A23" s="72"/>
      <c r="B23" s="13" t="s">
        <v>218</v>
      </c>
      <c r="C23" s="14" t="s">
        <v>219</v>
      </c>
      <c r="D23" s="15" t="s">
        <v>220</v>
      </c>
      <c r="E23" s="14" t="s">
        <v>221</v>
      </c>
      <c r="F23" s="15" t="s">
        <v>222</v>
      </c>
      <c r="G23" s="16" t="s">
        <v>223</v>
      </c>
    </row>
    <row r="24" spans="1:7" ht="12.75">
      <c r="A24" s="72"/>
      <c r="B24" s="17" t="s">
        <v>224</v>
      </c>
      <c r="C24" s="18" t="s">
        <v>225</v>
      </c>
      <c r="D24" s="19" t="s">
        <v>226</v>
      </c>
      <c r="E24" s="18" t="s">
        <v>227</v>
      </c>
      <c r="F24" s="20" t="s">
        <v>228</v>
      </c>
      <c r="G24" s="21" t="s">
        <v>229</v>
      </c>
    </row>
    <row r="25" spans="1:7" ht="13.5" thickBot="1">
      <c r="A25" s="72"/>
      <c r="B25" s="22" t="s">
        <v>230</v>
      </c>
      <c r="C25" s="23"/>
      <c r="D25" s="24" t="s">
        <v>230</v>
      </c>
      <c r="E25" s="23"/>
      <c r="F25" s="25" t="s">
        <v>231</v>
      </c>
      <c r="G25" s="26"/>
    </row>
    <row r="26" spans="1:7" ht="12.75">
      <c r="A26" s="73" t="s">
        <v>205</v>
      </c>
      <c r="B26" s="28"/>
      <c r="C26" s="29" t="s">
        <v>246</v>
      </c>
      <c r="D26" s="30"/>
      <c r="E26" s="30"/>
      <c r="F26" s="30"/>
      <c r="G26" s="31"/>
    </row>
    <row r="27" spans="1:7" ht="12.75">
      <c r="A27" s="74"/>
      <c r="B27" s="75"/>
      <c r="C27" s="34"/>
      <c r="D27" s="35"/>
      <c r="E27" s="35"/>
      <c r="F27" s="35"/>
      <c r="G27" s="36"/>
    </row>
    <row r="28" spans="1:7" ht="25.5" customHeight="1">
      <c r="A28" s="37" t="s">
        <v>247</v>
      </c>
      <c r="B28" s="38" t="s">
        <v>235</v>
      </c>
      <c r="C28" s="76" t="s">
        <v>248</v>
      </c>
      <c r="D28" s="77">
        <v>21320</v>
      </c>
      <c r="E28" s="41" t="s">
        <v>8</v>
      </c>
      <c r="F28" s="42"/>
      <c r="G28" s="43">
        <f>D28*F28</f>
        <v>0</v>
      </c>
    </row>
    <row r="29" spans="1:7" ht="12.75">
      <c r="A29" s="78"/>
      <c r="B29" s="28"/>
      <c r="C29" s="79"/>
      <c r="D29" s="80"/>
      <c r="E29" s="81"/>
      <c r="F29" s="30"/>
      <c r="G29" s="82"/>
    </row>
    <row r="30" spans="1:7" ht="12.75">
      <c r="A30" s="32"/>
      <c r="B30" s="33"/>
      <c r="C30" s="83"/>
      <c r="D30" s="84"/>
      <c r="E30" s="85"/>
      <c r="F30" s="86"/>
      <c r="G30" s="87"/>
    </row>
    <row r="31" spans="1:7" ht="48.75" customHeight="1">
      <c r="A31" s="37" t="s">
        <v>247</v>
      </c>
      <c r="B31" s="38" t="s">
        <v>238</v>
      </c>
      <c r="C31" s="39" t="s">
        <v>1011</v>
      </c>
      <c r="D31" s="77">
        <v>11610</v>
      </c>
      <c r="E31" s="41" t="s">
        <v>35</v>
      </c>
      <c r="F31" s="42"/>
      <c r="G31" s="43">
        <f>D31*F31</f>
        <v>0</v>
      </c>
    </row>
    <row r="32" spans="1:7" ht="12.75">
      <c r="A32" s="53"/>
      <c r="B32" s="54"/>
      <c r="C32" s="55"/>
      <c r="D32" s="88"/>
      <c r="E32" s="57"/>
      <c r="F32" s="58"/>
      <c r="G32" s="44"/>
    </row>
    <row r="33" spans="1:7" ht="12.75">
      <c r="A33" s="45"/>
      <c r="B33" s="46"/>
      <c r="C33" s="47"/>
      <c r="D33" s="89"/>
      <c r="E33" s="49"/>
      <c r="F33" s="50"/>
      <c r="G33" s="52"/>
    </row>
    <row r="34" spans="1:7" ht="15" customHeight="1">
      <c r="A34" s="37" t="s">
        <v>247</v>
      </c>
      <c r="B34" s="38" t="s">
        <v>240</v>
      </c>
      <c r="C34" s="39" t="s">
        <v>249</v>
      </c>
      <c r="D34" s="77">
        <v>5216</v>
      </c>
      <c r="E34" s="41" t="s">
        <v>8</v>
      </c>
      <c r="F34" s="42"/>
      <c r="G34" s="43">
        <f>D34*F34</f>
        <v>0</v>
      </c>
    </row>
    <row r="35" spans="1:7" ht="12.75">
      <c r="A35" s="53"/>
      <c r="B35" s="54"/>
      <c r="C35" s="55"/>
      <c r="D35" s="88"/>
      <c r="E35" s="57"/>
      <c r="F35" s="58"/>
      <c r="G35" s="44"/>
    </row>
    <row r="36" spans="1:7" ht="12.75">
      <c r="A36" s="45"/>
      <c r="B36" s="46"/>
      <c r="C36" s="47"/>
      <c r="D36" s="89"/>
      <c r="E36" s="49"/>
      <c r="F36" s="50"/>
      <c r="G36" s="52"/>
    </row>
    <row r="37" spans="1:7" ht="60" customHeight="1">
      <c r="A37" s="37" t="s">
        <v>247</v>
      </c>
      <c r="B37" s="38" t="s">
        <v>242</v>
      </c>
      <c r="C37" s="39" t="s">
        <v>250</v>
      </c>
      <c r="D37" s="77">
        <v>19312</v>
      </c>
      <c r="E37" s="41" t="s">
        <v>35</v>
      </c>
      <c r="F37" s="42"/>
      <c r="G37" s="43">
        <f>D37*F37</f>
        <v>0</v>
      </c>
    </row>
    <row r="38" spans="1:7" ht="13.5" thickBot="1">
      <c r="A38" s="37"/>
      <c r="B38" s="38"/>
      <c r="C38" s="39"/>
      <c r="D38" s="77"/>
      <c r="E38" s="41"/>
      <c r="F38" s="42"/>
      <c r="G38" s="43"/>
    </row>
    <row r="39" spans="1:7" ht="13.5" thickTop="1">
      <c r="A39" s="95"/>
      <c r="B39" s="96"/>
      <c r="C39" s="97"/>
      <c r="D39" s="98"/>
      <c r="E39" s="99"/>
      <c r="F39" s="100"/>
      <c r="G39" s="101"/>
    </row>
    <row r="40" spans="1:7" ht="13.5" thickBot="1">
      <c r="A40" s="66" t="s">
        <v>205</v>
      </c>
      <c r="B40" s="102"/>
      <c r="C40" s="68" t="s">
        <v>251</v>
      </c>
      <c r="D40" s="69"/>
      <c r="E40" s="69"/>
      <c r="F40" s="70" t="s">
        <v>245</v>
      </c>
      <c r="G40" s="71">
        <f>SUM(G27:G38)</f>
        <v>0</v>
      </c>
    </row>
    <row r="41" spans="1:7" ht="12.75">
      <c r="A41" s="103"/>
      <c r="B41" s="103"/>
      <c r="C41" s="103"/>
      <c r="D41" s="103"/>
      <c r="E41" s="103"/>
      <c r="F41" s="103"/>
      <c r="G41" s="103"/>
    </row>
    <row r="42" spans="1:7" ht="12.75">
      <c r="A42" s="103"/>
      <c r="B42" s="103"/>
      <c r="C42" s="103"/>
      <c r="D42" s="103"/>
      <c r="E42" s="103"/>
      <c r="F42" s="103"/>
      <c r="G42" s="103"/>
    </row>
    <row r="43" spans="1:7" ht="13.5" thickBot="1">
      <c r="A43" s="103"/>
      <c r="B43" s="103"/>
      <c r="C43" s="103"/>
      <c r="D43" s="103"/>
      <c r="E43" s="103"/>
      <c r="F43" s="104"/>
      <c r="G43" s="104"/>
    </row>
    <row r="44" spans="1:7" ht="12.75">
      <c r="A44" s="105"/>
      <c r="B44" s="106" t="s">
        <v>218</v>
      </c>
      <c r="C44" s="107" t="s">
        <v>219</v>
      </c>
      <c r="D44" s="108" t="s">
        <v>220</v>
      </c>
      <c r="E44" s="107" t="s">
        <v>221</v>
      </c>
      <c r="F44" s="109" t="s">
        <v>222</v>
      </c>
      <c r="G44" s="110" t="s">
        <v>223</v>
      </c>
    </row>
    <row r="45" spans="1:7" ht="12.75">
      <c r="A45" s="105"/>
      <c r="B45" s="111" t="s">
        <v>224</v>
      </c>
      <c r="C45" s="112" t="s">
        <v>225</v>
      </c>
      <c r="D45" s="113" t="s">
        <v>226</v>
      </c>
      <c r="E45" s="112" t="s">
        <v>227</v>
      </c>
      <c r="F45" s="114" t="s">
        <v>228</v>
      </c>
      <c r="G45" s="115" t="s">
        <v>229</v>
      </c>
    </row>
    <row r="46" spans="1:7" ht="13.5" thickBot="1">
      <c r="A46" s="105"/>
      <c r="B46" s="116" t="s">
        <v>230</v>
      </c>
      <c r="C46" s="117"/>
      <c r="D46" s="118" t="s">
        <v>230</v>
      </c>
      <c r="E46" s="117"/>
      <c r="F46" s="119" t="s">
        <v>231</v>
      </c>
      <c r="G46" s="120"/>
    </row>
    <row r="47" spans="1:7" ht="12.75">
      <c r="A47" s="27" t="s">
        <v>208</v>
      </c>
      <c r="B47" s="28" t="s">
        <v>232</v>
      </c>
      <c r="C47" s="29" t="s">
        <v>252</v>
      </c>
      <c r="D47" s="121"/>
      <c r="E47" s="30"/>
      <c r="F47" s="122"/>
      <c r="G47" s="123"/>
    </row>
    <row r="48" spans="1:7" ht="12.75">
      <c r="A48" s="74"/>
      <c r="B48" s="75"/>
      <c r="C48" s="34"/>
      <c r="D48" s="124"/>
      <c r="E48" s="35"/>
      <c r="F48" s="125"/>
      <c r="G48" s="126"/>
    </row>
    <row r="49" spans="1:7" ht="25.5" customHeight="1">
      <c r="A49" s="37" t="s">
        <v>253</v>
      </c>
      <c r="B49" s="38" t="s">
        <v>235</v>
      </c>
      <c r="C49" s="39" t="s">
        <v>254</v>
      </c>
      <c r="D49" s="42" t="s">
        <v>232</v>
      </c>
      <c r="E49" s="41" t="s">
        <v>232</v>
      </c>
      <c r="F49" s="127" t="s">
        <v>232</v>
      </c>
      <c r="G49" s="128" t="s">
        <v>232</v>
      </c>
    </row>
    <row r="50" spans="1:7" ht="12.75">
      <c r="A50" s="37"/>
      <c r="B50" s="38"/>
      <c r="C50" s="39"/>
      <c r="D50" s="42"/>
      <c r="E50" s="41"/>
      <c r="F50" s="127"/>
      <c r="G50" s="128"/>
    </row>
    <row r="51" spans="1:7" ht="13.5" customHeight="1">
      <c r="A51" s="37"/>
      <c r="B51" s="38"/>
      <c r="C51" s="39" t="s">
        <v>255</v>
      </c>
      <c r="D51" s="42"/>
      <c r="E51" s="41"/>
      <c r="F51" s="127"/>
      <c r="G51" s="128"/>
    </row>
    <row r="52" spans="1:7" ht="13.5" customHeight="1">
      <c r="A52" s="37"/>
      <c r="B52" s="129"/>
      <c r="C52" s="130" t="s">
        <v>256</v>
      </c>
      <c r="D52" s="42"/>
      <c r="E52" s="41"/>
      <c r="F52" s="42"/>
      <c r="G52" s="131"/>
    </row>
    <row r="53" spans="1:7" ht="12.75">
      <c r="A53" s="37"/>
      <c r="B53" s="129"/>
      <c r="C53" s="39" t="s">
        <v>257</v>
      </c>
      <c r="D53" s="42"/>
      <c r="E53" s="41"/>
      <c r="F53" s="42"/>
      <c r="G53" s="131"/>
    </row>
    <row r="54" spans="1:7" ht="24">
      <c r="A54" s="37"/>
      <c r="B54" s="129"/>
      <c r="C54" s="130" t="s">
        <v>883</v>
      </c>
      <c r="D54" s="42"/>
      <c r="E54" s="41"/>
      <c r="F54" s="42"/>
      <c r="G54" s="131"/>
    </row>
    <row r="55" spans="1:7" ht="12.75">
      <c r="A55" s="37"/>
      <c r="B55" s="129"/>
      <c r="C55" s="130" t="s">
        <v>258</v>
      </c>
      <c r="D55" s="42"/>
      <c r="E55" s="41"/>
      <c r="F55" s="42"/>
      <c r="G55" s="131"/>
    </row>
    <row r="56" spans="1:7" ht="48">
      <c r="A56" s="37"/>
      <c r="B56" s="129"/>
      <c r="C56" s="130" t="s">
        <v>1012</v>
      </c>
      <c r="D56" s="42"/>
      <c r="E56" s="41"/>
      <c r="F56" s="42"/>
      <c r="G56" s="131"/>
    </row>
    <row r="57" spans="1:7" ht="13.5" customHeight="1">
      <c r="A57" s="37"/>
      <c r="B57" s="129"/>
      <c r="C57" s="130" t="s">
        <v>259</v>
      </c>
      <c r="D57" s="42"/>
      <c r="E57" s="41"/>
      <c r="F57" s="42"/>
      <c r="G57" s="131"/>
    </row>
    <row r="58" spans="1:7" ht="13.5" customHeight="1">
      <c r="A58" s="37"/>
      <c r="B58" s="129"/>
      <c r="C58" s="130" t="s">
        <v>260</v>
      </c>
      <c r="D58" s="42"/>
      <c r="E58" s="41"/>
      <c r="F58" s="42"/>
      <c r="G58" s="131"/>
    </row>
    <row r="59" spans="1:7" ht="13.5" customHeight="1">
      <c r="A59" s="37"/>
      <c r="B59" s="129"/>
      <c r="C59" s="130" t="s">
        <v>261</v>
      </c>
      <c r="D59" s="42"/>
      <c r="E59" s="41"/>
      <c r="F59" s="42"/>
      <c r="G59" s="131"/>
    </row>
    <row r="60" spans="1:7" ht="24">
      <c r="A60" s="37"/>
      <c r="B60" s="129"/>
      <c r="C60" s="130" t="s">
        <v>262</v>
      </c>
      <c r="D60" s="42"/>
      <c r="E60" s="41"/>
      <c r="F60" s="42"/>
      <c r="G60" s="131"/>
    </row>
    <row r="61" spans="1:7" ht="13.5" customHeight="1">
      <c r="A61" s="37"/>
      <c r="B61" s="129"/>
      <c r="C61" s="39" t="s">
        <v>263</v>
      </c>
      <c r="D61" s="42"/>
      <c r="E61" s="41"/>
      <c r="F61" s="42"/>
      <c r="G61" s="131"/>
    </row>
    <row r="62" spans="1:7" ht="12.75">
      <c r="A62" s="37"/>
      <c r="B62" s="129"/>
      <c r="C62" s="130"/>
      <c r="D62" s="42"/>
      <c r="E62" s="41"/>
      <c r="F62" s="42"/>
      <c r="G62" s="131"/>
    </row>
    <row r="63" spans="1:7" ht="12.75">
      <c r="A63" s="132"/>
      <c r="B63" s="133"/>
      <c r="C63" s="39" t="s">
        <v>264</v>
      </c>
      <c r="D63" s="42"/>
      <c r="E63" s="41"/>
      <c r="F63" s="42"/>
      <c r="G63" s="131"/>
    </row>
    <row r="64" spans="1:7" ht="12.75">
      <c r="A64" s="132"/>
      <c r="B64" s="133"/>
      <c r="C64" s="39" t="s">
        <v>265</v>
      </c>
      <c r="D64" s="42"/>
      <c r="E64" s="41"/>
      <c r="F64" s="42"/>
      <c r="G64" s="131"/>
    </row>
    <row r="65" spans="1:7" ht="12.75">
      <c r="A65" s="132"/>
      <c r="B65" s="133"/>
      <c r="C65" s="39" t="s">
        <v>266</v>
      </c>
      <c r="D65" s="42"/>
      <c r="E65" s="41"/>
      <c r="F65" s="42"/>
      <c r="G65" s="131"/>
    </row>
    <row r="66" spans="1:7" ht="12.75">
      <c r="A66" s="132"/>
      <c r="B66" s="133"/>
      <c r="C66" s="39"/>
      <c r="D66" s="42"/>
      <c r="E66" s="41"/>
      <c r="F66" s="42"/>
      <c r="G66" s="131"/>
    </row>
    <row r="67" spans="1:7" ht="12.75">
      <c r="A67" s="132"/>
      <c r="B67" s="133"/>
      <c r="C67" s="39" t="s">
        <v>267</v>
      </c>
      <c r="D67" s="42"/>
      <c r="E67" s="41"/>
      <c r="F67" s="42"/>
      <c r="G67" s="131"/>
    </row>
    <row r="68" spans="1:7" ht="12.75">
      <c r="A68" s="132"/>
      <c r="B68" s="133"/>
      <c r="C68" s="39" t="s">
        <v>884</v>
      </c>
      <c r="D68" s="42"/>
      <c r="E68" s="41"/>
      <c r="F68" s="42"/>
      <c r="G68" s="134"/>
    </row>
    <row r="69" spans="1:7" ht="12.75">
      <c r="A69" s="132"/>
      <c r="B69" s="133"/>
      <c r="C69" s="39" t="s">
        <v>268</v>
      </c>
      <c r="D69" s="42"/>
      <c r="E69" s="41"/>
      <c r="F69" s="42"/>
      <c r="G69" s="131"/>
    </row>
    <row r="70" spans="1:8" ht="12.75">
      <c r="A70" s="135"/>
      <c r="B70" s="136"/>
      <c r="C70" s="130" t="s">
        <v>269</v>
      </c>
      <c r="D70" s="137"/>
      <c r="E70" s="138"/>
      <c r="F70" s="42"/>
      <c r="G70" s="139"/>
      <c r="H70"/>
    </row>
    <row r="71" spans="1:8" ht="12.75">
      <c r="A71" s="135"/>
      <c r="B71" s="136"/>
      <c r="C71" s="130" t="s">
        <v>270</v>
      </c>
      <c r="D71" s="137"/>
      <c r="E71" s="138"/>
      <c r="F71" s="42"/>
      <c r="G71" s="139"/>
      <c r="H71"/>
    </row>
    <row r="72" spans="1:7" ht="12.75">
      <c r="A72" s="132"/>
      <c r="B72" s="133"/>
      <c r="C72" s="39"/>
      <c r="D72" s="42"/>
      <c r="E72" s="41"/>
      <c r="F72" s="42"/>
      <c r="G72" s="131"/>
    </row>
    <row r="73" spans="1:7" ht="24" customHeight="1">
      <c r="A73" s="132"/>
      <c r="B73" s="133"/>
      <c r="C73" s="39" t="s">
        <v>271</v>
      </c>
      <c r="D73" s="77">
        <f>2700+1764</f>
        <v>4464</v>
      </c>
      <c r="E73" s="41" t="s">
        <v>12</v>
      </c>
      <c r="F73" s="42"/>
      <c r="G73" s="43">
        <f>D73*F73</f>
        <v>0</v>
      </c>
    </row>
    <row r="74" spans="1:7" ht="12.75">
      <c r="A74" s="140"/>
      <c r="B74" s="141"/>
      <c r="C74" s="55"/>
      <c r="D74" s="88"/>
      <c r="E74" s="57"/>
      <c r="F74" s="58"/>
      <c r="G74" s="44"/>
    </row>
    <row r="75" spans="1:7" ht="12.75">
      <c r="A75" s="142"/>
      <c r="B75" s="143"/>
      <c r="C75" s="39"/>
      <c r="D75" s="77"/>
      <c r="E75" s="41"/>
      <c r="F75" s="42"/>
      <c r="G75" s="43"/>
    </row>
    <row r="76" spans="1:7" ht="27" customHeight="1">
      <c r="A76" s="37" t="s">
        <v>253</v>
      </c>
      <c r="B76" s="38" t="s">
        <v>238</v>
      </c>
      <c r="C76" s="144" t="s">
        <v>272</v>
      </c>
      <c r="D76" s="77">
        <v>3</v>
      </c>
      <c r="E76" s="41" t="s">
        <v>16</v>
      </c>
      <c r="F76" s="42"/>
      <c r="G76" s="43">
        <f>D76*F76</f>
        <v>0</v>
      </c>
    </row>
    <row r="77" spans="1:7" ht="12.75">
      <c r="A77" s="140"/>
      <c r="B77" s="141"/>
      <c r="C77" s="55"/>
      <c r="D77" s="88"/>
      <c r="E77" s="57"/>
      <c r="F77" s="58"/>
      <c r="G77" s="44"/>
    </row>
    <row r="78" spans="1:7" ht="12.75">
      <c r="A78" s="142"/>
      <c r="B78" s="143"/>
      <c r="C78" s="39"/>
      <c r="D78" s="77"/>
      <c r="E78" s="41"/>
      <c r="F78" s="42"/>
      <c r="G78" s="43"/>
    </row>
    <row r="79" spans="1:7" ht="24">
      <c r="A79" s="37" t="s">
        <v>253</v>
      </c>
      <c r="B79" s="38" t="s">
        <v>240</v>
      </c>
      <c r="C79" s="145" t="s">
        <v>273</v>
      </c>
      <c r="D79" s="146">
        <f>135+84</f>
        <v>219</v>
      </c>
      <c r="E79" s="147" t="s">
        <v>16</v>
      </c>
      <c r="F79" s="42"/>
      <c r="G79" s="43">
        <f>D79*F79</f>
        <v>0</v>
      </c>
    </row>
    <row r="80" spans="1:7" ht="13.5" thickBot="1">
      <c r="A80" s="142"/>
      <c r="B80" s="143"/>
      <c r="C80" s="148"/>
      <c r="D80" s="42"/>
      <c r="E80" s="41"/>
      <c r="F80" s="127"/>
      <c r="G80" s="149"/>
    </row>
    <row r="81" spans="1:7" ht="13.5" thickTop="1">
      <c r="A81" s="150"/>
      <c r="B81" s="151"/>
      <c r="C81" s="152"/>
      <c r="D81" s="64"/>
      <c r="E81" s="63"/>
      <c r="F81" s="153"/>
      <c r="G81" s="65"/>
    </row>
    <row r="82" spans="1:7" ht="13.5" thickBot="1">
      <c r="A82" s="66" t="s">
        <v>208</v>
      </c>
      <c r="B82" s="67"/>
      <c r="C82" s="68" t="s">
        <v>274</v>
      </c>
      <c r="D82" s="154"/>
      <c r="E82" s="69"/>
      <c r="F82" s="70" t="s">
        <v>245</v>
      </c>
      <c r="G82" s="71">
        <f>SUM(G48:G80)</f>
        <v>0</v>
      </c>
    </row>
    <row r="83" spans="1:7" ht="12.75">
      <c r="A83" s="155"/>
      <c r="B83" s="156"/>
      <c r="C83" s="157"/>
      <c r="D83" s="158"/>
      <c r="E83" s="159"/>
      <c r="F83" s="127"/>
      <c r="G83" s="127"/>
    </row>
    <row r="84" spans="1:7" ht="12.75">
      <c r="A84" s="10"/>
      <c r="B84" s="10"/>
      <c r="C84" s="10"/>
      <c r="D84" s="11"/>
      <c r="E84" s="10"/>
      <c r="F84" s="160"/>
      <c r="G84" s="160"/>
    </row>
    <row r="85" spans="1:7" ht="13.5" thickBot="1">
      <c r="A85" s="103"/>
      <c r="B85" s="103"/>
      <c r="C85" s="103"/>
      <c r="D85" s="103"/>
      <c r="E85" s="103"/>
      <c r="F85" s="103"/>
      <c r="G85" s="103"/>
    </row>
    <row r="86" spans="1:7" ht="12.75">
      <c r="A86" s="72"/>
      <c r="B86" s="13" t="s">
        <v>218</v>
      </c>
      <c r="C86" s="14" t="s">
        <v>219</v>
      </c>
      <c r="D86" s="15" t="s">
        <v>220</v>
      </c>
      <c r="E86" s="14" t="s">
        <v>221</v>
      </c>
      <c r="F86" s="15" t="s">
        <v>222</v>
      </c>
      <c r="G86" s="16" t="s">
        <v>223</v>
      </c>
    </row>
    <row r="87" spans="1:7" ht="12.75">
      <c r="A87" s="72"/>
      <c r="B87" s="17" t="s">
        <v>224</v>
      </c>
      <c r="C87" s="18" t="s">
        <v>225</v>
      </c>
      <c r="D87" s="19" t="s">
        <v>226</v>
      </c>
      <c r="E87" s="18" t="s">
        <v>227</v>
      </c>
      <c r="F87" s="20" t="s">
        <v>228</v>
      </c>
      <c r="G87" s="21" t="s">
        <v>229</v>
      </c>
    </row>
    <row r="88" spans="1:7" ht="13.5" thickBot="1">
      <c r="A88" s="72"/>
      <c r="B88" s="22" t="s">
        <v>230</v>
      </c>
      <c r="C88" s="23"/>
      <c r="D88" s="24" t="s">
        <v>230</v>
      </c>
      <c r="E88" s="23"/>
      <c r="F88" s="25" t="s">
        <v>231</v>
      </c>
      <c r="G88" s="26"/>
    </row>
    <row r="89" spans="1:7" ht="12.75">
      <c r="A89" s="27" t="s">
        <v>212</v>
      </c>
      <c r="B89" s="28" t="s">
        <v>232</v>
      </c>
      <c r="C89" s="29" t="s">
        <v>275</v>
      </c>
      <c r="D89" s="30"/>
      <c r="E89" s="30"/>
      <c r="F89" s="30"/>
      <c r="G89" s="31"/>
    </row>
    <row r="90" spans="1:7" ht="12.75">
      <c r="A90" s="74"/>
      <c r="B90" s="75"/>
      <c r="C90" s="34"/>
      <c r="D90" s="35"/>
      <c r="E90" s="35"/>
      <c r="F90" s="35"/>
      <c r="G90" s="36"/>
    </row>
    <row r="91" spans="1:7" ht="60.75" customHeight="1">
      <c r="A91" s="37" t="s">
        <v>276</v>
      </c>
      <c r="B91" s="38" t="s">
        <v>235</v>
      </c>
      <c r="C91" s="39" t="s">
        <v>277</v>
      </c>
      <c r="D91" s="77">
        <v>7596</v>
      </c>
      <c r="E91" s="41" t="s">
        <v>8</v>
      </c>
      <c r="F91" s="42"/>
      <c r="G91" s="43">
        <f>D91*F91</f>
        <v>0</v>
      </c>
    </row>
    <row r="92" spans="1:7" ht="13.5" thickBot="1">
      <c r="A92" s="161"/>
      <c r="B92" s="162"/>
      <c r="C92" s="90"/>
      <c r="D92" s="91"/>
      <c r="E92" s="92"/>
      <c r="F92" s="93"/>
      <c r="G92" s="94"/>
    </row>
    <row r="93" spans="1:7" ht="13.5" thickTop="1">
      <c r="A93" s="150"/>
      <c r="B93" s="151"/>
      <c r="C93" s="152"/>
      <c r="D93" s="62"/>
      <c r="E93" s="63"/>
      <c r="F93" s="64"/>
      <c r="G93" s="65"/>
    </row>
    <row r="94" spans="1:7" ht="13.5" thickBot="1">
      <c r="A94" s="66" t="s">
        <v>212</v>
      </c>
      <c r="B94" s="67"/>
      <c r="C94" s="68" t="s">
        <v>278</v>
      </c>
      <c r="D94" s="69"/>
      <c r="E94" s="69"/>
      <c r="F94" s="70" t="s">
        <v>245</v>
      </c>
      <c r="G94" s="71">
        <f>SUM(G90:G92)</f>
        <v>0</v>
      </c>
    </row>
    <row r="95" spans="1:7" ht="12.75">
      <c r="A95" s="163"/>
      <c r="B95" s="164"/>
      <c r="C95" s="165"/>
      <c r="D95" s="166"/>
      <c r="E95" s="166"/>
      <c r="F95" s="167"/>
      <c r="G95" s="168"/>
    </row>
    <row r="96" spans="1:7" ht="12.75">
      <c r="A96" s="169"/>
      <c r="B96" s="170"/>
      <c r="C96" s="171"/>
      <c r="D96" s="172"/>
      <c r="E96" s="172"/>
      <c r="F96" s="173"/>
      <c r="G96" s="174"/>
    </row>
    <row r="97" spans="1:7" ht="13.5" thickBot="1">
      <c r="A97" s="175"/>
      <c r="B97" s="176"/>
      <c r="C97" s="177"/>
      <c r="D97" s="178"/>
      <c r="E97" s="179"/>
      <c r="F97" s="42"/>
      <c r="G97" s="42"/>
    </row>
    <row r="98" spans="1:7" ht="12.75">
      <c r="A98" s="72"/>
      <c r="B98" s="13" t="s">
        <v>218</v>
      </c>
      <c r="C98" s="14" t="s">
        <v>219</v>
      </c>
      <c r="D98" s="15" t="s">
        <v>220</v>
      </c>
      <c r="E98" s="14" t="s">
        <v>221</v>
      </c>
      <c r="F98" s="15" t="s">
        <v>222</v>
      </c>
      <c r="G98" s="16" t="s">
        <v>223</v>
      </c>
    </row>
    <row r="99" spans="1:7" ht="12.75">
      <c r="A99" s="72"/>
      <c r="B99" s="17" t="s">
        <v>224</v>
      </c>
      <c r="C99" s="18" t="s">
        <v>225</v>
      </c>
      <c r="D99" s="19" t="s">
        <v>226</v>
      </c>
      <c r="E99" s="18" t="s">
        <v>227</v>
      </c>
      <c r="F99" s="20" t="s">
        <v>228</v>
      </c>
      <c r="G99" s="21" t="s">
        <v>229</v>
      </c>
    </row>
    <row r="100" spans="1:7" ht="13.5" thickBot="1">
      <c r="A100" s="72"/>
      <c r="B100" s="22" t="s">
        <v>230</v>
      </c>
      <c r="C100" s="23"/>
      <c r="D100" s="24" t="s">
        <v>230</v>
      </c>
      <c r="E100" s="23"/>
      <c r="F100" s="25" t="s">
        <v>231</v>
      </c>
      <c r="G100" s="26"/>
    </row>
    <row r="101" spans="1:7" ht="12.75">
      <c r="A101" s="27" t="s">
        <v>213</v>
      </c>
      <c r="B101" s="28" t="s">
        <v>232</v>
      </c>
      <c r="C101" s="29" t="s">
        <v>279</v>
      </c>
      <c r="D101" s="30"/>
      <c r="E101" s="30"/>
      <c r="F101" s="30"/>
      <c r="G101" s="31"/>
    </row>
    <row r="102" spans="1:7" ht="12.75">
      <c r="A102" s="180"/>
      <c r="B102" s="75"/>
      <c r="C102" s="34"/>
      <c r="D102" s="35"/>
      <c r="E102" s="35"/>
      <c r="F102" s="35"/>
      <c r="G102" s="36"/>
    </row>
    <row r="103" spans="1:7" ht="107.25" customHeight="1">
      <c r="A103" s="37" t="s">
        <v>280</v>
      </c>
      <c r="B103" s="38" t="s">
        <v>235</v>
      </c>
      <c r="C103" s="39" t="s">
        <v>281</v>
      </c>
      <c r="D103" s="77">
        <v>589</v>
      </c>
      <c r="E103" s="41" t="s">
        <v>35</v>
      </c>
      <c r="F103" s="42"/>
      <c r="G103" s="43">
        <f>D103*F103</f>
        <v>0</v>
      </c>
    </row>
    <row r="104" spans="1:7" ht="12.75">
      <c r="A104" s="53"/>
      <c r="B104" s="54"/>
      <c r="C104" s="55"/>
      <c r="D104" s="88"/>
      <c r="E104" s="57"/>
      <c r="F104" s="58"/>
      <c r="G104" s="44"/>
    </row>
    <row r="105" spans="1:7" ht="12.75">
      <c r="A105" s="45"/>
      <c r="B105" s="46"/>
      <c r="C105" s="47"/>
      <c r="D105" s="89"/>
      <c r="E105" s="49"/>
      <c r="F105" s="50"/>
      <c r="G105" s="52"/>
    </row>
    <row r="106" spans="1:7" ht="106.5" customHeight="1">
      <c r="A106" s="37" t="s">
        <v>280</v>
      </c>
      <c r="B106" s="38" t="s">
        <v>238</v>
      </c>
      <c r="C106" s="39" t="s">
        <v>282</v>
      </c>
      <c r="D106" s="77">
        <v>4657</v>
      </c>
      <c r="E106" s="41" t="s">
        <v>35</v>
      </c>
      <c r="F106" s="42"/>
      <c r="G106" s="43">
        <f>D106*F106</f>
        <v>0</v>
      </c>
    </row>
    <row r="107" spans="1:8" ht="13.5" thickBot="1">
      <c r="A107" s="181"/>
      <c r="B107" s="162"/>
      <c r="C107" s="182"/>
      <c r="D107" s="91"/>
      <c r="E107" s="92"/>
      <c r="F107" s="93"/>
      <c r="G107" s="94"/>
      <c r="H107"/>
    </row>
    <row r="108" spans="1:8" ht="13.5" thickTop="1">
      <c r="A108" s="37"/>
      <c r="B108" s="38"/>
      <c r="C108" s="183"/>
      <c r="D108" s="184"/>
      <c r="E108" s="163"/>
      <c r="F108" s="42"/>
      <c r="G108" s="185"/>
      <c r="H108"/>
    </row>
    <row r="109" spans="1:8" ht="13.5" thickBot="1">
      <c r="A109" s="66" t="s">
        <v>213</v>
      </c>
      <c r="B109" s="67"/>
      <c r="C109" s="68" t="s">
        <v>283</v>
      </c>
      <c r="D109" s="69"/>
      <c r="E109" s="69"/>
      <c r="F109" s="70" t="s">
        <v>245</v>
      </c>
      <c r="G109" s="71">
        <f>SUM(G102:G107)</f>
        <v>0</v>
      </c>
      <c r="H109"/>
    </row>
    <row r="110" spans="1:8" ht="12.75">
      <c r="A110" s="179"/>
      <c r="B110" s="170"/>
      <c r="C110" s="171"/>
      <c r="D110" s="172"/>
      <c r="E110" s="172"/>
      <c r="F110" s="173"/>
      <c r="G110" s="174"/>
      <c r="H110"/>
    </row>
    <row r="111" spans="1:8" ht="12.75">
      <c r="A111" s="179"/>
      <c r="B111" s="170"/>
      <c r="C111" s="171"/>
      <c r="D111" s="172"/>
      <c r="E111" s="172"/>
      <c r="F111" s="173"/>
      <c r="G111" s="174"/>
      <c r="H111"/>
    </row>
    <row r="112" spans="1:8" ht="13.5" thickBot="1">
      <c r="A112" s="179"/>
      <c r="B112" s="170"/>
      <c r="C112" s="171"/>
      <c r="D112" s="172"/>
      <c r="E112" s="172"/>
      <c r="F112" s="173"/>
      <c r="G112" s="174"/>
      <c r="H112"/>
    </row>
    <row r="113" spans="1:8" ht="12.75">
      <c r="A113" s="72"/>
      <c r="B113" s="13" t="s">
        <v>218</v>
      </c>
      <c r="C113" s="14" t="s">
        <v>219</v>
      </c>
      <c r="D113" s="15" t="s">
        <v>220</v>
      </c>
      <c r="E113" s="14" t="s">
        <v>221</v>
      </c>
      <c r="F113" s="15" t="s">
        <v>222</v>
      </c>
      <c r="G113" s="16" t="s">
        <v>223</v>
      </c>
      <c r="H113"/>
    </row>
    <row r="114" spans="1:8" ht="12.75">
      <c r="A114" s="72"/>
      <c r="B114" s="17" t="s">
        <v>224</v>
      </c>
      <c r="C114" s="18" t="s">
        <v>225</v>
      </c>
      <c r="D114" s="19" t="s">
        <v>226</v>
      </c>
      <c r="E114" s="18" t="s">
        <v>227</v>
      </c>
      <c r="F114" s="20" t="s">
        <v>228</v>
      </c>
      <c r="G114" s="186" t="s">
        <v>229</v>
      </c>
      <c r="H114"/>
    </row>
    <row r="115" spans="1:8" ht="13.5" thickBot="1">
      <c r="A115" s="72"/>
      <c r="B115" s="22" t="s">
        <v>230</v>
      </c>
      <c r="C115" s="23"/>
      <c r="D115" s="24" t="s">
        <v>230</v>
      </c>
      <c r="E115" s="23"/>
      <c r="F115" s="25" t="s">
        <v>231</v>
      </c>
      <c r="G115" s="26"/>
      <c r="H115"/>
    </row>
    <row r="116" spans="1:8" ht="12.75">
      <c r="A116" s="27" t="s">
        <v>214</v>
      </c>
      <c r="B116" s="28" t="s">
        <v>232</v>
      </c>
      <c r="C116" s="29" t="s">
        <v>284</v>
      </c>
      <c r="D116" s="30"/>
      <c r="E116" s="30"/>
      <c r="F116" s="30"/>
      <c r="G116" s="31"/>
      <c r="H116"/>
    </row>
    <row r="117" spans="1:8" ht="12.75">
      <c r="A117" s="180"/>
      <c r="B117" s="187"/>
      <c r="C117" s="83"/>
      <c r="D117" s="85"/>
      <c r="E117" s="85"/>
      <c r="F117" s="85"/>
      <c r="G117" s="188"/>
      <c r="H117"/>
    </row>
    <row r="118" spans="1:8" ht="165.75" customHeight="1">
      <c r="A118" s="37" t="s">
        <v>285</v>
      </c>
      <c r="B118" s="38" t="s">
        <v>235</v>
      </c>
      <c r="C118" s="39" t="s">
        <v>286</v>
      </c>
      <c r="D118" s="189"/>
      <c r="E118" s="138"/>
      <c r="F118" s="42"/>
      <c r="G118" s="43"/>
      <c r="H118"/>
    </row>
    <row r="119" spans="1:8" ht="12.75">
      <c r="A119" s="135"/>
      <c r="B119" s="136"/>
      <c r="C119" s="39"/>
      <c r="D119" s="189"/>
      <c r="E119" s="138"/>
      <c r="F119" s="42"/>
      <c r="G119" s="43"/>
      <c r="H119"/>
    </row>
    <row r="120" spans="1:10" ht="15" customHeight="1">
      <c r="A120" s="135"/>
      <c r="B120" s="136"/>
      <c r="C120" s="39" t="s">
        <v>287</v>
      </c>
      <c r="D120" s="137">
        <v>219817</v>
      </c>
      <c r="E120" s="138" t="s">
        <v>288</v>
      </c>
      <c r="F120" s="42"/>
      <c r="G120" s="43">
        <f>D120*F120</f>
        <v>0</v>
      </c>
      <c r="H120"/>
      <c r="J120" s="433"/>
    </row>
    <row r="121" spans="1:8" ht="15" customHeight="1">
      <c r="A121" s="135"/>
      <c r="B121" s="136"/>
      <c r="C121" s="39" t="s">
        <v>289</v>
      </c>
      <c r="D121" s="137">
        <v>649344</v>
      </c>
      <c r="E121" s="138" t="s">
        <v>288</v>
      </c>
      <c r="F121" s="42"/>
      <c r="G121" s="43">
        <f>D121*F121</f>
        <v>0</v>
      </c>
      <c r="H121"/>
    </row>
    <row r="122" spans="1:8" ht="12.75">
      <c r="A122" s="190"/>
      <c r="B122" s="191"/>
      <c r="C122" s="55"/>
      <c r="D122" s="192"/>
      <c r="E122" s="57"/>
      <c r="F122" s="193"/>
      <c r="G122" s="194"/>
      <c r="H122"/>
    </row>
    <row r="123" spans="1:8" ht="12.75">
      <c r="A123" s="45"/>
      <c r="B123" s="46"/>
      <c r="C123" s="47"/>
      <c r="D123" s="195"/>
      <c r="E123" s="49"/>
      <c r="F123" s="50"/>
      <c r="G123" s="196"/>
      <c r="H123"/>
    </row>
    <row r="124" spans="1:8" ht="24.75" customHeight="1">
      <c r="A124" s="37" t="s">
        <v>285</v>
      </c>
      <c r="B124" s="38" t="s">
        <v>238</v>
      </c>
      <c r="C124" s="39" t="s">
        <v>290</v>
      </c>
      <c r="D124" s="197"/>
      <c r="E124" s="138"/>
      <c r="F124" s="42"/>
      <c r="G124" s="43"/>
      <c r="H124"/>
    </row>
    <row r="125" spans="1:8" ht="15" customHeight="1">
      <c r="A125" s="37"/>
      <c r="B125" s="38"/>
      <c r="C125" s="39" t="s">
        <v>291</v>
      </c>
      <c r="D125" s="197">
        <v>0</v>
      </c>
      <c r="E125" s="138" t="s">
        <v>16</v>
      </c>
      <c r="F125" s="42"/>
      <c r="G125" s="43">
        <f>D125*F125</f>
        <v>0</v>
      </c>
      <c r="H125"/>
    </row>
    <row r="126" spans="1:8" ht="15" customHeight="1">
      <c r="A126" s="37"/>
      <c r="B126" s="38"/>
      <c r="C126" s="39" t="s">
        <v>292</v>
      </c>
      <c r="D126" s="197">
        <v>2943</v>
      </c>
      <c r="E126" s="138" t="s">
        <v>16</v>
      </c>
      <c r="F126" s="42"/>
      <c r="G126" s="43">
        <f>D126*F126</f>
        <v>0</v>
      </c>
      <c r="H126"/>
    </row>
    <row r="127" spans="1:8" ht="13.5" thickBot="1">
      <c r="A127" s="37"/>
      <c r="B127" s="38"/>
      <c r="C127" s="182"/>
      <c r="D127" s="91"/>
      <c r="E127" s="92"/>
      <c r="F127" s="93"/>
      <c r="G127" s="94"/>
      <c r="H127"/>
    </row>
    <row r="128" spans="1:8" ht="13.5" thickTop="1">
      <c r="A128" s="198"/>
      <c r="B128" s="199"/>
      <c r="C128" s="200"/>
      <c r="D128" s="62"/>
      <c r="E128" s="63"/>
      <c r="F128" s="64"/>
      <c r="G128" s="201"/>
      <c r="H128"/>
    </row>
    <row r="129" spans="1:8" ht="13.5" thickBot="1">
      <c r="A129" s="66" t="s">
        <v>214</v>
      </c>
      <c r="B129" s="67"/>
      <c r="C129" s="68" t="s">
        <v>293</v>
      </c>
      <c r="D129" s="69"/>
      <c r="E129" s="69"/>
      <c r="F129" s="70" t="s">
        <v>245</v>
      </c>
      <c r="G129" s="71">
        <f>SUM(G117:G127)</f>
        <v>0</v>
      </c>
      <c r="H129"/>
    </row>
    <row r="130" spans="1:8" ht="12.75">
      <c r="A130" s="179"/>
      <c r="B130" s="170"/>
      <c r="C130" s="171"/>
      <c r="D130" s="172"/>
      <c r="E130" s="172"/>
      <c r="F130" s="173"/>
      <c r="G130" s="174"/>
      <c r="H130"/>
    </row>
    <row r="131" spans="1:8" ht="12.75">
      <c r="A131" s="175"/>
      <c r="B131" s="176"/>
      <c r="C131" s="177"/>
      <c r="D131" s="178"/>
      <c r="E131" s="179"/>
      <c r="F131" s="127"/>
      <c r="G131" s="127"/>
      <c r="H131"/>
    </row>
    <row r="132" spans="1:8" ht="12.75">
      <c r="A132" s="175"/>
      <c r="B132" s="176"/>
      <c r="C132" s="177"/>
      <c r="D132" s="178"/>
      <c r="E132" s="179"/>
      <c r="F132" s="127"/>
      <c r="G132" s="127"/>
      <c r="H132"/>
    </row>
    <row r="133" spans="1:8" ht="12.75">
      <c r="A133" s="175"/>
      <c r="B133" s="176"/>
      <c r="C133" s="177"/>
      <c r="D133" s="178"/>
      <c r="E133" s="179"/>
      <c r="F133" s="203"/>
      <c r="G133" s="203"/>
      <c r="H133"/>
    </row>
    <row r="134" spans="1:8" ht="12.75">
      <c r="A134" s="179"/>
      <c r="B134" s="170"/>
      <c r="C134" s="171"/>
      <c r="D134" s="172"/>
      <c r="E134" s="172"/>
      <c r="F134" s="173"/>
      <c r="G134" s="174"/>
      <c r="H134"/>
    </row>
    <row r="135" spans="1:8" ht="13.5" thickBot="1">
      <c r="A135" s="179"/>
      <c r="B135" s="170"/>
      <c r="C135" s="171"/>
      <c r="D135" s="172"/>
      <c r="E135" s="172"/>
      <c r="F135" s="173"/>
      <c r="G135" s="174"/>
      <c r="H135"/>
    </row>
    <row r="136" spans="1:8" ht="12.75">
      <c r="A136" s="72"/>
      <c r="B136" s="13" t="s">
        <v>218</v>
      </c>
      <c r="C136" s="14" t="s">
        <v>219</v>
      </c>
      <c r="D136" s="15" t="s">
        <v>220</v>
      </c>
      <c r="E136" s="14" t="s">
        <v>221</v>
      </c>
      <c r="F136" s="15" t="s">
        <v>222</v>
      </c>
      <c r="G136" s="16" t="s">
        <v>223</v>
      </c>
      <c r="H136"/>
    </row>
    <row r="137" spans="1:8" ht="12.75">
      <c r="A137" s="72"/>
      <c r="B137" s="17" t="s">
        <v>224</v>
      </c>
      <c r="C137" s="18" t="s">
        <v>225</v>
      </c>
      <c r="D137" s="19" t="s">
        <v>226</v>
      </c>
      <c r="E137" s="18" t="s">
        <v>227</v>
      </c>
      <c r="F137" s="20" t="s">
        <v>228</v>
      </c>
      <c r="G137" s="21" t="s">
        <v>229</v>
      </c>
      <c r="H137"/>
    </row>
    <row r="138" spans="1:8" ht="13.5" thickBot="1">
      <c r="A138" s="72"/>
      <c r="B138" s="22" t="s">
        <v>230</v>
      </c>
      <c r="C138" s="23"/>
      <c r="D138" s="24" t="s">
        <v>230</v>
      </c>
      <c r="E138" s="23"/>
      <c r="F138" s="25" t="s">
        <v>231</v>
      </c>
      <c r="G138" s="26"/>
      <c r="H138"/>
    </row>
    <row r="139" spans="1:8" ht="12.75">
      <c r="A139" s="27" t="s">
        <v>294</v>
      </c>
      <c r="B139" s="28" t="s">
        <v>232</v>
      </c>
      <c r="C139" s="29" t="s">
        <v>892</v>
      </c>
      <c r="D139" s="30"/>
      <c r="E139" s="30"/>
      <c r="F139" s="783"/>
      <c r="G139" s="784"/>
      <c r="H139"/>
    </row>
    <row r="140" spans="1:7" ht="63.75">
      <c r="A140" s="37" t="s">
        <v>893</v>
      </c>
      <c r="B140" s="955" t="s">
        <v>870</v>
      </c>
      <c r="C140" s="813" t="s">
        <v>868</v>
      </c>
      <c r="D140" s="77"/>
      <c r="E140" s="41"/>
      <c r="F140" s="42"/>
      <c r="G140" s="43"/>
    </row>
    <row r="141" spans="1:7" ht="63.75">
      <c r="A141" s="37"/>
      <c r="B141" s="955" t="s">
        <v>871</v>
      </c>
      <c r="C141" s="813" t="s">
        <v>877</v>
      </c>
      <c r="D141" s="77"/>
      <c r="E141" s="41"/>
      <c r="F141" s="42"/>
      <c r="G141" s="43"/>
    </row>
    <row r="142" spans="1:7" ht="127.5">
      <c r="A142" s="37"/>
      <c r="B142" s="955" t="s">
        <v>872</v>
      </c>
      <c r="C142" s="813" t="s">
        <v>875</v>
      </c>
      <c r="D142" s="77"/>
      <c r="E142" s="41"/>
      <c r="F142" s="42"/>
      <c r="G142" s="43"/>
    </row>
    <row r="143" spans="1:7" ht="102">
      <c r="A143" s="37"/>
      <c r="B143" s="955" t="s">
        <v>873</v>
      </c>
      <c r="C143" s="813" t="s">
        <v>895</v>
      </c>
      <c r="D143" s="77"/>
      <c r="E143" s="41"/>
      <c r="F143" s="42"/>
      <c r="G143" s="43"/>
    </row>
    <row r="144" spans="1:7" ht="12.75">
      <c r="A144" s="37"/>
      <c r="B144" s="953"/>
      <c r="C144" s="954" t="s">
        <v>869</v>
      </c>
      <c r="D144" s="77">
        <v>21220</v>
      </c>
      <c r="E144" s="41" t="s">
        <v>8</v>
      </c>
      <c r="F144" s="42"/>
      <c r="G144" s="43"/>
    </row>
    <row r="145" spans="1:7" ht="13.5" thickBot="1">
      <c r="A145" s="37"/>
      <c r="B145" s="953"/>
      <c r="C145" s="144"/>
      <c r="D145" s="77"/>
      <c r="E145" s="41"/>
      <c r="F145" s="42"/>
      <c r="G145" s="43"/>
    </row>
    <row r="146" spans="1:7" ht="15" customHeight="1" thickTop="1">
      <c r="A146" s="150"/>
      <c r="B146" s="151"/>
      <c r="C146" s="152"/>
      <c r="D146" s="62"/>
      <c r="E146" s="63"/>
      <c r="F146" s="64"/>
      <c r="G146" s="65"/>
    </row>
    <row r="147" spans="1:11" ht="13.5" thickBot="1">
      <c r="A147" s="66" t="s">
        <v>294</v>
      </c>
      <c r="B147" s="67"/>
      <c r="C147" s="785" t="s">
        <v>894</v>
      </c>
      <c r="D147" s="786"/>
      <c r="E147" s="786"/>
      <c r="F147" s="70" t="s">
        <v>859</v>
      </c>
      <c r="G147" s="71">
        <f>SUM(G140:G145)</f>
        <v>0</v>
      </c>
      <c r="K147" s="6" t="s">
        <v>232</v>
      </c>
    </row>
    <row r="148" spans="1:7" ht="12.75">
      <c r="A148" s="179"/>
      <c r="B148" s="170"/>
      <c r="C148" s="171"/>
      <c r="D148" s="172"/>
      <c r="E148" s="172"/>
      <c r="F148" s="173"/>
      <c r="G148" s="174"/>
    </row>
    <row r="149" spans="1:7" ht="12.75">
      <c r="A149" s="163"/>
      <c r="B149" s="164"/>
      <c r="C149" s="165"/>
      <c r="D149" s="166"/>
      <c r="E149" s="166"/>
      <c r="F149" s="167"/>
      <c r="G149" s="168"/>
    </row>
    <row r="150" spans="1:7" ht="12.75">
      <c r="A150" s="179"/>
      <c r="B150" s="170"/>
      <c r="C150" s="171"/>
      <c r="D150" s="172"/>
      <c r="E150" s="172"/>
      <c r="F150" s="173"/>
      <c r="G150" s="174"/>
    </row>
    <row r="151" spans="1:7" ht="12.75">
      <c r="A151" s="163"/>
      <c r="B151" s="164"/>
      <c r="C151" s="165"/>
      <c r="D151" s="166"/>
      <c r="E151" s="166"/>
      <c r="F151" s="167"/>
      <c r="G151" s="168"/>
    </row>
    <row r="152" spans="1:7" ht="15.75">
      <c r="A152" s="103"/>
      <c r="B152" s="208"/>
      <c r="C152" s="209" t="s">
        <v>297</v>
      </c>
      <c r="D152" s="210"/>
      <c r="E152" s="210"/>
      <c r="F152" s="210"/>
      <c r="G152" s="208"/>
    </row>
    <row r="153" spans="1:7" ht="12.75">
      <c r="A153" s="103"/>
      <c r="B153" s="208" t="s">
        <v>232</v>
      </c>
      <c r="C153" s="211"/>
      <c r="D153" s="208"/>
      <c r="E153" s="208"/>
      <c r="F153" s="208"/>
      <c r="G153" s="208"/>
    </row>
    <row r="154" spans="1:7" ht="12.75">
      <c r="A154" s="103"/>
      <c r="B154" s="208"/>
      <c r="C154" s="208"/>
      <c r="D154" s="208"/>
      <c r="E154" s="208"/>
      <c r="F154" s="208"/>
      <c r="G154" s="208"/>
    </row>
    <row r="155" spans="1:7" ht="12.75">
      <c r="A155" s="103"/>
      <c r="B155" s="212" t="s">
        <v>215</v>
      </c>
      <c r="C155" s="213" t="str">
        <f>C8</f>
        <v>PRIPRAVLJALNA IN ZAKLJUČNA DELA</v>
      </c>
      <c r="D155" s="214"/>
      <c r="E155" s="214"/>
      <c r="F155" s="214"/>
      <c r="G155" s="215">
        <f>G19</f>
        <v>0</v>
      </c>
    </row>
    <row r="156" spans="1:7" ht="12.75">
      <c r="A156" s="103"/>
      <c r="B156" s="212"/>
      <c r="C156" s="216"/>
      <c r="D156" s="208"/>
      <c r="E156" s="208"/>
      <c r="F156" s="208"/>
      <c r="G156" s="217"/>
    </row>
    <row r="157" spans="1:7" ht="12.75">
      <c r="A157" s="103"/>
      <c r="B157" s="212" t="s">
        <v>205</v>
      </c>
      <c r="C157" s="213" t="str">
        <f>C26</f>
        <v>ZEMELJSKA DELA</v>
      </c>
      <c r="D157" s="214"/>
      <c r="E157" s="214"/>
      <c r="F157" s="214"/>
      <c r="G157" s="215">
        <f>G40</f>
        <v>0</v>
      </c>
    </row>
    <row r="158" spans="1:7" ht="12.75">
      <c r="A158" s="103"/>
      <c r="B158" s="212"/>
      <c r="C158" s="216"/>
      <c r="D158" s="208"/>
      <c r="E158" s="208"/>
      <c r="F158" s="208"/>
      <c r="G158" s="217"/>
    </row>
    <row r="159" spans="1:7" ht="12.75">
      <c r="A159" s="103"/>
      <c r="B159" s="212" t="s">
        <v>208</v>
      </c>
      <c r="C159" s="213" t="str">
        <f>C47</f>
        <v>IZDELAVA TEMELJEV</v>
      </c>
      <c r="D159" s="214"/>
      <c r="E159" s="214"/>
      <c r="F159" s="214"/>
      <c r="G159" s="215">
        <f>G82</f>
        <v>0</v>
      </c>
    </row>
    <row r="160" spans="1:7" ht="12.75">
      <c r="A160" s="103"/>
      <c r="B160" s="212"/>
      <c r="C160" s="208"/>
      <c r="D160" s="208"/>
      <c r="E160" s="208"/>
      <c r="F160" s="208"/>
      <c r="G160" s="218"/>
    </row>
    <row r="161" spans="1:7" ht="12.75">
      <c r="A161" s="103"/>
      <c r="B161" s="212" t="s">
        <v>212</v>
      </c>
      <c r="C161" s="213" t="str">
        <f>C89</f>
        <v>TESARSKA DELA</v>
      </c>
      <c r="D161" s="214"/>
      <c r="E161" s="214"/>
      <c r="F161" s="214"/>
      <c r="G161" s="215">
        <f>G94</f>
        <v>0</v>
      </c>
    </row>
    <row r="162" spans="1:7" ht="12.75">
      <c r="A162" s="103"/>
      <c r="B162" s="212"/>
      <c r="C162" s="216" t="s">
        <v>232</v>
      </c>
      <c r="D162" s="208"/>
      <c r="E162" s="208"/>
      <c r="F162" s="208"/>
      <c r="G162" s="217"/>
    </row>
    <row r="163" spans="1:7" ht="12.75">
      <c r="A163" s="103"/>
      <c r="B163" s="212" t="s">
        <v>213</v>
      </c>
      <c r="C163" s="213" t="str">
        <f>C101</f>
        <v>BETONSKA DELA</v>
      </c>
      <c r="D163" s="214"/>
      <c r="E163" s="214"/>
      <c r="F163" s="214"/>
      <c r="G163" s="215">
        <f>G109</f>
        <v>0</v>
      </c>
    </row>
    <row r="164" spans="1:7" ht="12.75">
      <c r="A164" s="103"/>
      <c r="B164" s="212"/>
      <c r="C164" s="216"/>
      <c r="D164" s="208"/>
      <c r="E164" s="208"/>
      <c r="F164" s="208"/>
      <c r="G164" s="217"/>
    </row>
    <row r="165" spans="1:7" ht="12.75">
      <c r="A165" s="103"/>
      <c r="B165" s="212" t="s">
        <v>214</v>
      </c>
      <c r="C165" s="213" t="str">
        <f>C116</f>
        <v>ŽELEZOKRIVSKA DELA</v>
      </c>
      <c r="D165" s="214"/>
      <c r="E165" s="214"/>
      <c r="F165" s="214"/>
      <c r="G165" s="215">
        <f>G129</f>
        <v>0</v>
      </c>
    </row>
    <row r="166" spans="1:7" ht="12.75">
      <c r="A166" s="103"/>
      <c r="B166" s="212"/>
      <c r="C166" s="216"/>
      <c r="D166" s="208"/>
      <c r="E166" s="208"/>
      <c r="F166" s="208"/>
      <c r="G166" s="217"/>
    </row>
    <row r="167" spans="1:7" ht="12.75">
      <c r="A167" s="103"/>
      <c r="B167" s="212" t="s">
        <v>294</v>
      </c>
      <c r="C167" s="219" t="str">
        <f>C139</f>
        <v>TALNA PODLAGA</v>
      </c>
      <c r="D167" s="220"/>
      <c r="E167" s="220"/>
      <c r="F167" s="220"/>
      <c r="G167" s="221">
        <f>G147</f>
        <v>0</v>
      </c>
    </row>
    <row r="168" spans="1:7" ht="13.5" thickBot="1">
      <c r="A168" s="103"/>
      <c r="B168" s="212"/>
      <c r="C168" s="219"/>
      <c r="D168" s="220"/>
      <c r="E168" s="220"/>
      <c r="F168" s="220"/>
      <c r="G168" s="221"/>
    </row>
    <row r="169" spans="1:7" ht="27.75" customHeight="1" thickBot="1">
      <c r="A169" s="103"/>
      <c r="B169" s="212"/>
      <c r="C169" s="283" t="s">
        <v>2</v>
      </c>
      <c r="D169" s="284"/>
      <c r="E169" s="284"/>
      <c r="F169" s="285"/>
      <c r="G169" s="286">
        <f>SUM(G155:G167)</f>
        <v>0</v>
      </c>
    </row>
    <row r="170" spans="1:7" ht="12.75">
      <c r="A170" s="103"/>
      <c r="B170" s="208"/>
      <c r="C170" s="220"/>
      <c r="D170" s="220"/>
      <c r="E170" s="220"/>
      <c r="F170" s="220"/>
      <c r="G170" s="220"/>
    </row>
    <row r="171" spans="1:7" ht="12.75">
      <c r="A171" s="103"/>
      <c r="B171" s="208"/>
      <c r="C171" s="220"/>
      <c r="D171" s="220"/>
      <c r="E171" s="220"/>
      <c r="F171" s="220"/>
      <c r="G171" s="220"/>
    </row>
    <row r="172" spans="1:7" ht="12.75">
      <c r="A172" s="103"/>
      <c r="B172" s="208"/>
      <c r="D172" s="208"/>
      <c r="E172" s="208"/>
      <c r="F172" s="208"/>
      <c r="G172" s="208"/>
    </row>
    <row r="173" spans="1:7" ht="12.75">
      <c r="A173" s="103"/>
      <c r="B173" s="208"/>
      <c r="C173" s="208"/>
      <c r="D173" s="208"/>
      <c r="E173" s="208"/>
      <c r="F173" s="208"/>
      <c r="G173" s="208"/>
    </row>
    <row r="174" spans="1:7" ht="12.75">
      <c r="A174" s="103"/>
      <c r="B174" s="208"/>
      <c r="C174" s="208"/>
      <c r="D174" s="208"/>
      <c r="E174" s="208"/>
      <c r="F174" s="208"/>
      <c r="G174" s="208"/>
    </row>
    <row r="175" spans="1:7" ht="12.75">
      <c r="A175" s="103"/>
      <c r="B175" s="222"/>
      <c r="C175" s="222"/>
      <c r="D175" s="223"/>
      <c r="E175" s="223"/>
      <c r="F175" s="222"/>
      <c r="G175" s="222"/>
    </row>
    <row r="176" spans="1:7" ht="12.75">
      <c r="A176" s="103"/>
      <c r="B176" s="208"/>
      <c r="C176" s="220"/>
      <c r="D176" s="220"/>
      <c r="E176" s="220"/>
      <c r="F176" s="220"/>
      <c r="G176" s="220"/>
    </row>
    <row r="177" spans="1:7" ht="12.75">
      <c r="A177" s="103"/>
      <c r="B177" s="208"/>
      <c r="D177" s="208"/>
      <c r="E177" s="208"/>
      <c r="F177" s="208"/>
      <c r="G177" s="208"/>
    </row>
    <row r="178" spans="1:7" ht="12.75">
      <c r="A178" s="103"/>
      <c r="B178" s="208"/>
      <c r="C178" s="208"/>
      <c r="D178" s="208"/>
      <c r="E178" s="208"/>
      <c r="F178" s="208"/>
      <c r="G178" s="208"/>
    </row>
    <row r="179" spans="1:7" ht="12.75">
      <c r="A179" s="103"/>
      <c r="B179" s="208"/>
      <c r="C179" s="208"/>
      <c r="D179" s="208"/>
      <c r="E179" s="208"/>
      <c r="F179" s="208"/>
      <c r="G179" s="208"/>
    </row>
    <row r="180" spans="1:7" ht="12.75">
      <c r="A180" s="103"/>
      <c r="B180" s="222"/>
      <c r="C180" s="222"/>
      <c r="D180" s="223"/>
      <c r="E180" s="223"/>
      <c r="F180" s="222"/>
      <c r="G180" s="222"/>
    </row>
    <row r="181" spans="1:7" ht="12.75">
      <c r="A181" s="103"/>
      <c r="B181" s="208"/>
      <c r="C181" s="220"/>
      <c r="D181" s="220"/>
      <c r="E181" s="220"/>
      <c r="F181" s="220"/>
      <c r="G181" s="220"/>
    </row>
    <row r="182" spans="1:7" ht="12.75">
      <c r="A182" s="103"/>
      <c r="B182" s="208"/>
      <c r="D182" s="208"/>
      <c r="E182" s="208"/>
      <c r="F182" s="208"/>
      <c r="G182" s="208"/>
    </row>
    <row r="183" spans="1:7" ht="12.75">
      <c r="A183" s="103"/>
      <c r="B183" s="208"/>
      <c r="C183" s="208"/>
      <c r="D183" s="208"/>
      <c r="E183" s="208"/>
      <c r="F183" s="208"/>
      <c r="G183" s="208"/>
    </row>
    <row r="184" spans="1:7" ht="12.75">
      <c r="A184" s="103"/>
      <c r="B184" s="208"/>
      <c r="C184" s="208"/>
      <c r="D184" s="208"/>
      <c r="E184" s="208"/>
      <c r="F184" s="208"/>
      <c r="G184" s="208"/>
    </row>
    <row r="185" spans="1:7" ht="12.75">
      <c r="A185" s="103"/>
      <c r="B185" s="222"/>
      <c r="C185" s="222"/>
      <c r="D185" s="223"/>
      <c r="E185" s="223"/>
      <c r="F185" s="222"/>
      <c r="G185" s="222"/>
    </row>
    <row r="186" spans="1:7" ht="12.75">
      <c r="A186" s="103"/>
      <c r="B186" s="208"/>
      <c r="C186" s="220"/>
      <c r="D186" s="220"/>
      <c r="E186" s="220"/>
      <c r="F186" s="220"/>
      <c r="G186" s="220"/>
    </row>
    <row r="187" spans="1:7" ht="12.75">
      <c r="A187" s="103"/>
      <c r="B187" s="208"/>
      <c r="D187" s="208"/>
      <c r="E187" s="208"/>
      <c r="F187" s="208"/>
      <c r="G187" s="208"/>
    </row>
    <row r="188" spans="1:7" ht="12.75">
      <c r="A188" s="103"/>
      <c r="B188" s="208"/>
      <c r="C188" s="208"/>
      <c r="D188" s="208"/>
      <c r="E188" s="208"/>
      <c r="F188" s="208"/>
      <c r="G188" s="208"/>
    </row>
    <row r="189" spans="1:7" ht="12.75">
      <c r="A189" s="103"/>
      <c r="B189" s="208"/>
      <c r="C189" s="208"/>
      <c r="D189" s="208"/>
      <c r="E189" s="208"/>
      <c r="F189" s="208"/>
      <c r="G189" s="208"/>
    </row>
    <row r="190" spans="1:7" ht="12.75">
      <c r="A190" s="103"/>
      <c r="B190" s="222"/>
      <c r="C190" s="222"/>
      <c r="D190" s="223"/>
      <c r="E190" s="223"/>
      <c r="F190" s="222"/>
      <c r="G190" s="222"/>
    </row>
    <row r="191" spans="1:7" ht="12.75">
      <c r="A191" s="103"/>
      <c r="B191" s="224"/>
      <c r="C191" s="225"/>
      <c r="D191" s="226"/>
      <c r="E191" s="223"/>
      <c r="F191" s="222"/>
      <c r="G191" s="222"/>
    </row>
    <row r="192" spans="1:7" ht="12.75">
      <c r="A192" s="103"/>
      <c r="B192" s="227"/>
      <c r="C192" s="228"/>
      <c r="D192" s="223"/>
      <c r="E192" s="223"/>
      <c r="F192" s="222"/>
      <c r="G192" s="222"/>
    </row>
    <row r="193" spans="1:7" ht="12.75">
      <c r="A193" s="103"/>
      <c r="B193" s="220"/>
      <c r="C193" s="220"/>
      <c r="D193" s="220"/>
      <c r="E193" s="220"/>
      <c r="F193" s="220"/>
      <c r="G193" s="220"/>
    </row>
    <row r="194" spans="1:7" ht="12.75">
      <c r="A194" s="103"/>
      <c r="B194" s="220"/>
      <c r="C194" s="177"/>
      <c r="D194" s="220"/>
      <c r="E194" s="220"/>
      <c r="F194" s="220"/>
      <c r="G194" s="220"/>
    </row>
    <row r="195" spans="1:7" ht="12.75">
      <c r="A195" s="103"/>
      <c r="B195" s="208"/>
      <c r="C195" s="208"/>
      <c r="D195" s="208"/>
      <c r="E195" s="208"/>
      <c r="F195" s="208"/>
      <c r="G195" s="208"/>
    </row>
    <row r="196" spans="1:7" ht="12.75">
      <c r="A196" s="103"/>
      <c r="B196" s="208"/>
      <c r="C196" s="208"/>
      <c r="D196" s="208"/>
      <c r="E196" s="208"/>
      <c r="F196" s="208"/>
      <c r="G196" s="208"/>
    </row>
    <row r="197" spans="1:7" ht="12.75">
      <c r="A197" s="7"/>
      <c r="B197" s="222"/>
      <c r="C197" s="222"/>
      <c r="D197" s="223"/>
      <c r="E197" s="223"/>
      <c r="F197" s="222"/>
      <c r="G197" s="222"/>
    </row>
    <row r="198" spans="1:7" ht="12.75">
      <c r="A198" s="7"/>
      <c r="B198" s="222"/>
      <c r="C198" s="222"/>
      <c r="D198" s="223"/>
      <c r="E198" s="223"/>
      <c r="F198" s="222"/>
      <c r="G198" s="222"/>
    </row>
    <row r="199" spans="1:7" ht="12.75">
      <c r="A199" s="7"/>
      <c r="B199" s="222"/>
      <c r="C199" s="222"/>
      <c r="D199" s="223"/>
      <c r="E199" s="223"/>
      <c r="F199" s="222"/>
      <c r="G199" s="222"/>
    </row>
  </sheetData>
  <sheetProtection/>
  <conditionalFormatting sqref="C144">
    <cfRule type="expression" priority="1" dxfId="5" stopIfTrue="1">
      <formula>TEMELJENJE!#REF!=1</formula>
    </cfRule>
  </conditionalFormatting>
  <conditionalFormatting sqref="C140">
    <cfRule type="expression" priority="5" dxfId="5" stopIfTrue="1">
      <formula>TEMELJENJE!#REF!=1</formula>
    </cfRule>
  </conditionalFormatting>
  <conditionalFormatting sqref="C141">
    <cfRule type="expression" priority="4" dxfId="5" stopIfTrue="1">
      <formula>TEMELJENJE!#REF!=1</formula>
    </cfRule>
  </conditionalFormatting>
  <conditionalFormatting sqref="C142">
    <cfRule type="expression" priority="3" dxfId="5" stopIfTrue="1">
      <formula>TEMELJENJE!#REF!=1</formula>
    </cfRule>
  </conditionalFormatting>
  <conditionalFormatting sqref="C143">
    <cfRule type="expression" priority="2" dxfId="5" stopIfTrue="1">
      <formula>TEMELJENJE!#REF!=1</formula>
    </cfRule>
  </conditionalFormatting>
  <printOptions/>
  <pageMargins left="0.75" right="0.75" top="1" bottom="1" header="0.3" footer="0.3"/>
  <pageSetup horizontalDpi="600" verticalDpi="600" orientation="portrait" paperSize="9" scale="95" r:id="rId1"/>
  <rowBreaks count="7" manualBreakCount="7">
    <brk id="19" max="255" man="1"/>
    <brk id="40" max="255" man="1"/>
    <brk id="85" max="255" man="1"/>
    <brk id="95" max="255" man="1"/>
    <brk id="112" max="255" man="1"/>
    <brk id="129" max="255" man="1"/>
    <brk id="147" max="255" man="1"/>
  </rowBreaks>
</worksheet>
</file>

<file path=xl/worksheets/sheet6.xml><?xml version="1.0" encoding="utf-8"?>
<worksheet xmlns="http://schemas.openxmlformats.org/spreadsheetml/2006/main" xmlns:r="http://schemas.openxmlformats.org/officeDocument/2006/relationships">
  <dimension ref="A1:J316"/>
  <sheetViews>
    <sheetView view="pageBreakPreview" zoomScale="130" zoomScaleSheetLayoutView="130" zoomScalePageLayoutView="112" workbookViewId="0" topLeftCell="A128">
      <selection activeCell="C203" sqref="C203"/>
    </sheetView>
  </sheetViews>
  <sheetFormatPr defaultColWidth="9.375" defaultRowHeight="12.75"/>
  <cols>
    <col min="1" max="1" width="4.375" style="6" customWidth="1"/>
    <col min="2" max="2" width="8.875" style="6" customWidth="1"/>
    <col min="3" max="3" width="36.375" style="6" customWidth="1"/>
    <col min="4" max="4" width="12.375" style="6" bestFit="1" customWidth="1"/>
    <col min="5" max="5" width="5.375" style="6" customWidth="1"/>
    <col min="6" max="6" width="11.00390625" style="6" customWidth="1"/>
    <col min="7" max="7" width="13.375" style="6" customWidth="1"/>
    <col min="8" max="8" width="6.375" style="6" customWidth="1"/>
    <col min="9" max="9" width="6.875" style="6" customWidth="1"/>
    <col min="10" max="10" width="10.75390625" style="6" bestFit="1" customWidth="1"/>
    <col min="11" max="16384" width="9.375" style="6" customWidth="1"/>
  </cols>
  <sheetData>
    <row r="1" spans="6:7" ht="12.75">
      <c r="F1" s="7"/>
      <c r="G1" s="7"/>
    </row>
    <row r="2" spans="2:7" ht="18">
      <c r="B2" s="8" t="s">
        <v>217</v>
      </c>
      <c r="C2" s="9"/>
      <c r="F2" s="7"/>
      <c r="G2" s="7"/>
    </row>
    <row r="3" spans="1:7" ht="18">
      <c r="A3" s="10"/>
      <c r="B3" s="8" t="s">
        <v>206</v>
      </c>
      <c r="C3" s="10"/>
      <c r="D3" s="11"/>
      <c r="E3" s="10"/>
      <c r="F3" s="10"/>
      <c r="G3" s="10"/>
    </row>
    <row r="4" spans="3:7" ht="13.5" thickBot="1">
      <c r="C4" s="9"/>
      <c r="F4" s="7"/>
      <c r="G4" s="7"/>
    </row>
    <row r="5" spans="1:7" ht="12.75">
      <c r="A5" s="12"/>
      <c r="B5" s="13" t="s">
        <v>218</v>
      </c>
      <c r="C5" s="14" t="s">
        <v>219</v>
      </c>
      <c r="D5" s="15" t="s">
        <v>220</v>
      </c>
      <c r="E5" s="14" t="s">
        <v>221</v>
      </c>
      <c r="F5" s="15" t="s">
        <v>222</v>
      </c>
      <c r="G5" s="16" t="s">
        <v>223</v>
      </c>
    </row>
    <row r="6" spans="1:7" ht="12.75">
      <c r="A6" s="12"/>
      <c r="B6" s="17" t="s">
        <v>224</v>
      </c>
      <c r="C6" s="18" t="s">
        <v>225</v>
      </c>
      <c r="D6" s="19" t="s">
        <v>226</v>
      </c>
      <c r="E6" s="18" t="s">
        <v>227</v>
      </c>
      <c r="F6" s="20" t="s">
        <v>228</v>
      </c>
      <c r="G6" s="21" t="s">
        <v>229</v>
      </c>
    </row>
    <row r="7" spans="1:7" ht="13.5" thickBot="1">
      <c r="A7" s="12"/>
      <c r="B7" s="22" t="s">
        <v>230</v>
      </c>
      <c r="C7" s="23"/>
      <c r="D7" s="24" t="s">
        <v>230</v>
      </c>
      <c r="E7" s="23"/>
      <c r="F7" s="25" t="s">
        <v>231</v>
      </c>
      <c r="G7" s="26"/>
    </row>
    <row r="8" spans="1:7" ht="12.75">
      <c r="A8" s="27" t="s">
        <v>215</v>
      </c>
      <c r="B8" s="28" t="s">
        <v>232</v>
      </c>
      <c r="C8" s="29" t="s">
        <v>233</v>
      </c>
      <c r="D8" s="30"/>
      <c r="E8" s="30"/>
      <c r="F8" s="30" t="s">
        <v>232</v>
      </c>
      <c r="G8" s="31"/>
    </row>
    <row r="9" spans="1:7" ht="12.75">
      <c r="A9" s="32"/>
      <c r="B9" s="33"/>
      <c r="C9" s="34"/>
      <c r="D9" s="35"/>
      <c r="E9" s="35"/>
      <c r="F9" s="35"/>
      <c r="G9" s="36"/>
    </row>
    <row r="10" spans="1:7" ht="36">
      <c r="A10" s="37" t="s">
        <v>234</v>
      </c>
      <c r="B10" s="38" t="s">
        <v>235</v>
      </c>
      <c r="C10" s="39" t="s">
        <v>241</v>
      </c>
      <c r="D10" s="40">
        <v>1</v>
      </c>
      <c r="E10" s="41" t="s">
        <v>237</v>
      </c>
      <c r="F10" s="42"/>
      <c r="G10" s="43">
        <f>D10*F10</f>
        <v>0</v>
      </c>
    </row>
    <row r="11" spans="1:7" ht="12.75">
      <c r="A11" s="53"/>
      <c r="B11" s="54"/>
      <c r="C11" s="55"/>
      <c r="D11" s="56"/>
      <c r="E11" s="57"/>
      <c r="F11" s="58"/>
      <c r="G11" s="44"/>
    </row>
    <row r="12" spans="1:7" ht="12.75">
      <c r="A12" s="37"/>
      <c r="B12" s="38"/>
      <c r="C12" s="39"/>
      <c r="D12" s="40"/>
      <c r="E12" s="41"/>
      <c r="F12" s="42"/>
      <c r="G12" s="43"/>
    </row>
    <row r="13" spans="1:7" ht="49.5" customHeight="1">
      <c r="A13" s="37" t="s">
        <v>234</v>
      </c>
      <c r="B13" s="38" t="s">
        <v>238</v>
      </c>
      <c r="C13" s="39" t="s">
        <v>298</v>
      </c>
      <c r="D13" s="40">
        <v>280</v>
      </c>
      <c r="E13" s="41" t="s">
        <v>16</v>
      </c>
      <c r="F13" s="42"/>
      <c r="G13" s="43">
        <f>D13*F13</f>
        <v>0</v>
      </c>
    </row>
    <row r="14" spans="1:7" ht="12.75">
      <c r="A14" s="53"/>
      <c r="B14" s="54"/>
      <c r="C14" s="55"/>
      <c r="D14" s="56"/>
      <c r="E14" s="57"/>
      <c r="F14" s="58"/>
      <c r="G14" s="44"/>
    </row>
    <row r="15" spans="1:7" ht="12.75">
      <c r="A15" s="37"/>
      <c r="B15" s="38"/>
      <c r="C15" s="39"/>
      <c r="D15" s="40"/>
      <c r="E15" s="41"/>
      <c r="F15" s="42"/>
      <c r="G15" s="43"/>
    </row>
    <row r="16" spans="1:7" ht="60.75" customHeight="1">
      <c r="A16" s="37" t="s">
        <v>234</v>
      </c>
      <c r="B16" s="38" t="s">
        <v>240</v>
      </c>
      <c r="C16" s="39" t="s">
        <v>299</v>
      </c>
      <c r="D16" s="40">
        <v>62</v>
      </c>
      <c r="E16" s="41" t="s">
        <v>35</v>
      </c>
      <c r="F16" s="42"/>
      <c r="G16" s="43">
        <f>D16*F16</f>
        <v>0</v>
      </c>
    </row>
    <row r="17" spans="1:7" ht="13.5" thickBot="1">
      <c r="A17" s="53"/>
      <c r="B17" s="54"/>
      <c r="C17" s="55"/>
      <c r="D17" s="56"/>
      <c r="E17" s="57"/>
      <c r="F17" s="58"/>
      <c r="G17" s="44"/>
    </row>
    <row r="18" spans="1:7" ht="13.5" thickTop="1">
      <c r="A18" s="59"/>
      <c r="B18" s="60"/>
      <c r="C18" s="61"/>
      <c r="D18" s="62"/>
      <c r="E18" s="63"/>
      <c r="F18" s="64"/>
      <c r="G18" s="65"/>
    </row>
    <row r="19" spans="1:7" ht="13.5" thickBot="1">
      <c r="A19" s="66" t="s">
        <v>215</v>
      </c>
      <c r="B19" s="67"/>
      <c r="C19" s="68" t="s">
        <v>244</v>
      </c>
      <c r="D19" s="69"/>
      <c r="E19" s="69"/>
      <c r="F19" s="70" t="s">
        <v>245</v>
      </c>
      <c r="G19" s="71">
        <f>SUM(G9:G17)</f>
        <v>0</v>
      </c>
    </row>
    <row r="20" spans="3:7" ht="12.75">
      <c r="C20" s="9"/>
      <c r="F20" s="7"/>
      <c r="G20" s="7"/>
    </row>
    <row r="21" spans="3:7" ht="12.75">
      <c r="C21" s="9"/>
      <c r="F21" s="7"/>
      <c r="G21" s="7"/>
    </row>
    <row r="22" spans="1:7" ht="13.5" thickBot="1">
      <c r="A22" s="103"/>
      <c r="B22" s="103"/>
      <c r="C22" s="103"/>
      <c r="D22" s="103"/>
      <c r="E22" s="103"/>
      <c r="F22" s="103"/>
      <c r="G22" s="103"/>
    </row>
    <row r="23" spans="1:7" ht="12.75">
      <c r="A23" s="72"/>
      <c r="B23" s="13" t="s">
        <v>218</v>
      </c>
      <c r="C23" s="14" t="s">
        <v>219</v>
      </c>
      <c r="D23" s="15" t="s">
        <v>220</v>
      </c>
      <c r="E23" s="14" t="s">
        <v>221</v>
      </c>
      <c r="F23" s="15" t="s">
        <v>222</v>
      </c>
      <c r="G23" s="16" t="s">
        <v>223</v>
      </c>
    </row>
    <row r="24" spans="1:7" ht="12.75">
      <c r="A24" s="72"/>
      <c r="B24" s="17" t="s">
        <v>224</v>
      </c>
      <c r="C24" s="18" t="s">
        <v>225</v>
      </c>
      <c r="D24" s="19" t="s">
        <v>226</v>
      </c>
      <c r="E24" s="18" t="s">
        <v>227</v>
      </c>
      <c r="F24" s="20" t="s">
        <v>228</v>
      </c>
      <c r="G24" s="21" t="s">
        <v>229</v>
      </c>
    </row>
    <row r="25" spans="1:7" ht="13.5" thickBot="1">
      <c r="A25" s="72"/>
      <c r="B25" s="22" t="s">
        <v>230</v>
      </c>
      <c r="C25" s="23"/>
      <c r="D25" s="24" t="s">
        <v>230</v>
      </c>
      <c r="E25" s="23"/>
      <c r="F25" s="25" t="s">
        <v>231</v>
      </c>
      <c r="G25" s="26"/>
    </row>
    <row r="26" spans="1:7" ht="12.75">
      <c r="A26" s="27" t="s">
        <v>205</v>
      </c>
      <c r="B26" s="28" t="s">
        <v>232</v>
      </c>
      <c r="C26" s="29" t="s">
        <v>275</v>
      </c>
      <c r="D26" s="30"/>
      <c r="E26" s="30"/>
      <c r="F26" s="30"/>
      <c r="G26" s="31"/>
    </row>
    <row r="27" spans="1:7" ht="12.75">
      <c r="A27" s="74"/>
      <c r="B27" s="75"/>
      <c r="C27" s="34"/>
      <c r="D27" s="35"/>
      <c r="E27" s="35"/>
      <c r="F27" s="35"/>
      <c r="G27" s="36"/>
    </row>
    <row r="28" spans="1:7" ht="72.75" customHeight="1">
      <c r="A28" s="37" t="s">
        <v>247</v>
      </c>
      <c r="B28" s="38" t="s">
        <v>235</v>
      </c>
      <c r="C28" s="39" t="s">
        <v>301</v>
      </c>
      <c r="D28" s="77"/>
      <c r="E28" s="41"/>
      <c r="F28" s="42"/>
      <c r="G28" s="139"/>
    </row>
    <row r="29" spans="1:7" ht="83.25" customHeight="1">
      <c r="A29" s="37"/>
      <c r="B29" s="38"/>
      <c r="C29" s="39" t="s">
        <v>592</v>
      </c>
      <c r="D29" s="77">
        <v>8175</v>
      </c>
      <c r="E29" s="41" t="s">
        <v>8</v>
      </c>
      <c r="F29" s="42"/>
      <c r="G29" s="43">
        <f>D29*F29</f>
        <v>0</v>
      </c>
    </row>
    <row r="30" spans="1:7" ht="12.75">
      <c r="A30" s="53"/>
      <c r="B30" s="54"/>
      <c r="C30" s="55"/>
      <c r="D30" s="88"/>
      <c r="E30" s="57"/>
      <c r="F30" s="58"/>
      <c r="G30" s="44"/>
    </row>
    <row r="31" spans="1:7" ht="12.75">
      <c r="A31" s="45"/>
      <c r="B31" s="46"/>
      <c r="C31" s="47"/>
      <c r="D31" s="89"/>
      <c r="E31" s="49"/>
      <c r="F31" s="50"/>
      <c r="G31" s="52"/>
    </row>
    <row r="32" spans="1:7" ht="71.25" customHeight="1">
      <c r="A32" s="37" t="s">
        <v>247</v>
      </c>
      <c r="B32" s="38" t="s">
        <v>238</v>
      </c>
      <c r="C32" s="39" t="s">
        <v>302</v>
      </c>
      <c r="D32" s="77">
        <v>1794</v>
      </c>
      <c r="E32" s="41" t="s">
        <v>8</v>
      </c>
      <c r="F32" s="42"/>
      <c r="G32" s="43">
        <f>D32*F32</f>
        <v>0</v>
      </c>
    </row>
    <row r="33" spans="1:7" ht="12.75">
      <c r="A33" s="53"/>
      <c r="B33" s="54"/>
      <c r="C33" s="55"/>
      <c r="D33" s="88"/>
      <c r="E33" s="57"/>
      <c r="F33" s="58"/>
      <c r="G33" s="44"/>
    </row>
    <row r="34" spans="1:7" ht="12.75">
      <c r="A34" s="45"/>
      <c r="B34" s="46"/>
      <c r="C34" s="47"/>
      <c r="D34" s="89"/>
      <c r="E34" s="49"/>
      <c r="F34" s="50"/>
      <c r="G34" s="52"/>
    </row>
    <row r="35" spans="1:7" ht="72" customHeight="1">
      <c r="A35" s="37" t="s">
        <v>247</v>
      </c>
      <c r="B35" s="38" t="s">
        <v>240</v>
      </c>
      <c r="C35" s="39" t="s">
        <v>303</v>
      </c>
      <c r="D35" s="77">
        <v>402</v>
      </c>
      <c r="E35" s="41" t="s">
        <v>8</v>
      </c>
      <c r="F35" s="42"/>
      <c r="G35" s="43">
        <f>D35*F35</f>
        <v>0</v>
      </c>
    </row>
    <row r="36" spans="1:7" ht="12.75">
      <c r="A36" s="53"/>
      <c r="B36" s="54"/>
      <c r="C36" s="55"/>
      <c r="D36" s="88"/>
      <c r="E36" s="57"/>
      <c r="F36" s="58"/>
      <c r="G36" s="44"/>
    </row>
    <row r="37" spans="1:7" ht="12.75">
      <c r="A37" s="45"/>
      <c r="B37" s="46"/>
      <c r="C37" s="47"/>
      <c r="D37" s="89"/>
      <c r="E37" s="49"/>
      <c r="F37" s="50"/>
      <c r="G37" s="52"/>
    </row>
    <row r="38" spans="1:7" ht="106.5" customHeight="1">
      <c r="A38" s="37" t="s">
        <v>247</v>
      </c>
      <c r="B38" s="38" t="s">
        <v>242</v>
      </c>
      <c r="C38" s="144" t="s">
        <v>304</v>
      </c>
      <c r="D38" s="77">
        <v>102670</v>
      </c>
      <c r="E38" s="41" t="s">
        <v>8</v>
      </c>
      <c r="F38" s="42"/>
      <c r="G38" s="43">
        <f>D38*F38</f>
        <v>0</v>
      </c>
    </row>
    <row r="39" spans="1:7" ht="12.75">
      <c r="A39" s="53"/>
      <c r="B39" s="54"/>
      <c r="C39" s="229"/>
      <c r="D39" s="207"/>
      <c r="E39" s="57"/>
      <c r="F39" s="58"/>
      <c r="G39" s="231"/>
    </row>
    <row r="40" spans="1:7" ht="12.75">
      <c r="A40" s="45"/>
      <c r="B40" s="46"/>
      <c r="C40" s="47"/>
      <c r="D40" s="232"/>
      <c r="E40" s="49"/>
      <c r="F40" s="50"/>
      <c r="G40" s="52"/>
    </row>
    <row r="41" spans="1:7" ht="60" customHeight="1">
      <c r="A41" s="37" t="s">
        <v>247</v>
      </c>
      <c r="B41" s="38" t="s">
        <v>243</v>
      </c>
      <c r="C41" s="39" t="s">
        <v>305</v>
      </c>
      <c r="D41" s="77">
        <v>1344</v>
      </c>
      <c r="E41" s="41" t="s">
        <v>8</v>
      </c>
      <c r="F41" s="42"/>
      <c r="G41" s="43">
        <f>D41*F41</f>
        <v>0</v>
      </c>
    </row>
    <row r="42" spans="1:7" ht="13.5" thickBot="1">
      <c r="A42" s="161"/>
      <c r="B42" s="162"/>
      <c r="C42" s="90"/>
      <c r="D42" s="91"/>
      <c r="E42" s="92"/>
      <c r="F42" s="93"/>
      <c r="G42" s="94"/>
    </row>
    <row r="43" spans="1:7" ht="13.5" thickTop="1">
      <c r="A43" s="150"/>
      <c r="B43" s="151"/>
      <c r="C43" s="152"/>
      <c r="D43" s="62"/>
      <c r="E43" s="63"/>
      <c r="F43" s="64"/>
      <c r="G43" s="65"/>
    </row>
    <row r="44" spans="1:7" ht="13.5" thickBot="1">
      <c r="A44" s="66" t="s">
        <v>205</v>
      </c>
      <c r="B44" s="67"/>
      <c r="C44" s="68" t="s">
        <v>278</v>
      </c>
      <c r="D44" s="69"/>
      <c r="E44" s="69"/>
      <c r="F44" s="70" t="s">
        <v>245</v>
      </c>
      <c r="G44" s="71">
        <f>SUM(G27:G42)</f>
        <v>0</v>
      </c>
    </row>
    <row r="45" spans="1:7" ht="12.75">
      <c r="A45" s="163"/>
      <c r="B45" s="164"/>
      <c r="C45" s="165"/>
      <c r="D45" s="166"/>
      <c r="E45" s="166"/>
      <c r="F45" s="167"/>
      <c r="G45" s="168"/>
    </row>
    <row r="46" spans="1:7" ht="12.75">
      <c r="A46" s="169"/>
      <c r="B46" s="170"/>
      <c r="C46" s="171"/>
      <c r="D46" s="172"/>
      <c r="E46" s="172"/>
      <c r="F46" s="173"/>
      <c r="G46" s="174"/>
    </row>
    <row r="47" spans="1:7" ht="13.5" thickBot="1">
      <c r="A47" s="175"/>
      <c r="B47" s="176"/>
      <c r="C47" s="177"/>
      <c r="D47" s="178"/>
      <c r="E47" s="179"/>
      <c r="F47" s="42"/>
      <c r="G47" s="42"/>
    </row>
    <row r="48" spans="1:7" ht="12.75">
      <c r="A48" s="72"/>
      <c r="B48" s="13" t="s">
        <v>218</v>
      </c>
      <c r="C48" s="14" t="s">
        <v>219</v>
      </c>
      <c r="D48" s="15" t="s">
        <v>220</v>
      </c>
      <c r="E48" s="14" t="s">
        <v>221</v>
      </c>
      <c r="F48" s="15" t="s">
        <v>222</v>
      </c>
      <c r="G48" s="16" t="s">
        <v>223</v>
      </c>
    </row>
    <row r="49" spans="1:7" ht="12.75">
      <c r="A49" s="72"/>
      <c r="B49" s="17" t="s">
        <v>224</v>
      </c>
      <c r="C49" s="18" t="s">
        <v>225</v>
      </c>
      <c r="D49" s="19" t="s">
        <v>226</v>
      </c>
      <c r="E49" s="18" t="s">
        <v>227</v>
      </c>
      <c r="F49" s="20" t="s">
        <v>228</v>
      </c>
      <c r="G49" s="21" t="s">
        <v>229</v>
      </c>
    </row>
    <row r="50" spans="1:7" ht="13.5" thickBot="1">
      <c r="A50" s="72"/>
      <c r="B50" s="22" t="s">
        <v>230</v>
      </c>
      <c r="C50" s="23"/>
      <c r="D50" s="24" t="s">
        <v>230</v>
      </c>
      <c r="E50" s="23"/>
      <c r="F50" s="25" t="s">
        <v>231</v>
      </c>
      <c r="G50" s="26"/>
    </row>
    <row r="51" spans="1:7" ht="12.75">
      <c r="A51" s="27" t="s">
        <v>208</v>
      </c>
      <c r="B51" s="28" t="s">
        <v>232</v>
      </c>
      <c r="C51" s="29" t="s">
        <v>279</v>
      </c>
      <c r="D51" s="30"/>
      <c r="E51" s="30"/>
      <c r="F51" s="30"/>
      <c r="G51" s="31"/>
    </row>
    <row r="52" spans="1:7" ht="12.75">
      <c r="A52" s="180"/>
      <c r="B52" s="75"/>
      <c r="C52" s="34"/>
      <c r="D52" s="35"/>
      <c r="E52" s="35"/>
      <c r="F52" s="35"/>
      <c r="G52" s="36"/>
    </row>
    <row r="53" spans="1:7" ht="120" customHeight="1">
      <c r="A53" s="37" t="s">
        <v>253</v>
      </c>
      <c r="B53" s="38" t="s">
        <v>235</v>
      </c>
      <c r="C53" s="39" t="s">
        <v>593</v>
      </c>
      <c r="D53" s="77">
        <v>1310</v>
      </c>
      <c r="E53" s="41" t="s">
        <v>35</v>
      </c>
      <c r="F53" s="42"/>
      <c r="G53" s="43">
        <f>D53*F53</f>
        <v>0</v>
      </c>
    </row>
    <row r="54" spans="1:7" ht="12.75">
      <c r="A54" s="53"/>
      <c r="B54" s="54"/>
      <c r="C54" s="55"/>
      <c r="D54" s="88"/>
      <c r="E54" s="57"/>
      <c r="F54" s="58"/>
      <c r="G54" s="44"/>
    </row>
    <row r="55" spans="1:7" ht="12.75">
      <c r="A55" s="45"/>
      <c r="B55" s="46"/>
      <c r="C55" s="47"/>
      <c r="D55" s="89"/>
      <c r="E55" s="49"/>
      <c r="F55" s="50"/>
      <c r="G55" s="52"/>
    </row>
    <row r="56" spans="1:7" ht="144">
      <c r="A56" s="37" t="s">
        <v>253</v>
      </c>
      <c r="B56" s="38" t="s">
        <v>238</v>
      </c>
      <c r="C56" s="39" t="s">
        <v>306</v>
      </c>
      <c r="D56" s="77">
        <v>28751</v>
      </c>
      <c r="E56" s="41" t="s">
        <v>35</v>
      </c>
      <c r="F56" s="42"/>
      <c r="G56" s="43">
        <f>D56*F56</f>
        <v>0</v>
      </c>
    </row>
    <row r="57" spans="1:7" ht="12.75">
      <c r="A57" s="53"/>
      <c r="B57" s="54"/>
      <c r="C57" s="55"/>
      <c r="D57" s="88"/>
      <c r="E57" s="57"/>
      <c r="F57" s="58"/>
      <c r="G57" s="44"/>
    </row>
    <row r="58" spans="1:8" ht="12.75">
      <c r="A58" s="45"/>
      <c r="B58" s="46"/>
      <c r="C58" s="47"/>
      <c r="D58" s="89"/>
      <c r="E58" s="49"/>
      <c r="F58" s="50"/>
      <c r="G58" s="52"/>
      <c r="H58"/>
    </row>
    <row r="59" spans="1:8" ht="107.25" customHeight="1">
      <c r="A59" s="37" t="s">
        <v>253</v>
      </c>
      <c r="B59" s="38" t="s">
        <v>240</v>
      </c>
      <c r="C59" s="39" t="s">
        <v>307</v>
      </c>
      <c r="D59" s="77">
        <v>134</v>
      </c>
      <c r="E59" s="41" t="s">
        <v>35</v>
      </c>
      <c r="F59" s="42"/>
      <c r="G59" s="43">
        <f>D59*F59</f>
        <v>0</v>
      </c>
      <c r="H59"/>
    </row>
    <row r="60" spans="1:8" ht="13.5" thickBot="1">
      <c r="A60" s="233"/>
      <c r="B60" s="234"/>
      <c r="C60" s="235"/>
      <c r="D60" s="236"/>
      <c r="E60" s="237"/>
      <c r="F60" s="238"/>
      <c r="G60" s="239"/>
      <c r="H60"/>
    </row>
    <row r="61" spans="1:8" ht="12.75">
      <c r="A61" s="45"/>
      <c r="B61" s="46"/>
      <c r="C61" s="47"/>
      <c r="D61" s="89"/>
      <c r="E61" s="49"/>
      <c r="F61" s="50"/>
      <c r="G61" s="205"/>
      <c r="H61"/>
    </row>
    <row r="62" spans="1:8" ht="106.5" customHeight="1">
      <c r="A62" s="37" t="s">
        <v>253</v>
      </c>
      <c r="B62" s="38" t="s">
        <v>242</v>
      </c>
      <c r="C62" s="39" t="s">
        <v>308</v>
      </c>
      <c r="D62" s="77">
        <v>308</v>
      </c>
      <c r="E62" s="41" t="s">
        <v>35</v>
      </c>
      <c r="F62" s="42"/>
      <c r="G62" s="43">
        <f>D62*F62</f>
        <v>0</v>
      </c>
      <c r="H62"/>
    </row>
    <row r="63" spans="1:8" ht="12.75">
      <c r="A63" s="53"/>
      <c r="B63" s="54"/>
      <c r="C63" s="55"/>
      <c r="D63" s="88"/>
      <c r="E63" s="57"/>
      <c r="F63" s="58"/>
      <c r="G63" s="44"/>
      <c r="H63"/>
    </row>
    <row r="64" spans="1:8" ht="12.75">
      <c r="A64" s="45"/>
      <c r="B64" s="46"/>
      <c r="C64" s="47"/>
      <c r="D64" s="89"/>
      <c r="E64" s="49"/>
      <c r="F64" s="50"/>
      <c r="G64" s="52"/>
      <c r="H64"/>
    </row>
    <row r="65" spans="1:8" ht="106.5" customHeight="1">
      <c r="A65" s="37" t="s">
        <v>253</v>
      </c>
      <c r="B65" s="38" t="s">
        <v>243</v>
      </c>
      <c r="C65" s="144" t="s">
        <v>309</v>
      </c>
      <c r="D65" s="77">
        <v>240</v>
      </c>
      <c r="E65" s="41" t="s">
        <v>35</v>
      </c>
      <c r="F65" s="42"/>
      <c r="G65" s="43">
        <f>D65*F65</f>
        <v>0</v>
      </c>
      <c r="H65"/>
    </row>
    <row r="66" spans="1:8" ht="13.5" thickBot="1">
      <c r="A66" s="190"/>
      <c r="B66" s="54"/>
      <c r="C66" s="55"/>
      <c r="D66" s="88"/>
      <c r="E66" s="57"/>
      <c r="F66" s="58"/>
      <c r="G66" s="44"/>
      <c r="H66"/>
    </row>
    <row r="67" spans="1:8" ht="13.5" thickTop="1">
      <c r="A67" s="198"/>
      <c r="B67" s="242"/>
      <c r="C67" s="200"/>
      <c r="D67" s="62"/>
      <c r="E67" s="63"/>
      <c r="F67" s="64"/>
      <c r="G67" s="201"/>
      <c r="H67"/>
    </row>
    <row r="68" spans="1:8" ht="13.5" thickBot="1">
      <c r="A68" s="66" t="s">
        <v>208</v>
      </c>
      <c r="B68" s="67"/>
      <c r="C68" s="68" t="s">
        <v>283</v>
      </c>
      <c r="D68" s="69"/>
      <c r="E68" s="69"/>
      <c r="F68" s="70" t="s">
        <v>245</v>
      </c>
      <c r="G68" s="71">
        <f>SUM(G52:G66)</f>
        <v>0</v>
      </c>
      <c r="H68"/>
    </row>
    <row r="69" spans="1:8" ht="12.75">
      <c r="A69" s="179"/>
      <c r="B69" s="170"/>
      <c r="C69" s="171"/>
      <c r="D69" s="172"/>
      <c r="E69" s="172"/>
      <c r="F69" s="173"/>
      <c r="G69" s="174"/>
      <c r="H69"/>
    </row>
    <row r="70" spans="1:8" ht="12.75">
      <c r="A70" s="179"/>
      <c r="B70" s="170"/>
      <c r="C70" s="171"/>
      <c r="D70" s="172"/>
      <c r="E70" s="172"/>
      <c r="F70" s="173"/>
      <c r="G70" s="174"/>
      <c r="H70"/>
    </row>
    <row r="71" spans="1:8" ht="13.5" thickBot="1">
      <c r="A71" s="179"/>
      <c r="B71" s="170"/>
      <c r="C71" s="171"/>
      <c r="D71" s="172"/>
      <c r="E71" s="172"/>
      <c r="F71" s="173"/>
      <c r="G71" s="174"/>
      <c r="H71"/>
    </row>
    <row r="72" spans="1:8" ht="12.75">
      <c r="A72" s="72"/>
      <c r="B72" s="13" t="s">
        <v>218</v>
      </c>
      <c r="C72" s="14" t="s">
        <v>219</v>
      </c>
      <c r="D72" s="15" t="s">
        <v>220</v>
      </c>
      <c r="E72" s="14" t="s">
        <v>221</v>
      </c>
      <c r="F72" s="15" t="s">
        <v>222</v>
      </c>
      <c r="G72" s="16" t="s">
        <v>223</v>
      </c>
      <c r="H72"/>
    </row>
    <row r="73" spans="1:8" ht="12.75">
      <c r="A73" s="72"/>
      <c r="B73" s="17" t="s">
        <v>224</v>
      </c>
      <c r="C73" s="18" t="s">
        <v>225</v>
      </c>
      <c r="D73" s="19" t="s">
        <v>226</v>
      </c>
      <c r="E73" s="18" t="s">
        <v>227</v>
      </c>
      <c r="F73" s="20" t="s">
        <v>228</v>
      </c>
      <c r="G73" s="186" t="s">
        <v>229</v>
      </c>
      <c r="H73"/>
    </row>
    <row r="74" spans="1:8" ht="13.5" thickBot="1">
      <c r="A74" s="72"/>
      <c r="B74" s="22" t="s">
        <v>230</v>
      </c>
      <c r="C74" s="23"/>
      <c r="D74" s="24" t="s">
        <v>230</v>
      </c>
      <c r="E74" s="23"/>
      <c r="F74" s="25" t="s">
        <v>231</v>
      </c>
      <c r="G74" s="26"/>
      <c r="H74"/>
    </row>
    <row r="75" spans="1:8" ht="12.75">
      <c r="A75" s="27" t="s">
        <v>212</v>
      </c>
      <c r="B75" s="28" t="s">
        <v>232</v>
      </c>
      <c r="C75" s="29" t="s">
        <v>284</v>
      </c>
      <c r="D75" s="30"/>
      <c r="E75" s="30"/>
      <c r="F75" s="30"/>
      <c r="G75" s="31"/>
      <c r="H75"/>
    </row>
    <row r="76" spans="1:8" ht="12.75">
      <c r="A76" s="180"/>
      <c r="B76" s="187"/>
      <c r="C76" s="83"/>
      <c r="D76" s="85"/>
      <c r="E76" s="85"/>
      <c r="F76" s="85"/>
      <c r="G76" s="188"/>
      <c r="H76"/>
    </row>
    <row r="77" spans="1:8" ht="82.5" customHeight="1">
      <c r="A77" s="37" t="s">
        <v>276</v>
      </c>
      <c r="B77" s="38" t="s">
        <v>235</v>
      </c>
      <c r="C77" s="39" t="s">
        <v>310</v>
      </c>
      <c r="D77" s="189"/>
      <c r="E77" s="138"/>
      <c r="F77" s="42"/>
      <c r="G77" s="139"/>
      <c r="H77"/>
    </row>
    <row r="78" spans="1:8" ht="12.75">
      <c r="A78" s="135"/>
      <c r="B78" s="136"/>
      <c r="C78" s="39"/>
      <c r="D78" s="189"/>
      <c r="E78" s="138"/>
      <c r="F78" s="42"/>
      <c r="G78" s="43"/>
      <c r="H78"/>
    </row>
    <row r="79" spans="1:10" ht="15" customHeight="1">
      <c r="A79" s="135"/>
      <c r="B79" s="136"/>
      <c r="C79" s="39" t="s">
        <v>287</v>
      </c>
      <c r="D79" s="137">
        <f>491105*1.05</f>
        <v>515660.25</v>
      </c>
      <c r="E79" s="138" t="s">
        <v>288</v>
      </c>
      <c r="F79" s="42"/>
      <c r="G79" s="43">
        <f>D79*F79</f>
        <v>0</v>
      </c>
      <c r="H79"/>
      <c r="J79" s="433"/>
    </row>
    <row r="80" spans="1:8" ht="15" customHeight="1">
      <c r="A80" s="135"/>
      <c r="B80" s="136"/>
      <c r="C80" s="39" t="s">
        <v>289</v>
      </c>
      <c r="D80" s="137">
        <f>2224737*1.05</f>
        <v>2335973.85</v>
      </c>
      <c r="E80" s="138" t="s">
        <v>288</v>
      </c>
      <c r="F80" s="42"/>
      <c r="G80" s="43">
        <f>D80*F80</f>
        <v>0</v>
      </c>
      <c r="H80"/>
    </row>
    <row r="81" spans="1:8" ht="15" customHeight="1">
      <c r="A81" s="135"/>
      <c r="B81" s="136"/>
      <c r="C81" s="39" t="s">
        <v>567</v>
      </c>
      <c r="D81" s="137">
        <f>3633082*1.05</f>
        <v>3814736.1</v>
      </c>
      <c r="E81" s="138" t="s">
        <v>288</v>
      </c>
      <c r="F81" s="42"/>
      <c r="G81" s="43">
        <f>D81*F81</f>
        <v>0</v>
      </c>
      <c r="H81"/>
    </row>
    <row r="82" spans="1:8" ht="12.75">
      <c r="A82" s="190"/>
      <c r="B82" s="191"/>
      <c r="C82" s="55"/>
      <c r="D82" s="192"/>
      <c r="E82" s="57"/>
      <c r="F82" s="193"/>
      <c r="G82" s="194"/>
      <c r="H82"/>
    </row>
    <row r="83" spans="1:8" ht="12.75">
      <c r="A83" s="45"/>
      <c r="B83" s="46"/>
      <c r="C83" s="47"/>
      <c r="D83" s="195"/>
      <c r="E83" s="49"/>
      <c r="F83" s="50"/>
      <c r="G83" s="196"/>
      <c r="H83"/>
    </row>
    <row r="84" spans="1:8" ht="25.5" customHeight="1">
      <c r="A84" s="37" t="s">
        <v>276</v>
      </c>
      <c r="B84" s="38" t="s">
        <v>238</v>
      </c>
      <c r="C84" s="39" t="s">
        <v>290</v>
      </c>
      <c r="D84" s="197"/>
      <c r="E84" s="138"/>
      <c r="F84" s="42"/>
      <c r="G84" s="43"/>
      <c r="H84"/>
    </row>
    <row r="85" spans="1:8" ht="15" customHeight="1">
      <c r="A85" s="37"/>
      <c r="B85" s="38"/>
      <c r="C85" s="39" t="s">
        <v>291</v>
      </c>
      <c r="D85" s="197">
        <v>730</v>
      </c>
      <c r="E85" s="138" t="s">
        <v>16</v>
      </c>
      <c r="F85" s="42"/>
      <c r="G85" s="43">
        <f>D85*F85</f>
        <v>0</v>
      </c>
      <c r="H85"/>
    </row>
    <row r="86" spans="1:8" ht="15" customHeight="1">
      <c r="A86" s="37"/>
      <c r="B86" s="38"/>
      <c r="C86" s="39" t="s">
        <v>292</v>
      </c>
      <c r="D86" s="197">
        <v>9214</v>
      </c>
      <c r="E86" s="138" t="s">
        <v>16</v>
      </c>
      <c r="F86" s="42"/>
      <c r="G86" s="43">
        <f>D86*F86</f>
        <v>0</v>
      </c>
      <c r="H86"/>
    </row>
    <row r="87" spans="1:8" ht="12.75">
      <c r="A87" s="53"/>
      <c r="B87" s="54"/>
      <c r="C87" s="55"/>
      <c r="D87" s="243"/>
      <c r="E87" s="57"/>
      <c r="F87" s="58"/>
      <c r="G87" s="194"/>
      <c r="H87"/>
    </row>
    <row r="88" spans="1:8" ht="12.75">
      <c r="A88" s="45"/>
      <c r="B88" s="46"/>
      <c r="C88" s="47"/>
      <c r="D88" s="89"/>
      <c r="E88" s="49"/>
      <c r="F88" s="50"/>
      <c r="G88" s="52"/>
      <c r="H88"/>
    </row>
    <row r="89" spans="1:8" ht="60" customHeight="1">
      <c r="A89" s="37" t="s">
        <v>276</v>
      </c>
      <c r="B89" s="38" t="s">
        <v>240</v>
      </c>
      <c r="C89" s="39" t="s">
        <v>311</v>
      </c>
      <c r="D89" s="77"/>
      <c r="E89" s="41"/>
      <c r="F89" s="42"/>
      <c r="G89" s="43"/>
      <c r="H89"/>
    </row>
    <row r="90" spans="1:8" ht="98.25" customHeight="1">
      <c r="A90" s="37"/>
      <c r="B90" s="38"/>
      <c r="C90" s="39" t="s">
        <v>312</v>
      </c>
      <c r="D90" s="77"/>
      <c r="E90" s="41"/>
      <c r="F90" s="42"/>
      <c r="G90" s="43"/>
      <c r="H90"/>
    </row>
    <row r="91" spans="1:8" ht="12.75">
      <c r="A91" s="37"/>
      <c r="B91" s="38"/>
      <c r="C91" s="130" t="s">
        <v>313</v>
      </c>
      <c r="D91" s="77"/>
      <c r="E91" s="41"/>
      <c r="F91" s="42"/>
      <c r="G91" s="43"/>
      <c r="H91"/>
    </row>
    <row r="92" spans="1:8" ht="26.25" customHeight="1">
      <c r="A92" s="37"/>
      <c r="B92" s="38"/>
      <c r="C92" s="39" t="s">
        <v>314</v>
      </c>
      <c r="D92" s="77"/>
      <c r="E92" s="41"/>
      <c r="F92" s="42"/>
      <c r="G92" s="43"/>
      <c r="H92"/>
    </row>
    <row r="93" spans="1:8" ht="12.75">
      <c r="A93" s="37"/>
      <c r="B93" s="38"/>
      <c r="C93" s="39"/>
      <c r="D93" s="77"/>
      <c r="E93" s="41"/>
      <c r="F93" s="42"/>
      <c r="G93" s="43"/>
      <c r="H93"/>
    </row>
    <row r="94" spans="1:8" ht="12.75">
      <c r="A94" s="37"/>
      <c r="B94" s="38"/>
      <c r="C94" s="130" t="s">
        <v>315</v>
      </c>
      <c r="D94" s="77"/>
      <c r="E94" s="41"/>
      <c r="F94" s="42"/>
      <c r="G94" s="43"/>
      <c r="H94"/>
    </row>
    <row r="95" spans="1:8" ht="12.75">
      <c r="A95" s="37"/>
      <c r="B95" s="38"/>
      <c r="C95" s="130" t="s">
        <v>316</v>
      </c>
      <c r="D95" s="244">
        <v>449396</v>
      </c>
      <c r="E95" s="41" t="s">
        <v>288</v>
      </c>
      <c r="F95" s="42"/>
      <c r="G95" s="43">
        <f>D95*F95</f>
        <v>0</v>
      </c>
      <c r="H95"/>
    </row>
    <row r="96" spans="1:8" ht="13.5" thickBot="1">
      <c r="A96" s="37"/>
      <c r="B96" s="38"/>
      <c r="C96" s="182"/>
      <c r="D96" s="91"/>
      <c r="E96" s="92"/>
      <c r="F96" s="93"/>
      <c r="G96" s="94"/>
      <c r="H96"/>
    </row>
    <row r="97" spans="1:8" ht="13.5" thickTop="1">
      <c r="A97" s="198"/>
      <c r="B97" s="199"/>
      <c r="C97" s="200"/>
      <c r="D97" s="62"/>
      <c r="E97" s="63"/>
      <c r="F97" s="64"/>
      <c r="G97" s="201"/>
      <c r="H97"/>
    </row>
    <row r="98" spans="1:8" ht="13.5" thickBot="1">
      <c r="A98" s="66" t="s">
        <v>212</v>
      </c>
      <c r="B98" s="67"/>
      <c r="C98" s="68" t="s">
        <v>293</v>
      </c>
      <c r="D98" s="69"/>
      <c r="E98" s="69"/>
      <c r="F98" s="70" t="s">
        <v>245</v>
      </c>
      <c r="G98" s="71">
        <f>SUM(G76:G96)</f>
        <v>0</v>
      </c>
      <c r="H98"/>
    </row>
    <row r="99" spans="1:8" ht="12.75">
      <c r="A99" s="179"/>
      <c r="B99" s="170"/>
      <c r="C99" s="171"/>
      <c r="D99" s="172"/>
      <c r="E99" s="172"/>
      <c r="F99" s="173"/>
      <c r="G99" s="174"/>
      <c r="H99"/>
    </row>
    <row r="100" spans="1:8" ht="12.75">
      <c r="A100" s="179"/>
      <c r="B100" s="170"/>
      <c r="C100" s="171"/>
      <c r="D100" s="172"/>
      <c r="E100" s="172"/>
      <c r="F100" s="173"/>
      <c r="G100" s="174"/>
      <c r="H100"/>
    </row>
    <row r="101" spans="1:8" ht="12.75">
      <c r="A101" s="179"/>
      <c r="B101" s="170"/>
      <c r="C101" s="171"/>
      <c r="D101" s="172"/>
      <c r="E101" s="172"/>
      <c r="F101" s="173"/>
      <c r="G101" s="174"/>
      <c r="H101"/>
    </row>
    <row r="102" spans="1:8" ht="12.75">
      <c r="A102" s="163"/>
      <c r="B102" s="164"/>
      <c r="C102" s="165"/>
      <c r="D102" s="166"/>
      <c r="E102" s="166"/>
      <c r="F102" s="167"/>
      <c r="G102" s="168"/>
      <c r="H102"/>
    </row>
    <row r="103" spans="1:8" ht="12.75">
      <c r="A103" s="175"/>
      <c r="B103" s="176"/>
      <c r="C103" s="177"/>
      <c r="D103" s="178"/>
      <c r="E103" s="179"/>
      <c r="F103" s="127"/>
      <c r="G103" s="127"/>
      <c r="H103"/>
    </row>
    <row r="104" spans="1:8" ht="13.5" thickBot="1">
      <c r="A104" s="175"/>
      <c r="B104" s="176"/>
      <c r="C104" s="177"/>
      <c r="D104" s="178"/>
      <c r="E104" s="179"/>
      <c r="F104" s="42"/>
      <c r="G104" s="42"/>
      <c r="H104"/>
    </row>
    <row r="105" spans="1:8" ht="12.75">
      <c r="A105" s="72"/>
      <c r="B105" s="13" t="s">
        <v>218</v>
      </c>
      <c r="C105" s="14" t="s">
        <v>219</v>
      </c>
      <c r="D105" s="15" t="s">
        <v>220</v>
      </c>
      <c r="E105" s="14" t="s">
        <v>221</v>
      </c>
      <c r="F105" s="15" t="s">
        <v>222</v>
      </c>
      <c r="G105" s="16" t="s">
        <v>223</v>
      </c>
      <c r="H105"/>
    </row>
    <row r="106" spans="1:8" ht="12.75">
      <c r="A106" s="72"/>
      <c r="B106" s="17" t="s">
        <v>224</v>
      </c>
      <c r="C106" s="18" t="s">
        <v>225</v>
      </c>
      <c r="D106" s="19" t="s">
        <v>226</v>
      </c>
      <c r="E106" s="18" t="s">
        <v>227</v>
      </c>
      <c r="F106" s="20" t="s">
        <v>228</v>
      </c>
      <c r="G106" s="21" t="s">
        <v>229</v>
      </c>
      <c r="H106"/>
    </row>
    <row r="107" spans="1:8" ht="13.5" thickBot="1">
      <c r="A107" s="72"/>
      <c r="B107" s="22" t="s">
        <v>230</v>
      </c>
      <c r="C107" s="23"/>
      <c r="D107" s="24" t="s">
        <v>230</v>
      </c>
      <c r="E107" s="23"/>
      <c r="F107" s="25" t="s">
        <v>231</v>
      </c>
      <c r="G107" s="26"/>
      <c r="H107"/>
    </row>
    <row r="108" spans="1:8" ht="12.75">
      <c r="A108" s="73" t="s">
        <v>213</v>
      </c>
      <c r="B108" s="246"/>
      <c r="C108" s="29" t="s">
        <v>209</v>
      </c>
      <c r="D108" s="247"/>
      <c r="E108" s="247"/>
      <c r="F108" s="247"/>
      <c r="G108" s="248"/>
      <c r="H108"/>
    </row>
    <row r="109" spans="1:8" ht="12.75">
      <c r="A109" s="37"/>
      <c r="B109" s="38"/>
      <c r="C109" s="249"/>
      <c r="D109" s="184"/>
      <c r="E109" s="41"/>
      <c r="F109" s="42"/>
      <c r="G109" s="131"/>
      <c r="H109"/>
    </row>
    <row r="110" spans="1:8" ht="36.75" customHeight="1">
      <c r="A110" s="37" t="s">
        <v>280</v>
      </c>
      <c r="B110" s="38" t="s">
        <v>235</v>
      </c>
      <c r="C110" s="144" t="s">
        <v>840</v>
      </c>
      <c r="D110" s="270"/>
      <c r="E110" s="250"/>
      <c r="F110" s="251"/>
      <c r="G110" s="252"/>
      <c r="H110"/>
    </row>
    <row r="111" spans="1:8" ht="36.75" customHeight="1">
      <c r="A111" s="37"/>
      <c r="B111" s="38"/>
      <c r="C111" s="144" t="s">
        <v>839</v>
      </c>
      <c r="D111" s="77"/>
      <c r="E111" s="41"/>
      <c r="F111" s="42"/>
      <c r="G111" s="139"/>
      <c r="H111"/>
    </row>
    <row r="112" spans="1:8" ht="105" customHeight="1">
      <c r="A112" s="37"/>
      <c r="B112" s="38"/>
      <c r="C112" s="144" t="s">
        <v>318</v>
      </c>
      <c r="D112" s="77">
        <v>520</v>
      </c>
      <c r="E112" s="41" t="s">
        <v>317</v>
      </c>
      <c r="F112" s="42"/>
      <c r="G112" s="43">
        <f>D112*F112</f>
        <v>0</v>
      </c>
      <c r="H112"/>
    </row>
    <row r="113" spans="1:8" ht="21.75" customHeight="1">
      <c r="A113" s="37"/>
      <c r="B113" s="38"/>
      <c r="C113" s="144"/>
      <c r="D113" s="77"/>
      <c r="E113" s="41"/>
      <c r="F113" s="42"/>
      <c r="G113" s="43">
        <f>D113*F113</f>
        <v>0</v>
      </c>
      <c r="H113"/>
    </row>
    <row r="114" spans="1:8" ht="84">
      <c r="A114" s="53"/>
      <c r="B114" s="253"/>
      <c r="C114" s="229" t="s">
        <v>841</v>
      </c>
      <c r="D114" s="254">
        <v>2395</v>
      </c>
      <c r="E114" s="57" t="s">
        <v>317</v>
      </c>
      <c r="F114" s="193"/>
      <c r="G114" s="44">
        <f>D114*F114</f>
        <v>0</v>
      </c>
      <c r="H114"/>
    </row>
    <row r="115" spans="1:8" ht="36.75" customHeight="1">
      <c r="A115" s="255"/>
      <c r="B115" s="256"/>
      <c r="C115" s="39"/>
      <c r="D115" s="197"/>
      <c r="E115" s="41"/>
      <c r="F115" s="230"/>
      <c r="G115" s="43"/>
      <c r="H115"/>
    </row>
    <row r="116" spans="1:8" ht="60.75" customHeight="1">
      <c r="A116" s="135" t="s">
        <v>280</v>
      </c>
      <c r="B116" s="136" t="s">
        <v>238</v>
      </c>
      <c r="C116" s="144" t="s">
        <v>842</v>
      </c>
      <c r="D116" s="250"/>
      <c r="E116" s="250"/>
      <c r="F116" s="250"/>
      <c r="G116" s="257"/>
      <c r="H116"/>
    </row>
    <row r="117" spans="1:8" ht="60.75" customHeight="1">
      <c r="A117" s="135"/>
      <c r="B117" s="136"/>
      <c r="C117" s="144" t="s">
        <v>838</v>
      </c>
      <c r="D117" s="77"/>
      <c r="E117" s="41"/>
      <c r="F117" s="42"/>
      <c r="G117" s="43"/>
      <c r="H117"/>
    </row>
    <row r="118" spans="1:8" ht="168">
      <c r="A118" s="135"/>
      <c r="B118" s="136"/>
      <c r="C118" s="144" t="s">
        <v>319</v>
      </c>
      <c r="D118" s="77">
        <v>590</v>
      </c>
      <c r="E118" s="41" t="s">
        <v>317</v>
      </c>
      <c r="F118" s="42"/>
      <c r="G118" s="43">
        <f>D118*F118</f>
        <v>0</v>
      </c>
      <c r="H118"/>
    </row>
    <row r="119" spans="1:8" ht="12.75">
      <c r="A119" s="53"/>
      <c r="B119" s="253"/>
      <c r="C119" s="229"/>
      <c r="D119" s="254"/>
      <c r="E119" s="57"/>
      <c r="F119" s="193"/>
      <c r="G119" s="44"/>
      <c r="H119"/>
    </row>
    <row r="120" spans="1:8" ht="171.75">
      <c r="A120" s="37" t="s">
        <v>280</v>
      </c>
      <c r="B120" s="38" t="s">
        <v>240</v>
      </c>
      <c r="C120" s="144" t="s">
        <v>320</v>
      </c>
      <c r="D120" s="77">
        <v>1198</v>
      </c>
      <c r="E120" s="41" t="s">
        <v>16</v>
      </c>
      <c r="F120" s="42"/>
      <c r="G120" s="43">
        <f>D120*F120</f>
        <v>0</v>
      </c>
      <c r="H120"/>
    </row>
    <row r="121" spans="1:8" ht="13.5" thickBot="1">
      <c r="A121" s="258"/>
      <c r="B121" s="241"/>
      <c r="C121" s="259"/>
      <c r="D121" s="236"/>
      <c r="E121" s="237"/>
      <c r="F121" s="238"/>
      <c r="G121" s="260"/>
      <c r="H121"/>
    </row>
    <row r="122" spans="1:8" ht="9" customHeight="1">
      <c r="A122" s="32"/>
      <c r="B122" s="75"/>
      <c r="C122" s="34"/>
      <c r="D122" s="261"/>
      <c r="E122" s="261"/>
      <c r="F122" s="261"/>
      <c r="G122" s="36"/>
      <c r="H122"/>
    </row>
    <row r="123" spans="1:8" ht="103.5">
      <c r="A123" s="37" t="s">
        <v>280</v>
      </c>
      <c r="B123" s="38" t="s">
        <v>242</v>
      </c>
      <c r="C123" s="144" t="s">
        <v>321</v>
      </c>
      <c r="D123" s="77">
        <v>220</v>
      </c>
      <c r="E123" s="41" t="s">
        <v>16</v>
      </c>
      <c r="F123" s="42"/>
      <c r="G123" s="43">
        <f>D123*F123</f>
        <v>0</v>
      </c>
      <c r="H123"/>
    </row>
    <row r="124" spans="1:8" ht="12.75">
      <c r="A124" s="53"/>
      <c r="B124" s="54"/>
      <c r="C124" s="229"/>
      <c r="D124" s="88"/>
      <c r="E124" s="57"/>
      <c r="F124" s="58"/>
      <c r="G124" s="44"/>
      <c r="H124"/>
    </row>
    <row r="125" spans="1:7" ht="60" customHeight="1">
      <c r="A125" s="37"/>
      <c r="B125" s="38"/>
      <c r="C125" s="144"/>
      <c r="D125" s="77"/>
      <c r="E125" s="41"/>
      <c r="F125" s="42"/>
      <c r="G125" s="43"/>
    </row>
    <row r="126" spans="1:7" ht="60">
      <c r="A126" s="37" t="s">
        <v>280</v>
      </c>
      <c r="B126" s="38" t="s">
        <v>243</v>
      </c>
      <c r="C126" s="39" t="s">
        <v>322</v>
      </c>
      <c r="D126" s="244">
        <v>8</v>
      </c>
      <c r="E126" s="41" t="s">
        <v>16</v>
      </c>
      <c r="F126" s="42"/>
      <c r="G126" s="43">
        <f>D126*F126</f>
        <v>0</v>
      </c>
    </row>
    <row r="127" spans="1:7" ht="12.75">
      <c r="A127" s="190"/>
      <c r="B127" s="206"/>
      <c r="C127" s="55"/>
      <c r="D127" s="262"/>
      <c r="E127" s="57"/>
      <c r="F127" s="58"/>
      <c r="G127" s="44"/>
    </row>
    <row r="128" spans="1:7" ht="7.5" customHeight="1">
      <c r="A128" s="135"/>
      <c r="B128" s="136"/>
      <c r="C128" s="39"/>
      <c r="D128" s="244"/>
      <c r="E128" s="41"/>
      <c r="F128" s="42"/>
      <c r="G128" s="43"/>
    </row>
    <row r="129" spans="1:8" ht="103.5">
      <c r="A129" s="135" t="s">
        <v>280</v>
      </c>
      <c r="B129" s="136" t="s">
        <v>300</v>
      </c>
      <c r="C129" s="144" t="s">
        <v>323</v>
      </c>
      <c r="D129" s="244">
        <v>10</v>
      </c>
      <c r="E129" s="41" t="s">
        <v>16</v>
      </c>
      <c r="F129" s="42"/>
      <c r="G129" s="43">
        <f>D129*F129</f>
        <v>0</v>
      </c>
      <c r="H129"/>
    </row>
    <row r="130" spans="1:8" ht="13.5" thickBot="1">
      <c r="A130" s="161"/>
      <c r="B130" s="245"/>
      <c r="C130" s="182"/>
      <c r="D130" s="91"/>
      <c r="E130" s="92"/>
      <c r="F130" s="93"/>
      <c r="G130" s="94"/>
      <c r="H130"/>
    </row>
    <row r="131" spans="1:8" ht="13.5" thickTop="1">
      <c r="A131" s="150"/>
      <c r="B131" s="151"/>
      <c r="C131" s="152"/>
      <c r="D131" s="62"/>
      <c r="E131" s="63"/>
      <c r="F131" s="64"/>
      <c r="G131" s="65"/>
      <c r="H131"/>
    </row>
    <row r="132" spans="1:8" ht="13.5" thickBot="1">
      <c r="A132" s="66" t="s">
        <v>213</v>
      </c>
      <c r="B132" s="67"/>
      <c r="C132" s="68" t="s">
        <v>324</v>
      </c>
      <c r="D132" s="69"/>
      <c r="E132" s="69"/>
      <c r="F132" s="70" t="s">
        <v>325</v>
      </c>
      <c r="G132" s="71">
        <f>SUM(G109:G129)</f>
        <v>0</v>
      </c>
      <c r="H132"/>
    </row>
    <row r="133" spans="1:8" ht="12.75">
      <c r="A133" s="169"/>
      <c r="B133" s="170"/>
      <c r="C133" s="171"/>
      <c r="D133" s="172"/>
      <c r="E133" s="172"/>
      <c r="F133" s="173"/>
      <c r="G133" s="174"/>
      <c r="H133"/>
    </row>
    <row r="134" spans="1:8" ht="12.75">
      <c r="A134" s="169"/>
      <c r="B134" s="170"/>
      <c r="C134" s="171"/>
      <c r="D134" s="172"/>
      <c r="E134" s="172"/>
      <c r="F134" s="173"/>
      <c r="G134" s="174"/>
      <c r="H134"/>
    </row>
    <row r="135" spans="1:8" ht="13.5" thickBot="1">
      <c r="A135" s="175"/>
      <c r="B135" s="176"/>
      <c r="C135" s="177"/>
      <c r="D135" s="178"/>
      <c r="E135" s="179"/>
      <c r="F135" s="203"/>
      <c r="G135" s="203"/>
      <c r="H135"/>
    </row>
    <row r="136" spans="1:8" ht="12.75">
      <c r="A136" s="72"/>
      <c r="B136" s="13" t="s">
        <v>218</v>
      </c>
      <c r="C136" s="14" t="s">
        <v>219</v>
      </c>
      <c r="D136" s="15" t="s">
        <v>220</v>
      </c>
      <c r="E136" s="14" t="s">
        <v>221</v>
      </c>
      <c r="F136" s="15" t="s">
        <v>222</v>
      </c>
      <c r="G136" s="16" t="s">
        <v>223</v>
      </c>
      <c r="H136"/>
    </row>
    <row r="137" spans="1:8" ht="12.75">
      <c r="A137" s="72"/>
      <c r="B137" s="17" t="s">
        <v>224</v>
      </c>
      <c r="C137" s="18" t="s">
        <v>225</v>
      </c>
      <c r="D137" s="19" t="s">
        <v>226</v>
      </c>
      <c r="E137" s="18" t="s">
        <v>227</v>
      </c>
      <c r="F137" s="20" t="s">
        <v>228</v>
      </c>
      <c r="G137" s="21" t="s">
        <v>229</v>
      </c>
      <c r="H137"/>
    </row>
    <row r="138" spans="1:8" ht="13.5" thickBot="1">
      <c r="A138" s="72"/>
      <c r="B138" s="22" t="s">
        <v>230</v>
      </c>
      <c r="C138" s="23"/>
      <c r="D138" s="24" t="s">
        <v>230</v>
      </c>
      <c r="E138" s="23"/>
      <c r="F138" s="25" t="s">
        <v>231</v>
      </c>
      <c r="G138" s="26"/>
      <c r="H138"/>
    </row>
    <row r="139" spans="1:8" ht="12.75">
      <c r="A139" s="27" t="s">
        <v>214</v>
      </c>
      <c r="B139" s="28" t="s">
        <v>232</v>
      </c>
      <c r="C139" s="29" t="s">
        <v>326</v>
      </c>
      <c r="D139" s="30"/>
      <c r="E139" s="30"/>
      <c r="F139" s="30"/>
      <c r="G139" s="31"/>
      <c r="H139"/>
    </row>
    <row r="140" spans="1:8" ht="49.5" customHeight="1">
      <c r="A140" s="45"/>
      <c r="B140" s="46"/>
      <c r="C140" s="263"/>
      <c r="D140" s="264"/>
      <c r="E140" s="49"/>
      <c r="F140" s="50"/>
      <c r="G140" s="265"/>
      <c r="H140"/>
    </row>
    <row r="141" spans="1:8" ht="48">
      <c r="A141" s="37" t="s">
        <v>285</v>
      </c>
      <c r="B141" s="38" t="s">
        <v>235</v>
      </c>
      <c r="C141" s="39" t="s">
        <v>327</v>
      </c>
      <c r="D141" s="77">
        <v>440</v>
      </c>
      <c r="E141" s="41" t="s">
        <v>317</v>
      </c>
      <c r="F141" s="42"/>
      <c r="G141" s="43">
        <f>D141*F141</f>
        <v>0</v>
      </c>
      <c r="H141"/>
    </row>
    <row r="142" spans="1:8" ht="13.5" thickBot="1">
      <c r="A142" s="53"/>
      <c r="B142" s="54"/>
      <c r="C142" s="266"/>
      <c r="D142" s="202"/>
      <c r="E142" s="57"/>
      <c r="F142" s="58"/>
      <c r="G142" s="194"/>
      <c r="H142"/>
    </row>
    <row r="143" spans="1:8" ht="13.5" thickTop="1">
      <c r="A143" s="150"/>
      <c r="B143" s="151"/>
      <c r="C143" s="152"/>
      <c r="D143" s="62"/>
      <c r="E143" s="63"/>
      <c r="F143" s="64"/>
      <c r="G143" s="65"/>
      <c r="H143"/>
    </row>
    <row r="144" spans="1:8" ht="13.5" thickBot="1">
      <c r="A144" s="66" t="s">
        <v>214</v>
      </c>
      <c r="B144" s="67"/>
      <c r="C144" s="68" t="s">
        <v>328</v>
      </c>
      <c r="D144" s="69"/>
      <c r="E144" s="69"/>
      <c r="F144" s="70" t="s">
        <v>245</v>
      </c>
      <c r="G144" s="71">
        <f>SUM(G140:G142)</f>
        <v>0</v>
      </c>
      <c r="H144"/>
    </row>
    <row r="145" spans="1:8" ht="12.75">
      <c r="A145" s="163"/>
      <c r="B145" s="164"/>
      <c r="C145" s="165"/>
      <c r="D145" s="166"/>
      <c r="E145" s="166"/>
      <c r="F145" s="167"/>
      <c r="G145" s="168"/>
      <c r="H145"/>
    </row>
    <row r="146" spans="1:8" ht="12.75">
      <c r="A146" s="163"/>
      <c r="B146" s="164"/>
      <c r="C146" s="165"/>
      <c r="D146" s="166"/>
      <c r="E146" s="166"/>
      <c r="F146" s="167"/>
      <c r="G146" s="168"/>
      <c r="H146"/>
    </row>
    <row r="147" spans="1:8" ht="13.5" thickBot="1">
      <c r="A147" s="179"/>
      <c r="B147" s="170"/>
      <c r="C147" s="171"/>
      <c r="D147" s="172"/>
      <c r="E147" s="172"/>
      <c r="F147" s="173"/>
      <c r="G147" s="174"/>
      <c r="H147"/>
    </row>
    <row r="148" spans="1:8" ht="12.75">
      <c r="A148" s="72"/>
      <c r="B148" s="13" t="s">
        <v>218</v>
      </c>
      <c r="C148" s="14" t="s">
        <v>219</v>
      </c>
      <c r="D148" s="15" t="s">
        <v>220</v>
      </c>
      <c r="E148" s="14" t="s">
        <v>221</v>
      </c>
      <c r="F148" s="15" t="s">
        <v>222</v>
      </c>
      <c r="G148" s="16" t="s">
        <v>223</v>
      </c>
      <c r="H148"/>
    </row>
    <row r="149" spans="1:8" ht="12.75">
      <c r="A149" s="72"/>
      <c r="B149" s="17" t="s">
        <v>224</v>
      </c>
      <c r="C149" s="18" t="s">
        <v>225</v>
      </c>
      <c r="D149" s="19" t="s">
        <v>226</v>
      </c>
      <c r="E149" s="18" t="s">
        <v>227</v>
      </c>
      <c r="F149" s="20" t="s">
        <v>228</v>
      </c>
      <c r="G149" s="21" t="s">
        <v>229</v>
      </c>
      <c r="H149"/>
    </row>
    <row r="150" spans="1:8" ht="13.5" thickBot="1">
      <c r="A150" s="72"/>
      <c r="B150" s="22" t="s">
        <v>230</v>
      </c>
      <c r="C150" s="23"/>
      <c r="D150" s="24" t="s">
        <v>230</v>
      </c>
      <c r="E150" s="23"/>
      <c r="F150" s="25" t="s">
        <v>231</v>
      </c>
      <c r="G150" s="26"/>
      <c r="H150"/>
    </row>
    <row r="151" spans="1:8" ht="13.5" thickBot="1">
      <c r="A151" s="1008" t="s">
        <v>294</v>
      </c>
      <c r="B151" s="982" t="s">
        <v>232</v>
      </c>
      <c r="C151" s="983" t="s">
        <v>945</v>
      </c>
      <c r="D151" s="984"/>
      <c r="E151" s="984"/>
      <c r="F151" s="984"/>
      <c r="G151" s="985"/>
      <c r="H151"/>
    </row>
    <row r="152" spans="1:8" ht="12.75">
      <c r="A152" s="32"/>
      <c r="B152" s="1073" t="s">
        <v>946</v>
      </c>
      <c r="C152" s="986" t="s">
        <v>908</v>
      </c>
      <c r="D152" s="986"/>
      <c r="E152" s="986"/>
      <c r="F152" s="984"/>
      <c r="G152" s="985"/>
      <c r="H152"/>
    </row>
    <row r="153" spans="1:8" ht="12.75">
      <c r="A153" s="32"/>
      <c r="B153" s="1074"/>
      <c r="C153" s="39"/>
      <c r="D153" s="39"/>
      <c r="E153" s="39"/>
      <c r="F153" s="86"/>
      <c r="G153" s="959"/>
      <c r="H153"/>
    </row>
    <row r="154" spans="1:8" ht="24">
      <c r="A154" s="32"/>
      <c r="B154" s="1074"/>
      <c r="C154" s="39" t="s">
        <v>909</v>
      </c>
      <c r="D154" s="39"/>
      <c r="E154" s="39"/>
      <c r="F154" s="86"/>
      <c r="G154" s="959"/>
      <c r="H154"/>
    </row>
    <row r="155" spans="1:8" ht="12.75">
      <c r="A155" s="32"/>
      <c r="B155" s="1074"/>
      <c r="C155" s="39"/>
      <c r="D155" s="39"/>
      <c r="E155" s="39"/>
      <c r="F155" s="86"/>
      <c r="G155" s="959"/>
      <c r="H155"/>
    </row>
    <row r="156" spans="1:8" ht="12.75">
      <c r="A156" s="32"/>
      <c r="B156" s="1074"/>
      <c r="C156" s="39" t="s">
        <v>896</v>
      </c>
      <c r="D156" s="39"/>
      <c r="E156" s="39"/>
      <c r="F156" s="86"/>
      <c r="G156" s="959"/>
      <c r="H156"/>
    </row>
    <row r="157" spans="1:8" ht="12.75">
      <c r="A157" s="32"/>
      <c r="B157" s="1074"/>
      <c r="C157" s="39" t="s">
        <v>897</v>
      </c>
      <c r="D157" s="39"/>
      <c r="E157" s="39"/>
      <c r="F157" s="86"/>
      <c r="G157" s="959"/>
      <c r="H157"/>
    </row>
    <row r="158" spans="1:8" ht="12.75">
      <c r="A158" s="32"/>
      <c r="B158" s="1074"/>
      <c r="C158" s="39" t="s">
        <v>898</v>
      </c>
      <c r="D158" s="39"/>
      <c r="E158" s="39"/>
      <c r="F158" s="86"/>
      <c r="G158" s="959"/>
      <c r="H158"/>
    </row>
    <row r="159" spans="1:8" ht="24">
      <c r="A159" s="32"/>
      <c r="B159" s="1074"/>
      <c r="C159" s="39" t="s">
        <v>899</v>
      </c>
      <c r="D159" s="39"/>
      <c r="E159" s="39"/>
      <c r="F159" s="86"/>
      <c r="G159" s="959"/>
      <c r="H159"/>
    </row>
    <row r="160" spans="1:8" ht="24">
      <c r="A160" s="32"/>
      <c r="B160" s="1074"/>
      <c r="C160" s="39" t="s">
        <v>900</v>
      </c>
      <c r="D160" s="39"/>
      <c r="E160" s="39"/>
      <c r="F160" s="86"/>
      <c r="G160" s="959"/>
      <c r="H160"/>
    </row>
    <row r="161" spans="1:8" ht="24">
      <c r="A161" s="32"/>
      <c r="B161" s="1074"/>
      <c r="C161" s="39" t="s">
        <v>901</v>
      </c>
      <c r="D161" s="39"/>
      <c r="E161" s="39"/>
      <c r="F161" s="86"/>
      <c r="G161" s="959"/>
      <c r="H161"/>
    </row>
    <row r="162" spans="1:8" ht="12.75">
      <c r="A162" s="32"/>
      <c r="B162" s="1074"/>
      <c r="C162" s="39"/>
      <c r="D162" s="39"/>
      <c r="E162" s="39"/>
      <c r="F162" s="86"/>
      <c r="G162" s="959"/>
      <c r="H162"/>
    </row>
    <row r="163" spans="1:8" ht="24">
      <c r="A163" s="32"/>
      <c r="B163" s="1074"/>
      <c r="C163" s="39" t="s">
        <v>902</v>
      </c>
      <c r="D163" s="39"/>
      <c r="E163" s="39"/>
      <c r="F163" s="86"/>
      <c r="G163" s="959"/>
      <c r="H163"/>
    </row>
    <row r="164" spans="1:8" ht="12.75">
      <c r="A164" s="32"/>
      <c r="B164" s="1074"/>
      <c r="C164" s="39" t="s">
        <v>903</v>
      </c>
      <c r="D164" s="39"/>
      <c r="E164" s="39"/>
      <c r="F164" s="86"/>
      <c r="G164" s="959"/>
      <c r="H164"/>
    </row>
    <row r="165" spans="1:8" ht="24">
      <c r="A165" s="32"/>
      <c r="B165" s="1074"/>
      <c r="C165" s="39" t="s">
        <v>904</v>
      </c>
      <c r="D165" s="39"/>
      <c r="E165" s="39"/>
      <c r="F165" s="86"/>
      <c r="G165" s="959"/>
      <c r="H165"/>
    </row>
    <row r="166" spans="1:8" ht="24">
      <c r="A166" s="32"/>
      <c r="B166" s="1074"/>
      <c r="C166" s="39" t="s">
        <v>905</v>
      </c>
      <c r="D166" s="39"/>
      <c r="E166" s="39"/>
      <c r="F166" s="86"/>
      <c r="G166" s="959"/>
      <c r="H166"/>
    </row>
    <row r="167" spans="1:8" ht="12.75">
      <c r="A167" s="32"/>
      <c r="B167" s="1074"/>
      <c r="C167" s="39"/>
      <c r="D167" s="39"/>
      <c r="E167" s="39"/>
      <c r="F167" s="86"/>
      <c r="G167" s="959"/>
      <c r="H167"/>
    </row>
    <row r="168" spans="1:8" ht="24">
      <c r="A168" s="32"/>
      <c r="B168" s="1074"/>
      <c r="C168" s="39" t="s">
        <v>906</v>
      </c>
      <c r="D168" s="39"/>
      <c r="E168" s="39"/>
      <c r="F168" s="86"/>
      <c r="G168" s="959"/>
      <c r="H168"/>
    </row>
    <row r="169" spans="1:8" ht="12.75">
      <c r="A169" s="32"/>
      <c r="B169" s="1074"/>
      <c r="C169" s="39"/>
      <c r="D169" s="39"/>
      <c r="E169" s="39"/>
      <c r="F169" s="86"/>
      <c r="G169" s="959"/>
      <c r="H169"/>
    </row>
    <row r="170" spans="1:8" ht="12.75">
      <c r="A170" s="32"/>
      <c r="B170" s="1074"/>
      <c r="C170" s="39"/>
      <c r="D170" s="39"/>
      <c r="E170" s="39"/>
      <c r="F170" s="86"/>
      <c r="G170" s="959"/>
      <c r="H170"/>
    </row>
    <row r="171" spans="1:8" ht="24">
      <c r="A171" s="32"/>
      <c r="B171" s="1075"/>
      <c r="C171" s="55" t="s">
        <v>907</v>
      </c>
      <c r="D171" s="55"/>
      <c r="E171" s="55"/>
      <c r="F171" s="30"/>
      <c r="G171" s="31"/>
      <c r="H171"/>
    </row>
    <row r="172" spans="1:8" ht="12.75">
      <c r="A172" s="32"/>
      <c r="B172" s="971"/>
      <c r="C172" s="47"/>
      <c r="D172" s="47"/>
      <c r="E172" s="47"/>
      <c r="F172" s="35"/>
      <c r="G172" s="972"/>
      <c r="H172"/>
    </row>
    <row r="173" spans="1:8" ht="12.75">
      <c r="A173" s="32"/>
      <c r="B173" s="38" t="s">
        <v>235</v>
      </c>
      <c r="C173" s="39" t="s">
        <v>910</v>
      </c>
      <c r="D173" s="39"/>
      <c r="E173" s="39"/>
      <c r="F173" s="85"/>
      <c r="G173" s="959"/>
      <c r="H173"/>
    </row>
    <row r="174" spans="1:8" ht="96">
      <c r="A174" s="32"/>
      <c r="B174" s="33"/>
      <c r="C174" s="39" t="s">
        <v>938</v>
      </c>
      <c r="D174" s="977"/>
      <c r="E174" s="39"/>
      <c r="F174" s="85"/>
      <c r="G174" s="959"/>
      <c r="H174"/>
    </row>
    <row r="175" spans="1:8" ht="12.75">
      <c r="A175" s="32"/>
      <c r="B175" s="33"/>
      <c r="C175" s="39" t="s">
        <v>912</v>
      </c>
      <c r="D175" s="977"/>
      <c r="E175" s="39"/>
      <c r="F175" s="85"/>
      <c r="G175" s="959"/>
      <c r="H175"/>
    </row>
    <row r="176" spans="1:8" ht="12.75">
      <c r="A176" s="32"/>
      <c r="B176" s="28"/>
      <c r="C176" s="55" t="s">
        <v>913</v>
      </c>
      <c r="D176" s="978">
        <v>444</v>
      </c>
      <c r="E176" s="55" t="s">
        <v>8</v>
      </c>
      <c r="F176" s="81"/>
      <c r="G176" s="31"/>
      <c r="H176"/>
    </row>
    <row r="177" spans="1:8" ht="12.75">
      <c r="A177" s="32"/>
      <c r="B177" s="971"/>
      <c r="C177" s="47"/>
      <c r="D177" s="979"/>
      <c r="E177" s="47"/>
      <c r="F177" s="35"/>
      <c r="G177" s="972"/>
      <c r="H177"/>
    </row>
    <row r="178" spans="1:8" ht="48">
      <c r="A178" s="32"/>
      <c r="B178" s="38" t="s">
        <v>934</v>
      </c>
      <c r="C178" s="39" t="s">
        <v>941</v>
      </c>
      <c r="D178" s="977"/>
      <c r="E178" s="39"/>
      <c r="F178" s="85"/>
      <c r="G178" s="959"/>
      <c r="H178"/>
    </row>
    <row r="179" spans="1:8" ht="12.75">
      <c r="A179" s="32"/>
      <c r="B179" s="38"/>
      <c r="C179" s="39"/>
      <c r="D179" s="977"/>
      <c r="E179" s="39"/>
      <c r="F179" s="85"/>
      <c r="G179" s="959"/>
      <c r="H179"/>
    </row>
    <row r="180" spans="1:8" ht="12.75">
      <c r="A180" s="32"/>
      <c r="B180" s="38"/>
      <c r="C180" s="39" t="s">
        <v>914</v>
      </c>
      <c r="D180" s="977"/>
      <c r="E180" s="39"/>
      <c r="F180" s="85"/>
      <c r="G180" s="959"/>
      <c r="H180"/>
    </row>
    <row r="181" spans="1:8" ht="12.75">
      <c r="A181" s="32"/>
      <c r="B181" s="38"/>
      <c r="C181" s="39" t="s">
        <v>915</v>
      </c>
      <c r="D181" s="977"/>
      <c r="E181" s="39"/>
      <c r="F181" s="85"/>
      <c r="G181" s="959"/>
      <c r="H181"/>
    </row>
    <row r="182" spans="1:8" ht="24">
      <c r="A182" s="32"/>
      <c r="B182" s="54"/>
      <c r="C182" s="55" t="s">
        <v>916</v>
      </c>
      <c r="D182" s="978">
        <v>444</v>
      </c>
      <c r="E182" s="55" t="s">
        <v>8</v>
      </c>
      <c r="F182" s="81"/>
      <c r="G182" s="31"/>
      <c r="H182"/>
    </row>
    <row r="183" spans="1:8" ht="12.75">
      <c r="A183" s="32"/>
      <c r="B183" s="46"/>
      <c r="C183" s="47"/>
      <c r="D183" s="979"/>
      <c r="E183" s="47"/>
      <c r="F183" s="35"/>
      <c r="G183" s="972"/>
      <c r="H183"/>
    </row>
    <row r="184" spans="1:8" ht="48">
      <c r="A184" s="32"/>
      <c r="B184" s="38" t="s">
        <v>935</v>
      </c>
      <c r="C184" s="39" t="s">
        <v>942</v>
      </c>
      <c r="D184" s="977"/>
      <c r="E184" s="39"/>
      <c r="F184" s="85"/>
      <c r="G184" s="959"/>
      <c r="H184"/>
    </row>
    <row r="185" spans="1:8" ht="24">
      <c r="A185" s="32"/>
      <c r="B185" s="38"/>
      <c r="C185" s="39" t="s">
        <v>917</v>
      </c>
      <c r="D185" s="977"/>
      <c r="E185" s="39"/>
      <c r="F185" s="85"/>
      <c r="G185" s="959"/>
      <c r="H185"/>
    </row>
    <row r="186" spans="1:8" ht="12.75">
      <c r="A186" s="32"/>
      <c r="B186" s="38"/>
      <c r="C186" s="39"/>
      <c r="D186" s="977"/>
      <c r="E186" s="39"/>
      <c r="F186" s="85"/>
      <c r="G186" s="959"/>
      <c r="H186"/>
    </row>
    <row r="187" spans="1:8" ht="12.75">
      <c r="A187" s="32"/>
      <c r="B187" s="38"/>
      <c r="C187" s="39" t="s">
        <v>918</v>
      </c>
      <c r="D187" s="977"/>
      <c r="E187" s="39"/>
      <c r="F187" s="85"/>
      <c r="G187" s="959"/>
      <c r="H187"/>
    </row>
    <row r="188" spans="1:8" ht="12.75">
      <c r="A188" s="32"/>
      <c r="B188" s="38"/>
      <c r="C188" s="39" t="s">
        <v>919</v>
      </c>
      <c r="D188" s="977"/>
      <c r="E188" s="39"/>
      <c r="F188" s="85"/>
      <c r="G188" s="959"/>
      <c r="H188"/>
    </row>
    <row r="189" spans="1:8" ht="12.75">
      <c r="A189" s="32"/>
      <c r="B189" s="38"/>
      <c r="C189" s="39"/>
      <c r="D189" s="977"/>
      <c r="E189" s="39"/>
      <c r="F189" s="85"/>
      <c r="G189" s="959"/>
      <c r="H189"/>
    </row>
    <row r="190" spans="1:8" ht="12.75">
      <c r="A190" s="32"/>
      <c r="B190" s="38"/>
      <c r="C190" s="39" t="s">
        <v>920</v>
      </c>
      <c r="D190" s="977"/>
      <c r="E190" s="39"/>
      <c r="F190" s="85"/>
      <c r="G190" s="959"/>
      <c r="H190"/>
    </row>
    <row r="191" spans="1:8" ht="12.75">
      <c r="A191" s="32"/>
      <c r="B191" s="38"/>
      <c r="C191" s="39"/>
      <c r="D191" s="977"/>
      <c r="E191" s="39"/>
      <c r="F191" s="85"/>
      <c r="G191" s="959"/>
      <c r="H191"/>
    </row>
    <row r="192" spans="1:8" ht="12.75">
      <c r="A192" s="32"/>
      <c r="B192" s="38"/>
      <c r="C192" s="39" t="s">
        <v>921</v>
      </c>
      <c r="D192" s="977"/>
      <c r="E192" s="39"/>
      <c r="F192" s="85"/>
      <c r="G192" s="959"/>
      <c r="H192"/>
    </row>
    <row r="193" spans="1:8" ht="12.75">
      <c r="A193" s="32"/>
      <c r="B193" s="38"/>
      <c r="C193" s="39"/>
      <c r="D193" s="977"/>
      <c r="E193" s="39"/>
      <c r="F193" s="85"/>
      <c r="G193" s="959"/>
      <c r="H193"/>
    </row>
    <row r="194" spans="1:8" ht="12.75">
      <c r="A194" s="32"/>
      <c r="B194" s="38"/>
      <c r="C194" s="39" t="s">
        <v>922</v>
      </c>
      <c r="D194" s="977"/>
      <c r="E194" s="39"/>
      <c r="F194" s="85"/>
      <c r="G194" s="959"/>
      <c r="H194"/>
    </row>
    <row r="195" spans="1:8" ht="12.75">
      <c r="A195" s="32"/>
      <c r="B195" s="38"/>
      <c r="C195" s="39" t="s">
        <v>923</v>
      </c>
      <c r="D195" s="977"/>
      <c r="E195" s="39"/>
      <c r="F195" s="85"/>
      <c r="G195" s="959"/>
      <c r="H195"/>
    </row>
    <row r="196" spans="1:8" ht="12.75">
      <c r="A196" s="32"/>
      <c r="B196" s="38"/>
      <c r="C196" s="39"/>
      <c r="D196" s="977"/>
      <c r="E196" s="39"/>
      <c r="F196" s="85"/>
      <c r="G196" s="959"/>
      <c r="H196"/>
    </row>
    <row r="197" spans="1:8" ht="24">
      <c r="A197" s="32"/>
      <c r="B197" s="38"/>
      <c r="C197" s="39" t="s">
        <v>924</v>
      </c>
      <c r="D197" s="977"/>
      <c r="E197" s="39"/>
      <c r="F197" s="85"/>
      <c r="G197" s="959"/>
      <c r="H197"/>
    </row>
    <row r="198" spans="1:8" ht="24">
      <c r="A198" s="32"/>
      <c r="B198" s="38"/>
      <c r="C198" s="39" t="s">
        <v>925</v>
      </c>
      <c r="D198" s="977"/>
      <c r="E198" s="39"/>
      <c r="F198" s="85"/>
      <c r="G198" s="959"/>
      <c r="H198"/>
    </row>
    <row r="199" spans="1:8" ht="12.75">
      <c r="A199" s="32"/>
      <c r="B199" s="38"/>
      <c r="C199" s="39"/>
      <c r="D199" s="977"/>
      <c r="E199" s="39"/>
      <c r="F199" s="85"/>
      <c r="G199" s="959"/>
      <c r="H199"/>
    </row>
    <row r="200" spans="1:8" ht="12.75">
      <c r="A200" s="32"/>
      <c r="B200" s="38"/>
      <c r="C200" s="39" t="s">
        <v>926</v>
      </c>
      <c r="D200" s="977"/>
      <c r="E200" s="39"/>
      <c r="F200" s="85"/>
      <c r="G200" s="959"/>
      <c r="H200"/>
    </row>
    <row r="201" spans="1:8" ht="12.75">
      <c r="A201" s="32"/>
      <c r="B201" s="54"/>
      <c r="C201" s="55" t="s">
        <v>1010</v>
      </c>
      <c r="D201" s="978">
        <v>444</v>
      </c>
      <c r="E201" s="55" t="s">
        <v>8</v>
      </c>
      <c r="F201" s="81"/>
      <c r="G201" s="31"/>
      <c r="H201"/>
    </row>
    <row r="202" spans="1:8" ht="12.75">
      <c r="A202" s="32"/>
      <c r="B202" s="46"/>
      <c r="C202" s="47"/>
      <c r="D202" s="979"/>
      <c r="E202" s="47"/>
      <c r="F202" s="35"/>
      <c r="G202" s="972"/>
      <c r="H202"/>
    </row>
    <row r="203" spans="1:8" ht="72">
      <c r="A203" s="32"/>
      <c r="B203" s="38" t="s">
        <v>936</v>
      </c>
      <c r="C203" s="39" t="s">
        <v>939</v>
      </c>
      <c r="D203" s="977"/>
      <c r="E203" s="39"/>
      <c r="F203" s="85"/>
      <c r="G203" s="959"/>
      <c r="H203"/>
    </row>
    <row r="204" spans="1:8" ht="24">
      <c r="A204" s="32"/>
      <c r="B204" s="38"/>
      <c r="C204" s="39" t="s">
        <v>917</v>
      </c>
      <c r="D204" s="977"/>
      <c r="E204" s="39"/>
      <c r="F204" s="85"/>
      <c r="G204" s="959"/>
      <c r="H204"/>
    </row>
    <row r="205" spans="1:8" ht="12.75">
      <c r="A205" s="32"/>
      <c r="B205" s="38"/>
      <c r="C205" s="39"/>
      <c r="D205" s="977"/>
      <c r="E205" s="39"/>
      <c r="F205" s="85"/>
      <c r="G205" s="959"/>
      <c r="H205"/>
    </row>
    <row r="206" spans="1:8" ht="12.75">
      <c r="A206" s="32"/>
      <c r="B206" s="38"/>
      <c r="C206" s="39" t="s">
        <v>927</v>
      </c>
      <c r="D206" s="977"/>
      <c r="E206" s="39"/>
      <c r="F206" s="85"/>
      <c r="G206" s="959"/>
      <c r="H206"/>
    </row>
    <row r="207" spans="1:8" ht="12.75">
      <c r="A207" s="32"/>
      <c r="B207" s="38"/>
      <c r="C207" s="39" t="s">
        <v>943</v>
      </c>
      <c r="D207" s="977"/>
      <c r="E207" s="39"/>
      <c r="F207" s="85"/>
      <c r="G207" s="959"/>
      <c r="H207"/>
    </row>
    <row r="208" spans="1:8" ht="24">
      <c r="A208" s="32"/>
      <c r="B208" s="54"/>
      <c r="C208" s="55" t="s">
        <v>928</v>
      </c>
      <c r="D208" s="978">
        <v>444</v>
      </c>
      <c r="E208" s="55" t="s">
        <v>8</v>
      </c>
      <c r="F208" s="81"/>
      <c r="G208" s="31"/>
      <c r="H208"/>
    </row>
    <row r="209" spans="1:8" ht="12.75">
      <c r="A209" s="32"/>
      <c r="B209" s="46"/>
      <c r="C209" s="47"/>
      <c r="D209" s="979"/>
      <c r="E209" s="47"/>
      <c r="F209" s="35"/>
      <c r="G209" s="972"/>
      <c r="H209"/>
    </row>
    <row r="210" spans="1:8" ht="72">
      <c r="A210" s="32"/>
      <c r="B210" s="38" t="s">
        <v>937</v>
      </c>
      <c r="C210" s="39" t="s">
        <v>944</v>
      </c>
      <c r="D210" s="977"/>
      <c r="E210" s="39"/>
      <c r="F210" s="85"/>
      <c r="G210" s="959"/>
      <c r="H210"/>
    </row>
    <row r="211" spans="1:8" ht="12.75">
      <c r="A211" s="32"/>
      <c r="B211" s="38"/>
      <c r="C211" s="39"/>
      <c r="D211" s="977"/>
      <c r="E211" s="39"/>
      <c r="F211" s="85"/>
      <c r="G211" s="959"/>
      <c r="H211"/>
    </row>
    <row r="212" spans="1:8" ht="12.75">
      <c r="A212" s="32"/>
      <c r="B212" s="38"/>
      <c r="C212" s="39" t="s">
        <v>940</v>
      </c>
      <c r="D212" s="977"/>
      <c r="E212" s="39"/>
      <c r="F212" s="85"/>
      <c r="G212" s="959"/>
      <c r="H212"/>
    </row>
    <row r="213" spans="1:8" ht="12.75">
      <c r="A213" s="32"/>
      <c r="B213" s="38"/>
      <c r="C213" s="39" t="s">
        <v>929</v>
      </c>
      <c r="D213" s="977"/>
      <c r="E213" s="39"/>
      <c r="F213" s="85"/>
      <c r="G213" s="959"/>
      <c r="H213"/>
    </row>
    <row r="214" spans="1:8" ht="12.75">
      <c r="A214" s="32"/>
      <c r="B214" s="38"/>
      <c r="C214" s="39" t="s">
        <v>930</v>
      </c>
      <c r="D214" s="977"/>
      <c r="E214" s="39"/>
      <c r="F214" s="85"/>
      <c r="G214" s="959"/>
      <c r="H214"/>
    </row>
    <row r="215" spans="1:8" ht="24">
      <c r="A215" s="32"/>
      <c r="B215" s="38"/>
      <c r="C215" s="39" t="s">
        <v>931</v>
      </c>
      <c r="D215" s="977"/>
      <c r="E215" s="39"/>
      <c r="F215" s="85"/>
      <c r="G215" s="959"/>
      <c r="H215"/>
    </row>
    <row r="216" spans="1:8" ht="12.75">
      <c r="A216" s="32"/>
      <c r="B216" s="38"/>
      <c r="C216" s="39"/>
      <c r="D216" s="977"/>
      <c r="E216" s="39"/>
      <c r="F216" s="85"/>
      <c r="G216" s="959"/>
      <c r="H216"/>
    </row>
    <row r="217" spans="1:8" ht="12.75">
      <c r="A217" s="32"/>
      <c r="B217" s="38"/>
      <c r="C217" s="39" t="s">
        <v>932</v>
      </c>
      <c r="D217" s="977"/>
      <c r="E217" s="39"/>
      <c r="F217" s="85"/>
      <c r="G217" s="959"/>
      <c r="H217"/>
    </row>
    <row r="218" spans="1:8" ht="13.5" thickBot="1">
      <c r="A218" s="66"/>
      <c r="B218" s="234"/>
      <c r="C218" s="235"/>
      <c r="D218" s="987">
        <v>444</v>
      </c>
      <c r="E218" s="235" t="s">
        <v>8</v>
      </c>
      <c r="F218" s="988"/>
      <c r="G218" s="974"/>
      <c r="H218"/>
    </row>
    <row r="219" spans="1:8" ht="12.75">
      <c r="A219" s="989"/>
      <c r="B219" s="990"/>
      <c r="C219" s="986"/>
      <c r="D219" s="991"/>
      <c r="E219" s="986"/>
      <c r="F219" s="992"/>
      <c r="G219" s="985"/>
      <c r="H219"/>
    </row>
    <row r="220" spans="1:7" ht="36">
      <c r="A220" s="37" t="s">
        <v>295</v>
      </c>
      <c r="B220" s="38" t="s">
        <v>238</v>
      </c>
      <c r="C220" s="39" t="s">
        <v>947</v>
      </c>
      <c r="D220" s="77"/>
      <c r="E220" s="41"/>
      <c r="F220" s="230"/>
      <c r="G220" s="975"/>
    </row>
    <row r="221" spans="1:7" ht="12.75">
      <c r="A221" s="37"/>
      <c r="B221" s="38"/>
      <c r="C221" s="39"/>
      <c r="D221" s="77"/>
      <c r="E221" s="41"/>
      <c r="F221" s="230"/>
      <c r="G221" s="975"/>
    </row>
    <row r="222" spans="1:7" ht="37.5" customHeight="1" hidden="1">
      <c r="A222" s="37"/>
      <c r="B222" s="38"/>
      <c r="C222" s="39"/>
      <c r="D222" s="77"/>
      <c r="E222" s="41"/>
      <c r="F222" s="230"/>
      <c r="G222" s="975"/>
    </row>
    <row r="223" spans="1:7" ht="12.75">
      <c r="A223" s="37"/>
      <c r="B223" s="38"/>
      <c r="C223" s="130"/>
      <c r="D223" s="244">
        <v>80163</v>
      </c>
      <c r="E223" s="41" t="s">
        <v>8</v>
      </c>
      <c r="F223" s="230"/>
      <c r="G223" s="975">
        <f>D223*F223</f>
        <v>0</v>
      </c>
    </row>
    <row r="224" spans="1:7" ht="12.75">
      <c r="A224" s="53"/>
      <c r="B224" s="54"/>
      <c r="C224" s="267"/>
      <c r="D224" s="88"/>
      <c r="E224" s="57"/>
      <c r="F224" s="193"/>
      <c r="G224" s="976"/>
    </row>
    <row r="225" spans="1:7" ht="39" customHeight="1">
      <c r="A225" s="37"/>
      <c r="B225" s="38"/>
      <c r="C225" s="130"/>
      <c r="D225" s="77"/>
      <c r="E225" s="41"/>
      <c r="F225" s="42"/>
      <c r="G225" s="43"/>
    </row>
    <row r="226" spans="1:7" ht="36">
      <c r="A226" s="37" t="s">
        <v>295</v>
      </c>
      <c r="B226" s="38" t="s">
        <v>240</v>
      </c>
      <c r="C226" s="39" t="s">
        <v>329</v>
      </c>
      <c r="D226" s="77"/>
      <c r="E226" s="41"/>
      <c r="F226" s="42"/>
      <c r="G226" s="43"/>
    </row>
    <row r="227" spans="1:7" ht="12.75">
      <c r="A227" s="37"/>
      <c r="B227" s="38"/>
      <c r="C227" s="39" t="s">
        <v>330</v>
      </c>
      <c r="D227" s="77">
        <v>198</v>
      </c>
      <c r="E227" s="41" t="s">
        <v>16</v>
      </c>
      <c r="F227" s="42"/>
      <c r="G227" s="43">
        <f>D227*F227</f>
        <v>0</v>
      </c>
    </row>
    <row r="228" spans="1:7" ht="13.5" thickBot="1">
      <c r="A228" s="53"/>
      <c r="B228" s="38"/>
      <c r="C228" s="39"/>
      <c r="D228" s="240"/>
      <c r="E228" s="41"/>
      <c r="F228" s="42"/>
      <c r="G228" s="43"/>
    </row>
    <row r="229" spans="1:7" ht="12.75">
      <c r="A229" s="37" t="s">
        <v>295</v>
      </c>
      <c r="B229" s="1076" t="s">
        <v>948</v>
      </c>
      <c r="C229" s="1001"/>
      <c r="D229" s="1002"/>
      <c r="E229" s="1003"/>
      <c r="F229" s="1004"/>
      <c r="G229" s="1005"/>
    </row>
    <row r="230" spans="1:7" ht="12.75">
      <c r="A230" s="37"/>
      <c r="B230" s="1077"/>
      <c r="C230" s="964" t="s">
        <v>908</v>
      </c>
      <c r="D230" s="189"/>
      <c r="E230" s="41"/>
      <c r="F230" s="230"/>
      <c r="G230" s="43"/>
    </row>
    <row r="231" spans="1:7" ht="12.75">
      <c r="A231" s="37"/>
      <c r="B231" s="1077"/>
      <c r="C231" s="980"/>
      <c r="D231" s="189"/>
      <c r="E231" s="41"/>
      <c r="F231" s="230"/>
      <c r="G231" s="43"/>
    </row>
    <row r="232" spans="1:7" ht="25.5">
      <c r="A232" s="37"/>
      <c r="B232" s="1077"/>
      <c r="C232" s="964" t="s">
        <v>909</v>
      </c>
      <c r="D232" s="189"/>
      <c r="E232" s="41"/>
      <c r="F232" s="230"/>
      <c r="G232" s="43"/>
    </row>
    <row r="233" spans="1:7" ht="12.75">
      <c r="A233" s="37"/>
      <c r="B233" s="1077"/>
      <c r="C233" s="964"/>
      <c r="D233" s="189"/>
      <c r="E233" s="41"/>
      <c r="F233" s="230"/>
      <c r="G233" s="43"/>
    </row>
    <row r="234" spans="1:7" ht="12.75">
      <c r="A234" s="37"/>
      <c r="B234" s="1077"/>
      <c r="C234" s="964" t="s">
        <v>896</v>
      </c>
      <c r="D234" s="189"/>
      <c r="E234" s="41"/>
      <c r="F234" s="230"/>
      <c r="G234" s="43"/>
    </row>
    <row r="235" spans="1:7" ht="12.75">
      <c r="A235" s="37"/>
      <c r="B235" s="1077"/>
      <c r="C235" s="965" t="s">
        <v>897</v>
      </c>
      <c r="D235" s="189"/>
      <c r="E235" s="41"/>
      <c r="F235" s="230"/>
      <c r="G235" s="43"/>
    </row>
    <row r="236" spans="1:7" ht="12.75">
      <c r="A236" s="37"/>
      <c r="B236" s="1077"/>
      <c r="C236" s="965" t="s">
        <v>898</v>
      </c>
      <c r="D236" s="189"/>
      <c r="E236" s="41"/>
      <c r="F236" s="230"/>
      <c r="G236" s="43"/>
    </row>
    <row r="237" spans="1:7" ht="25.5">
      <c r="A237" s="37"/>
      <c r="B237" s="1077"/>
      <c r="C237" s="965" t="s">
        <v>899</v>
      </c>
      <c r="D237" s="189"/>
      <c r="E237" s="41"/>
      <c r="F237" s="230"/>
      <c r="G237" s="43"/>
    </row>
    <row r="238" spans="1:7" ht="25.5">
      <c r="A238" s="37"/>
      <c r="B238" s="1077"/>
      <c r="C238" s="965" t="s">
        <v>900</v>
      </c>
      <c r="D238" s="189"/>
      <c r="E238" s="41"/>
      <c r="F238" s="230"/>
      <c r="G238" s="43"/>
    </row>
    <row r="239" spans="1:7" ht="25.5">
      <c r="A239" s="37"/>
      <c r="B239" s="1077"/>
      <c r="C239" s="965" t="s">
        <v>901</v>
      </c>
      <c r="D239" s="189"/>
      <c r="E239" s="41"/>
      <c r="F239" s="230"/>
      <c r="G239" s="43"/>
    </row>
    <row r="240" spans="1:7" ht="12.75">
      <c r="A240" s="37"/>
      <c r="B240" s="1077"/>
      <c r="C240" s="965"/>
      <c r="D240" s="189"/>
      <c r="E240" s="41"/>
      <c r="F240" s="230"/>
      <c r="G240" s="43"/>
    </row>
    <row r="241" spans="1:7" ht="25.5">
      <c r="A241" s="37"/>
      <c r="B241" s="1077"/>
      <c r="C241" s="965" t="s">
        <v>902</v>
      </c>
      <c r="D241" s="189"/>
      <c r="E241" s="41"/>
      <c r="F241" s="230"/>
      <c r="G241" s="43"/>
    </row>
    <row r="242" spans="1:7" ht="25.5">
      <c r="A242" s="37"/>
      <c r="B242" s="1077"/>
      <c r="C242" s="965" t="s">
        <v>903</v>
      </c>
      <c r="D242" s="189"/>
      <c r="E242" s="41"/>
      <c r="F242" s="230"/>
      <c r="G242" s="43"/>
    </row>
    <row r="243" spans="1:7" ht="25.5">
      <c r="A243" s="37"/>
      <c r="B243" s="1077"/>
      <c r="C243" s="965" t="s">
        <v>904</v>
      </c>
      <c r="D243" s="189"/>
      <c r="E243" s="41"/>
      <c r="F243" s="230"/>
      <c r="G243" s="43"/>
    </row>
    <row r="244" spans="1:7" ht="25.5">
      <c r="A244" s="37"/>
      <c r="B244" s="1077"/>
      <c r="C244" s="965" t="s">
        <v>905</v>
      </c>
      <c r="D244" s="189"/>
      <c r="E244" s="41"/>
      <c r="F244" s="230"/>
      <c r="G244" s="43"/>
    </row>
    <row r="245" spans="1:7" ht="12.75">
      <c r="A245" s="37"/>
      <c r="B245" s="1077"/>
      <c r="C245" s="965"/>
      <c r="D245" s="189"/>
      <c r="E245" s="41"/>
      <c r="F245" s="230"/>
      <c r="G245" s="43"/>
    </row>
    <row r="246" spans="1:7" ht="25.5">
      <c r="A246" s="37"/>
      <c r="B246" s="1077"/>
      <c r="C246" s="966" t="s">
        <v>906</v>
      </c>
      <c r="D246" s="189"/>
      <c r="E246" s="41"/>
      <c r="F246" s="230"/>
      <c r="G246" s="43"/>
    </row>
    <row r="247" spans="1:7" ht="12.75">
      <c r="A247" s="37"/>
      <c r="B247" s="1077"/>
      <c r="C247" s="966"/>
      <c r="D247" s="189"/>
      <c r="E247" s="41"/>
      <c r="F247" s="230"/>
      <c r="G247" s="43"/>
    </row>
    <row r="248" spans="1:7" ht="12.75">
      <c r="A248" s="37"/>
      <c r="B248" s="1077"/>
      <c r="C248" s="966"/>
      <c r="D248" s="189"/>
      <c r="E248" s="41"/>
      <c r="F248" s="230"/>
      <c r="G248" s="43"/>
    </row>
    <row r="249" spans="1:7" ht="25.5">
      <c r="A249" s="37"/>
      <c r="B249" s="1078"/>
      <c r="C249" s="967" t="s">
        <v>907</v>
      </c>
      <c r="D249" s="981"/>
      <c r="E249" s="57"/>
      <c r="F249" s="193"/>
      <c r="G249" s="44"/>
    </row>
    <row r="250" spans="1:7" ht="12.75">
      <c r="A250" s="37"/>
      <c r="B250" s="1009" t="s">
        <v>242</v>
      </c>
      <c r="C250" s="819" t="s">
        <v>910</v>
      </c>
      <c r="D250" s="970"/>
      <c r="E250" s="49"/>
      <c r="F250" s="204"/>
      <c r="G250" s="1006"/>
    </row>
    <row r="251" spans="1:7" ht="102">
      <c r="A251" s="37"/>
      <c r="B251" s="1010"/>
      <c r="C251" s="993" t="s">
        <v>911</v>
      </c>
      <c r="D251" s="1015"/>
      <c r="E251" s="41"/>
      <c r="F251" s="230"/>
      <c r="G251" s="975"/>
    </row>
    <row r="252" spans="1:7" ht="12.75">
      <c r="A252" s="37"/>
      <c r="B252" s="1010"/>
      <c r="C252" s="993" t="s">
        <v>912</v>
      </c>
      <c r="D252" s="1015"/>
      <c r="E252" s="41"/>
      <c r="F252" s="230"/>
      <c r="G252" s="975"/>
    </row>
    <row r="253" spans="1:7" ht="12.75">
      <c r="A253" s="37"/>
      <c r="B253" s="1011"/>
      <c r="C253" s="998" t="s">
        <v>913</v>
      </c>
      <c r="D253" s="1014">
        <v>20191.6</v>
      </c>
      <c r="E253" s="57" t="s">
        <v>8</v>
      </c>
      <c r="F253" s="193"/>
      <c r="G253" s="976"/>
    </row>
    <row r="254" spans="1:7" ht="12.75">
      <c r="A254" s="37"/>
      <c r="B254" s="1012"/>
      <c r="C254" s="999"/>
      <c r="D254" s="1016"/>
      <c r="E254" s="49"/>
      <c r="F254" s="204"/>
      <c r="G254" s="1006"/>
    </row>
    <row r="255" spans="1:7" ht="63.75">
      <c r="A255" s="37"/>
      <c r="B255" s="1010" t="s">
        <v>949</v>
      </c>
      <c r="C255" s="960" t="s">
        <v>954</v>
      </c>
      <c r="D255" s="1015"/>
      <c r="E255" s="41"/>
      <c r="F255" s="230"/>
      <c r="G255" s="975"/>
    </row>
    <row r="256" spans="1:7" ht="12.75">
      <c r="A256" s="37"/>
      <c r="B256" s="1010"/>
      <c r="C256" s="962"/>
      <c r="D256" s="1015"/>
      <c r="E256" s="41"/>
      <c r="F256" s="230"/>
      <c r="G256" s="975"/>
    </row>
    <row r="257" spans="1:7" ht="12.75">
      <c r="A257" s="37"/>
      <c r="B257" s="1010"/>
      <c r="C257" s="961" t="s">
        <v>914</v>
      </c>
      <c r="D257" s="1015"/>
      <c r="E257" s="41"/>
      <c r="F257" s="230"/>
      <c r="G257" s="975"/>
    </row>
    <row r="258" spans="1:7" ht="12.75">
      <c r="A258" s="37"/>
      <c r="B258" s="1010"/>
      <c r="C258" s="962" t="s">
        <v>915</v>
      </c>
      <c r="D258" s="1015"/>
      <c r="E258" s="41"/>
      <c r="F258" s="230"/>
      <c r="G258" s="975"/>
    </row>
    <row r="259" spans="1:7" ht="25.5">
      <c r="A259" s="37"/>
      <c r="B259" s="1011"/>
      <c r="C259" s="963" t="s">
        <v>916</v>
      </c>
      <c r="D259" s="1017">
        <v>20191.6</v>
      </c>
      <c r="E259" s="817" t="s">
        <v>8</v>
      </c>
      <c r="F259" s="193"/>
      <c r="G259" s="976"/>
    </row>
    <row r="260" spans="1:7" ht="12.75">
      <c r="A260" s="37"/>
      <c r="B260" s="1010"/>
      <c r="C260" s="962"/>
      <c r="D260" s="1018"/>
      <c r="E260" s="968"/>
      <c r="F260" s="230"/>
      <c r="G260" s="975"/>
    </row>
    <row r="261" spans="1:7" ht="51">
      <c r="A261" s="37"/>
      <c r="B261" s="1010" t="s">
        <v>950</v>
      </c>
      <c r="C261" s="962" t="s">
        <v>955</v>
      </c>
      <c r="D261" s="1018"/>
      <c r="E261" s="968"/>
      <c r="F261" s="230"/>
      <c r="G261" s="975"/>
    </row>
    <row r="262" spans="1:7" ht="25.5">
      <c r="A262" s="37"/>
      <c r="B262" s="1010"/>
      <c r="C262" s="960" t="s">
        <v>917</v>
      </c>
      <c r="D262" s="1018"/>
      <c r="E262" s="968"/>
      <c r="F262" s="230"/>
      <c r="G262" s="975"/>
    </row>
    <row r="263" spans="1:7" ht="12.75">
      <c r="A263" s="37"/>
      <c r="B263" s="1010"/>
      <c r="C263" s="960"/>
      <c r="D263" s="1018"/>
      <c r="E263" s="968"/>
      <c r="F263" s="230"/>
      <c r="G263" s="975"/>
    </row>
    <row r="264" spans="1:7" ht="12.75">
      <c r="A264" s="37"/>
      <c r="B264" s="1010"/>
      <c r="C264" s="994" t="s">
        <v>918</v>
      </c>
      <c r="D264" s="1018"/>
      <c r="E264" s="968"/>
      <c r="F264" s="230"/>
      <c r="G264" s="975"/>
    </row>
    <row r="265" spans="1:7" ht="12.75">
      <c r="A265" s="37"/>
      <c r="B265" s="1010"/>
      <c r="C265" s="995" t="s">
        <v>919</v>
      </c>
      <c r="D265" s="1018"/>
      <c r="E265" s="968"/>
      <c r="F265" s="230"/>
      <c r="G265" s="975"/>
    </row>
    <row r="266" spans="1:7" ht="12.75">
      <c r="A266" s="37"/>
      <c r="B266" s="1010"/>
      <c r="C266" s="994"/>
      <c r="D266" s="1018"/>
      <c r="E266" s="968"/>
      <c r="F266" s="230"/>
      <c r="G266" s="975"/>
    </row>
    <row r="267" spans="1:7" ht="12.75">
      <c r="A267" s="37"/>
      <c r="B267" s="1010"/>
      <c r="C267" s="994" t="s">
        <v>920</v>
      </c>
      <c r="D267" s="1018"/>
      <c r="E267" s="968"/>
      <c r="F267" s="230"/>
      <c r="G267" s="975"/>
    </row>
    <row r="268" spans="1:7" ht="12.75">
      <c r="A268" s="37"/>
      <c r="B268" s="1010"/>
      <c r="C268" s="994"/>
      <c r="D268" s="1018"/>
      <c r="E268" s="968"/>
      <c r="F268" s="230"/>
      <c r="G268" s="975"/>
    </row>
    <row r="269" spans="1:7" ht="12.75">
      <c r="A269" s="37"/>
      <c r="B269" s="1010"/>
      <c r="C269" s="994" t="s">
        <v>921</v>
      </c>
      <c r="D269" s="1018"/>
      <c r="E269" s="968"/>
      <c r="F269" s="230"/>
      <c r="G269" s="975"/>
    </row>
    <row r="270" spans="1:7" ht="12.75">
      <c r="A270" s="37"/>
      <c r="B270" s="1010"/>
      <c r="C270" s="994"/>
      <c r="D270" s="1018"/>
      <c r="E270" s="968"/>
      <c r="F270" s="230"/>
      <c r="G270" s="975"/>
    </row>
    <row r="271" spans="1:7" ht="12.75">
      <c r="A271" s="37"/>
      <c r="B271" s="1010"/>
      <c r="C271" s="994" t="s">
        <v>922</v>
      </c>
      <c r="D271" s="1018"/>
      <c r="E271" s="968"/>
      <c r="F271" s="230"/>
      <c r="G271" s="975"/>
    </row>
    <row r="272" spans="1:7" ht="12.75">
      <c r="A272" s="37"/>
      <c r="B272" s="1010"/>
      <c r="C272" s="960" t="s">
        <v>923</v>
      </c>
      <c r="D272" s="1018"/>
      <c r="E272" s="968"/>
      <c r="F272" s="230"/>
      <c r="G272" s="975"/>
    </row>
    <row r="273" spans="1:7" ht="12.75">
      <c r="A273" s="37"/>
      <c r="B273" s="1010"/>
      <c r="C273" s="960"/>
      <c r="D273" s="1018"/>
      <c r="E273" s="968"/>
      <c r="F273" s="230"/>
      <c r="G273" s="975"/>
    </row>
    <row r="274" spans="1:7" ht="25.5">
      <c r="A274" s="37"/>
      <c r="B274" s="1010"/>
      <c r="C274" s="960" t="s">
        <v>924</v>
      </c>
      <c r="D274" s="1018"/>
      <c r="E274" s="968"/>
      <c r="F274" s="230"/>
      <c r="G274" s="975"/>
    </row>
    <row r="275" spans="1:7" ht="25.5">
      <c r="A275" s="37"/>
      <c r="B275" s="1010"/>
      <c r="C275" s="960" t="s">
        <v>925</v>
      </c>
      <c r="D275" s="1018"/>
      <c r="E275" s="968"/>
      <c r="F275" s="230"/>
      <c r="G275" s="975"/>
    </row>
    <row r="276" spans="1:7" ht="12.75">
      <c r="A276" s="37"/>
      <c r="B276" s="1010"/>
      <c r="C276" s="960"/>
      <c r="D276" s="1018"/>
      <c r="E276" s="968"/>
      <c r="F276" s="230"/>
      <c r="G276" s="975"/>
    </row>
    <row r="277" spans="1:7" ht="12.75">
      <c r="A277" s="37"/>
      <c r="B277" s="1010"/>
      <c r="C277" s="960" t="s">
        <v>926</v>
      </c>
      <c r="D277" s="1018"/>
      <c r="E277" s="968"/>
      <c r="F277" s="230"/>
      <c r="G277" s="975"/>
    </row>
    <row r="278" spans="1:7" ht="12.75">
      <c r="A278" s="37"/>
      <c r="B278" s="1011"/>
      <c r="C278" s="1021" t="s">
        <v>953</v>
      </c>
      <c r="D278" s="1018">
        <v>20191.6</v>
      </c>
      <c r="E278" s="817" t="s">
        <v>8</v>
      </c>
      <c r="F278" s="193"/>
      <c r="G278" s="976"/>
    </row>
    <row r="279" spans="1:7" ht="12.75">
      <c r="A279" s="37"/>
      <c r="B279" s="1012"/>
      <c r="C279" s="1022"/>
      <c r="D279" s="1019"/>
      <c r="E279" s="970"/>
      <c r="F279" s="204"/>
      <c r="G279" s="1006"/>
    </row>
    <row r="280" spans="1:7" ht="76.5">
      <c r="A280" s="37"/>
      <c r="B280" s="1010" t="s">
        <v>951</v>
      </c>
      <c r="C280" s="962" t="s">
        <v>956</v>
      </c>
      <c r="D280" s="1018"/>
      <c r="E280" s="969"/>
      <c r="F280" s="230"/>
      <c r="G280" s="975"/>
    </row>
    <row r="281" spans="1:7" ht="25.5">
      <c r="A281" s="37"/>
      <c r="B281" s="1010"/>
      <c r="C281" s="960" t="s">
        <v>917</v>
      </c>
      <c r="D281" s="1018"/>
      <c r="E281" s="969"/>
      <c r="F281" s="230"/>
      <c r="G281" s="975"/>
    </row>
    <row r="282" spans="1:7" ht="12.75">
      <c r="A282" s="37"/>
      <c r="B282" s="1010"/>
      <c r="C282" s="960"/>
      <c r="D282" s="1018"/>
      <c r="E282" s="969"/>
      <c r="F282" s="230"/>
      <c r="G282" s="975"/>
    </row>
    <row r="283" spans="1:7" ht="12.75">
      <c r="A283" s="37"/>
      <c r="B283" s="1010"/>
      <c r="C283" s="960" t="s">
        <v>927</v>
      </c>
      <c r="D283" s="1018"/>
      <c r="E283" s="969"/>
      <c r="F283" s="230"/>
      <c r="G283" s="975"/>
    </row>
    <row r="284" spans="1:7" ht="12.75">
      <c r="A284" s="37"/>
      <c r="B284" s="1010"/>
      <c r="C284" s="960" t="s">
        <v>953</v>
      </c>
      <c r="D284" s="1018"/>
      <c r="E284" s="968"/>
      <c r="F284" s="230"/>
      <c r="G284" s="975"/>
    </row>
    <row r="285" spans="1:7" ht="25.5">
      <c r="A285" s="37"/>
      <c r="B285" s="1011"/>
      <c r="C285" s="963" t="s">
        <v>928</v>
      </c>
      <c r="D285" s="1017">
        <v>20191.6</v>
      </c>
      <c r="E285" s="817" t="s">
        <v>8</v>
      </c>
      <c r="F285" s="193"/>
      <c r="G285" s="976"/>
    </row>
    <row r="286" spans="1:7" ht="12.75">
      <c r="A286" s="37"/>
      <c r="B286" s="1012"/>
      <c r="C286" s="1000"/>
      <c r="D286" s="1018"/>
      <c r="E286" s="970"/>
      <c r="F286" s="204"/>
      <c r="G286" s="1006"/>
    </row>
    <row r="287" spans="1:7" ht="89.25">
      <c r="A287" s="37"/>
      <c r="B287" s="1010" t="s">
        <v>952</v>
      </c>
      <c r="C287" s="962" t="s">
        <v>957</v>
      </c>
      <c r="D287" s="1018"/>
      <c r="E287" s="969"/>
      <c r="F287" s="230"/>
      <c r="G287" s="975"/>
    </row>
    <row r="288" spans="1:7" ht="12.75">
      <c r="A288" s="37"/>
      <c r="B288" s="1010"/>
      <c r="C288" s="962"/>
      <c r="D288" s="1018"/>
      <c r="E288" s="969"/>
      <c r="F288" s="230"/>
      <c r="G288" s="975"/>
    </row>
    <row r="289" spans="1:7" ht="12.75">
      <c r="A289" s="37"/>
      <c r="B289" s="1010"/>
      <c r="C289" s="962" t="s">
        <v>940</v>
      </c>
      <c r="D289" s="1018"/>
      <c r="E289" s="969"/>
      <c r="F289" s="230"/>
      <c r="G289" s="975"/>
    </row>
    <row r="290" spans="1:7" ht="12.75">
      <c r="A290" s="37"/>
      <c r="B290" s="1010"/>
      <c r="C290" s="961" t="s">
        <v>929</v>
      </c>
      <c r="D290" s="1018"/>
      <c r="E290" s="968"/>
      <c r="F290" s="230"/>
      <c r="G290" s="975"/>
    </row>
    <row r="291" spans="1:7" ht="12.75">
      <c r="A291" s="37"/>
      <c r="B291" s="1010"/>
      <c r="C291" s="961" t="s">
        <v>930</v>
      </c>
      <c r="D291" s="1018"/>
      <c r="E291" s="968"/>
      <c r="F291" s="230"/>
      <c r="G291" s="975"/>
    </row>
    <row r="292" spans="1:7" ht="25.5">
      <c r="A292" s="37"/>
      <c r="B292" s="1010"/>
      <c r="C292" s="961" t="s">
        <v>931</v>
      </c>
      <c r="D292" s="1018"/>
      <c r="E292" s="968"/>
      <c r="F292" s="230"/>
      <c r="G292" s="975"/>
    </row>
    <row r="293" spans="1:7" ht="12.75">
      <c r="A293" s="37"/>
      <c r="B293" s="1010"/>
      <c r="C293" s="961"/>
      <c r="D293" s="1018"/>
      <c r="E293" s="968"/>
      <c r="F293" s="230"/>
      <c r="G293" s="975"/>
    </row>
    <row r="294" spans="1:7" ht="12.75">
      <c r="A294" s="37"/>
      <c r="B294" s="1010"/>
      <c r="C294" s="962" t="s">
        <v>932</v>
      </c>
      <c r="D294" s="1018"/>
      <c r="E294" s="968"/>
      <c r="F294" s="230"/>
      <c r="G294" s="975"/>
    </row>
    <row r="295" spans="1:7" ht="13.5" thickBot="1">
      <c r="A295" s="233"/>
      <c r="B295" s="1013"/>
      <c r="C295" s="996" t="s">
        <v>933</v>
      </c>
      <c r="D295" s="1020">
        <v>20191.6</v>
      </c>
      <c r="E295" s="973" t="s">
        <v>8</v>
      </c>
      <c r="F295" s="1007"/>
      <c r="G295" s="997"/>
    </row>
    <row r="296" spans="1:7" ht="13.5" thickTop="1">
      <c r="A296" s="150"/>
      <c r="B296" s="151"/>
      <c r="C296" s="152"/>
      <c r="D296" s="62"/>
      <c r="E296" s="63"/>
      <c r="F296" s="64"/>
      <c r="G296" s="65"/>
    </row>
    <row r="297" spans="1:7" ht="13.5" thickBot="1">
      <c r="A297" s="1044" t="s">
        <v>295</v>
      </c>
      <c r="B297" s="67"/>
      <c r="C297" s="1045" t="s">
        <v>1008</v>
      </c>
      <c r="D297" s="69"/>
      <c r="E297" s="69"/>
      <c r="F297" s="70" t="s">
        <v>245</v>
      </c>
      <c r="G297" s="71">
        <f>SUM(G172:G295)</f>
        <v>0</v>
      </c>
    </row>
    <row r="298" spans="1:7" ht="12.75">
      <c r="A298" s="163"/>
      <c r="B298" s="164"/>
      <c r="C298" s="1023"/>
      <c r="D298" s="1024"/>
      <c r="E298" s="1024"/>
      <c r="F298" s="167"/>
      <c r="G298" s="1025"/>
    </row>
    <row r="299" spans="1:7" ht="15.75">
      <c r="A299" s="103"/>
      <c r="B299" s="208"/>
      <c r="C299" s="209" t="s">
        <v>331</v>
      </c>
      <c r="D299" s="210"/>
      <c r="E299" s="210"/>
      <c r="F299" s="210"/>
      <c r="G299" s="208"/>
    </row>
    <row r="300" spans="1:7" ht="12.75">
      <c r="A300" s="103"/>
      <c r="B300" s="208" t="s">
        <v>232</v>
      </c>
      <c r="C300" s="211"/>
      <c r="D300" s="208"/>
      <c r="E300" s="208"/>
      <c r="F300" s="208"/>
      <c r="G300" s="208"/>
    </row>
    <row r="301" spans="1:7" ht="12.75">
      <c r="A301" s="103"/>
      <c r="B301" s="208"/>
      <c r="C301" s="208"/>
      <c r="D301" s="208"/>
      <c r="E301" s="208"/>
      <c r="F301" s="208"/>
      <c r="G301" s="208"/>
    </row>
    <row r="302" spans="1:7" ht="12.75">
      <c r="A302" s="103"/>
      <c r="B302" s="212" t="s">
        <v>215</v>
      </c>
      <c r="C302" s="213" t="str">
        <f>C8</f>
        <v>PRIPRAVLJALNA IN ZAKLJUČNA DELA</v>
      </c>
      <c r="D302" s="214"/>
      <c r="E302" s="214"/>
      <c r="F302" s="214"/>
      <c r="G302" s="291">
        <f>G19</f>
        <v>0</v>
      </c>
    </row>
    <row r="303" spans="1:7" ht="12.75">
      <c r="A303" s="103"/>
      <c r="B303" s="212"/>
      <c r="C303" s="216"/>
      <c r="D303" s="208"/>
      <c r="E303" s="208"/>
      <c r="F303" s="208"/>
      <c r="G303" s="292"/>
    </row>
    <row r="304" spans="1:7" ht="12.75">
      <c r="A304" s="103"/>
      <c r="B304" s="212" t="s">
        <v>205</v>
      </c>
      <c r="C304" s="213" t="str">
        <f>C26</f>
        <v>TESARSKA DELA</v>
      </c>
      <c r="D304" s="214"/>
      <c r="E304" s="214"/>
      <c r="F304" s="214"/>
      <c r="G304" s="291">
        <f>G44</f>
        <v>0</v>
      </c>
    </row>
    <row r="305" spans="1:7" ht="12.75">
      <c r="A305" s="103"/>
      <c r="B305" s="212"/>
      <c r="C305" s="216" t="s">
        <v>232</v>
      </c>
      <c r="D305" s="208"/>
      <c r="E305" s="208"/>
      <c r="F305" s="208"/>
      <c r="G305" s="292"/>
    </row>
    <row r="306" spans="1:7" ht="12.75">
      <c r="A306" s="103"/>
      <c r="B306" s="212" t="s">
        <v>208</v>
      </c>
      <c r="C306" s="213" t="str">
        <f>C51</f>
        <v>BETONSKA DELA</v>
      </c>
      <c r="D306" s="214"/>
      <c r="E306" s="214"/>
      <c r="F306" s="214"/>
      <c r="G306" s="291">
        <f>G68</f>
        <v>0</v>
      </c>
    </row>
    <row r="307" spans="1:7" ht="12.75">
      <c r="A307" s="103"/>
      <c r="B307" s="212"/>
      <c r="C307" s="216"/>
      <c r="D307" s="208"/>
      <c r="E307" s="208"/>
      <c r="F307" s="208"/>
      <c r="G307" s="292"/>
    </row>
    <row r="308" spans="1:7" ht="12.75">
      <c r="A308" s="103"/>
      <c r="B308" s="212" t="s">
        <v>212</v>
      </c>
      <c r="C308" s="213" t="str">
        <f>C75</f>
        <v>ŽELEZOKRIVSKA DELA</v>
      </c>
      <c r="D308" s="214"/>
      <c r="E308" s="214"/>
      <c r="F308" s="289"/>
      <c r="G308" s="291">
        <f>G98</f>
        <v>0</v>
      </c>
    </row>
    <row r="309" spans="1:7" ht="12.75">
      <c r="A309" s="103"/>
      <c r="B309" s="212"/>
      <c r="C309" s="208"/>
      <c r="D309" s="208"/>
      <c r="E309" s="208"/>
      <c r="F309" s="268"/>
      <c r="G309" s="292"/>
    </row>
    <row r="310" spans="1:7" ht="12.75">
      <c r="A310" s="103"/>
      <c r="B310" s="212" t="s">
        <v>213</v>
      </c>
      <c r="C310" s="213" t="str">
        <f>C108</f>
        <v>KLJUČAVNIČARSKA DELA</v>
      </c>
      <c r="D310" s="214"/>
      <c r="E310" s="214"/>
      <c r="F310" s="269"/>
      <c r="G310" s="291">
        <f>G132</f>
        <v>0</v>
      </c>
    </row>
    <row r="311" spans="1:7" ht="12.75">
      <c r="A311" s="103"/>
      <c r="B311" s="212"/>
      <c r="C311" s="208"/>
      <c r="D311" s="208"/>
      <c r="E311" s="208"/>
      <c r="F311" s="268"/>
      <c r="G311" s="292"/>
    </row>
    <row r="312" spans="1:7" ht="12.75">
      <c r="A312" s="103"/>
      <c r="B312" s="212" t="s">
        <v>214</v>
      </c>
      <c r="C312" s="213" t="str">
        <f>C139</f>
        <v>KLEPARSKA DELA</v>
      </c>
      <c r="D312" s="214"/>
      <c r="E312" s="214"/>
      <c r="F312" s="269"/>
      <c r="G312" s="291">
        <f>G144</f>
        <v>0</v>
      </c>
    </row>
    <row r="313" spans="1:7" ht="12.75">
      <c r="A313" s="103"/>
      <c r="B313" s="212"/>
      <c r="C313" s="216"/>
      <c r="D313" s="208"/>
      <c r="E313" s="208"/>
      <c r="F313" s="268"/>
      <c r="G313" s="292"/>
    </row>
    <row r="314" spans="1:7" ht="12.75">
      <c r="A314" s="103"/>
      <c r="B314" s="212" t="s">
        <v>294</v>
      </c>
      <c r="C314" s="213" t="str">
        <f>C151</f>
        <v>ZAKLJUČNI SLOJ</v>
      </c>
      <c r="D314" s="214"/>
      <c r="E314" s="214"/>
      <c r="F314" s="269"/>
      <c r="G314" s="291">
        <f>G297</f>
        <v>0</v>
      </c>
    </row>
    <row r="315" spans="1:7" ht="13.5" thickBot="1">
      <c r="A315" s="103"/>
      <c r="B315" s="212"/>
      <c r="C315" s="219"/>
      <c r="D315" s="220"/>
      <c r="E315" s="220"/>
      <c r="F315" s="287"/>
      <c r="G315" s="293"/>
    </row>
    <row r="316" spans="1:7" ht="13.5" thickBot="1">
      <c r="A316" s="103"/>
      <c r="B316" s="212"/>
      <c r="C316" s="1026" t="s">
        <v>2</v>
      </c>
      <c r="D316" s="288"/>
      <c r="E316" s="288"/>
      <c r="F316" s="290"/>
      <c r="G316" s="294">
        <f>SUM(G302:G314)</f>
        <v>0</v>
      </c>
    </row>
  </sheetData>
  <sheetProtection/>
  <mergeCells count="2">
    <mergeCell ref="B152:B171"/>
    <mergeCell ref="B229:B249"/>
  </mergeCells>
  <printOptions/>
  <pageMargins left="0.75" right="0.75" top="1" bottom="1" header="0.3" footer="0.3"/>
  <pageSetup horizontalDpi="600" verticalDpi="600" orientation="portrait" paperSize="9" scale="79" r:id="rId1"/>
  <rowBreaks count="6" manualBreakCount="6">
    <brk id="61" max="8" man="1"/>
    <brk id="98" max="8" man="1"/>
    <brk id="147" max="8" man="1"/>
    <brk id="228" max="8" man="1"/>
    <brk id="259" max="8" man="1"/>
    <brk id="298" max="8" man="1"/>
  </rowBreaks>
</worksheet>
</file>

<file path=xl/worksheets/sheet7.xml><?xml version="1.0" encoding="utf-8"?>
<worksheet xmlns="http://schemas.openxmlformats.org/spreadsheetml/2006/main" xmlns:r="http://schemas.openxmlformats.org/officeDocument/2006/relationships">
  <dimension ref="A1:F257"/>
  <sheetViews>
    <sheetView view="pageBreakPreview" zoomScale="115" zoomScaleNormal="130" zoomScaleSheetLayoutView="115" zoomScalePageLayoutView="115" workbookViewId="0" topLeftCell="A40">
      <selection activeCell="B50" sqref="B50"/>
    </sheetView>
  </sheetViews>
  <sheetFormatPr defaultColWidth="11.375" defaultRowHeight="12.75"/>
  <cols>
    <col min="1" max="1" width="4.875" style="673" bestFit="1" customWidth="1"/>
    <col min="2" max="2" width="31.75390625" style="675" customWidth="1"/>
    <col min="3" max="3" width="5.375" style="675" bestFit="1" customWidth="1"/>
    <col min="4" max="4" width="8.125" style="5" bestFit="1" customWidth="1"/>
    <col min="5" max="5" width="13.25390625" style="5" customWidth="1"/>
    <col min="6" max="6" width="13.75390625" style="5" customWidth="1"/>
    <col min="7" max="16384" width="11.375" style="1" customWidth="1"/>
  </cols>
  <sheetData>
    <row r="1" spans="1:6" ht="18.75">
      <c r="A1" s="1079" t="s">
        <v>332</v>
      </c>
      <c r="B1" s="1080"/>
      <c r="C1" s="1080"/>
      <c r="D1" s="1080"/>
      <c r="E1" s="1080"/>
      <c r="F1" s="1081"/>
    </row>
    <row r="2" ht="12.75">
      <c r="B2" s="674"/>
    </row>
    <row r="3" spans="2:6" ht="75" customHeight="1">
      <c r="B3" s="773" t="s">
        <v>850</v>
      </c>
      <c r="F3" s="846"/>
    </row>
    <row r="4" ht="12.75">
      <c r="F4" s="846"/>
    </row>
    <row r="5" spans="1:6" ht="12.75">
      <c r="A5" s="676" t="s">
        <v>0</v>
      </c>
      <c r="B5" s="674" t="s">
        <v>3</v>
      </c>
      <c r="F5" s="846"/>
    </row>
    <row r="6" spans="1:6" ht="12.75">
      <c r="A6" s="676"/>
      <c r="B6" s="674"/>
      <c r="F6" s="846"/>
    </row>
    <row r="7" spans="1:6" ht="12.75">
      <c r="A7" s="673" t="s">
        <v>5</v>
      </c>
      <c r="B7" s="675" t="s">
        <v>6</v>
      </c>
      <c r="F7" s="846"/>
    </row>
    <row r="8" spans="2:6" ht="12.75">
      <c r="B8" s="675" t="s">
        <v>7</v>
      </c>
      <c r="C8" s="675" t="s">
        <v>8</v>
      </c>
      <c r="D8" s="5">
        <v>3840</v>
      </c>
      <c r="F8" s="846">
        <f>D8*E8</f>
        <v>0</v>
      </c>
    </row>
    <row r="9" ht="12.75">
      <c r="F9" s="846"/>
    </row>
    <row r="10" spans="1:6" ht="12.75">
      <c r="A10" s="673" t="s">
        <v>9</v>
      </c>
      <c r="B10" s="675" t="s">
        <v>10</v>
      </c>
      <c r="F10" s="846"/>
    </row>
    <row r="11" spans="2:6" ht="12.75">
      <c r="B11" s="675" t="s">
        <v>11</v>
      </c>
      <c r="C11" s="675" t="s">
        <v>12</v>
      </c>
      <c r="D11" s="5">
        <v>1259</v>
      </c>
      <c r="F11" s="846">
        <f>D11*E11</f>
        <v>0</v>
      </c>
    </row>
    <row r="12" ht="12.75">
      <c r="F12" s="846"/>
    </row>
    <row r="13" spans="1:6" ht="12.75">
      <c r="A13" s="673" t="s">
        <v>13</v>
      </c>
      <c r="B13" s="675" t="s">
        <v>14</v>
      </c>
      <c r="F13" s="846"/>
    </row>
    <row r="14" spans="2:6" ht="12.75">
      <c r="B14" s="675" t="s">
        <v>15</v>
      </c>
      <c r="C14" s="675" t="s">
        <v>16</v>
      </c>
      <c r="D14" s="5">
        <v>12</v>
      </c>
      <c r="F14" s="846">
        <f>D14*E14</f>
        <v>0</v>
      </c>
    </row>
    <row r="15" ht="12.75">
      <c r="F15" s="846"/>
    </row>
    <row r="16" spans="1:6" ht="12.75">
      <c r="A16" s="673" t="s">
        <v>17</v>
      </c>
      <c r="B16" s="675" t="s">
        <v>18</v>
      </c>
      <c r="F16" s="846"/>
    </row>
    <row r="17" spans="2:6" ht="12.75">
      <c r="B17" s="675" t="s">
        <v>19</v>
      </c>
      <c r="C17" s="675" t="s">
        <v>16</v>
      </c>
      <c r="D17" s="5">
        <v>42</v>
      </c>
      <c r="F17" s="846">
        <f>D17*E17</f>
        <v>0</v>
      </c>
    </row>
    <row r="18" ht="12.75">
      <c r="F18" s="846"/>
    </row>
    <row r="19" spans="1:6" ht="12.75">
      <c r="A19" s="673" t="s">
        <v>20</v>
      </c>
      <c r="B19" s="675" t="s">
        <v>21</v>
      </c>
      <c r="F19" s="846"/>
    </row>
    <row r="20" spans="2:6" ht="12.75">
      <c r="B20" s="675" t="s">
        <v>22</v>
      </c>
      <c r="F20" s="846"/>
    </row>
    <row r="21" spans="2:6" ht="12.75">
      <c r="B21" s="675" t="s">
        <v>23</v>
      </c>
      <c r="F21" s="846"/>
    </row>
    <row r="22" spans="2:6" ht="12.75">
      <c r="B22" s="675" t="s">
        <v>24</v>
      </c>
      <c r="C22" s="675" t="s">
        <v>25</v>
      </c>
      <c r="D22" s="5">
        <v>1</v>
      </c>
      <c r="F22" s="846">
        <f>D22*E22</f>
        <v>0</v>
      </c>
    </row>
    <row r="23" ht="12.75">
      <c r="F23" s="846"/>
    </row>
    <row r="24" spans="1:6" ht="12.75">
      <c r="A24" s="673" t="s">
        <v>26</v>
      </c>
      <c r="B24" s="675" t="s">
        <v>27</v>
      </c>
      <c r="F24" s="846"/>
    </row>
    <row r="25" spans="2:6" ht="12.75">
      <c r="B25" s="675" t="s">
        <v>28</v>
      </c>
      <c r="F25" s="846"/>
    </row>
    <row r="26" spans="2:6" ht="12.75">
      <c r="B26" s="675" t="s">
        <v>29</v>
      </c>
      <c r="F26" s="846"/>
    </row>
    <row r="27" spans="2:6" ht="12.75">
      <c r="B27" s="675" t="s">
        <v>30</v>
      </c>
      <c r="F27" s="846"/>
    </row>
    <row r="28" spans="2:6" ht="12.75">
      <c r="B28" s="675" t="s">
        <v>31</v>
      </c>
      <c r="F28" s="846"/>
    </row>
    <row r="29" spans="2:6" ht="12.75">
      <c r="B29" s="675" t="s">
        <v>32</v>
      </c>
      <c r="C29" s="675" t="s">
        <v>25</v>
      </c>
      <c r="D29" s="5">
        <v>1</v>
      </c>
      <c r="F29" s="846">
        <f>D29*E29</f>
        <v>0</v>
      </c>
    </row>
    <row r="30" ht="12.75">
      <c r="F30" s="846"/>
    </row>
    <row r="31" spans="1:6" ht="12.75">
      <c r="A31" s="673" t="s">
        <v>33</v>
      </c>
      <c r="B31" s="772" t="s">
        <v>34</v>
      </c>
      <c r="F31" s="846"/>
    </row>
    <row r="32" spans="2:6" ht="51">
      <c r="B32" s="772" t="s">
        <v>851</v>
      </c>
      <c r="C32" s="675" t="s">
        <v>8</v>
      </c>
      <c r="D32" s="5">
        <v>2300</v>
      </c>
      <c r="F32" s="846">
        <f>D32*E32</f>
        <v>0</v>
      </c>
    </row>
    <row r="33" ht="12.75">
      <c r="F33" s="846"/>
    </row>
    <row r="34" spans="1:6" ht="12.75">
      <c r="A34" s="673" t="s">
        <v>150</v>
      </c>
      <c r="B34" s="675" t="s">
        <v>36</v>
      </c>
      <c r="C34" s="675" t="s">
        <v>12</v>
      </c>
      <c r="D34" s="5">
        <v>520</v>
      </c>
      <c r="F34" s="846">
        <f>D34*E34</f>
        <v>0</v>
      </c>
    </row>
    <row r="35" spans="1:6" ht="13.5" thickBot="1">
      <c r="A35" s="676"/>
      <c r="B35" s="681"/>
      <c r="C35" s="682"/>
      <c r="D35" s="683"/>
      <c r="E35" s="683"/>
      <c r="F35" s="847"/>
    </row>
    <row r="36" spans="1:6" ht="13.5" thickBot="1">
      <c r="A36" s="680"/>
      <c r="B36" s="4" t="s">
        <v>4</v>
      </c>
      <c r="C36" s="2"/>
      <c r="D36" s="3"/>
      <c r="E36" s="3"/>
      <c r="F36" s="848">
        <f>SUM(F8:F35)</f>
        <v>0</v>
      </c>
    </row>
    <row r="37" spans="1:6" ht="12.75">
      <c r="A37" s="676"/>
      <c r="B37" s="684"/>
      <c r="C37" s="684"/>
      <c r="D37" s="685"/>
      <c r="E37" s="685"/>
      <c r="F37" s="849"/>
    </row>
    <row r="38" spans="1:6" ht="12.75">
      <c r="A38" s="676" t="s">
        <v>37</v>
      </c>
      <c r="B38" s="674" t="s">
        <v>146</v>
      </c>
      <c r="F38" s="846"/>
    </row>
    <row r="39" spans="1:6" ht="12.75">
      <c r="A39" s="676"/>
      <c r="B39" s="674"/>
      <c r="F39" s="846"/>
    </row>
    <row r="40" spans="1:6" ht="12.75">
      <c r="A40" s="673" t="s">
        <v>38</v>
      </c>
      <c r="B40" s="675" t="s">
        <v>39</v>
      </c>
      <c r="F40" s="846"/>
    </row>
    <row r="41" spans="2:6" ht="12.75">
      <c r="B41" s="675" t="s">
        <v>40</v>
      </c>
      <c r="F41" s="846"/>
    </row>
    <row r="42" spans="2:6" ht="12.75">
      <c r="B42" s="675" t="s">
        <v>41</v>
      </c>
      <c r="F42" s="846"/>
    </row>
    <row r="43" spans="2:6" ht="12.75">
      <c r="B43" s="675" t="s">
        <v>201</v>
      </c>
      <c r="F43" s="846"/>
    </row>
    <row r="44" spans="2:6" ht="51">
      <c r="B44" s="772" t="s">
        <v>848</v>
      </c>
      <c r="C44" s="675" t="s">
        <v>35</v>
      </c>
      <c r="D44" s="5">
        <v>2440</v>
      </c>
      <c r="F44" s="846">
        <f>D44*E44</f>
        <v>0</v>
      </c>
    </row>
    <row r="45" ht="12.75">
      <c r="F45" s="846"/>
    </row>
    <row r="46" spans="1:6" ht="12.75">
      <c r="A46" s="673" t="s">
        <v>42</v>
      </c>
      <c r="B46" s="675" t="s">
        <v>43</v>
      </c>
      <c r="F46" s="846"/>
    </row>
    <row r="47" spans="2:6" ht="12.75">
      <c r="B47" s="675" t="s">
        <v>44</v>
      </c>
      <c r="F47" s="846"/>
    </row>
    <row r="48" spans="2:6" ht="12.75">
      <c r="B48" s="675" t="s">
        <v>45</v>
      </c>
      <c r="F48" s="846"/>
    </row>
    <row r="49" spans="2:6" ht="12.75">
      <c r="B49" s="675" t="s">
        <v>46</v>
      </c>
      <c r="F49" s="846"/>
    </row>
    <row r="50" spans="2:6" ht="12.75">
      <c r="B50" s="675" t="s">
        <v>47</v>
      </c>
      <c r="C50" s="675" t="s">
        <v>8</v>
      </c>
      <c r="D50" s="5">
        <v>2870</v>
      </c>
      <c r="F50" s="846">
        <f>D50*E50</f>
        <v>0</v>
      </c>
    </row>
    <row r="51" ht="12.75">
      <c r="F51" s="846"/>
    </row>
    <row r="52" spans="1:6" ht="12.75">
      <c r="A52" s="673" t="s">
        <v>48</v>
      </c>
      <c r="B52" s="675" t="s">
        <v>49</v>
      </c>
      <c r="F52" s="846"/>
    </row>
    <row r="53" spans="2:6" ht="12.75">
      <c r="B53" s="675" t="s">
        <v>50</v>
      </c>
      <c r="C53" s="675" t="s">
        <v>8</v>
      </c>
      <c r="D53" s="5">
        <v>1070</v>
      </c>
      <c r="F53" s="846">
        <f>D53*E53</f>
        <v>0</v>
      </c>
    </row>
    <row r="54" ht="12.75">
      <c r="F54" s="846"/>
    </row>
    <row r="55" ht="12.75">
      <c r="F55" s="846"/>
    </row>
    <row r="56" spans="1:6" ht="12.75">
      <c r="A56" s="673" t="s">
        <v>51</v>
      </c>
      <c r="B56" s="675" t="s">
        <v>148</v>
      </c>
      <c r="F56" s="846"/>
    </row>
    <row r="57" spans="2:6" ht="25.5">
      <c r="B57" s="772" t="s">
        <v>849</v>
      </c>
      <c r="C57" s="675" t="s">
        <v>35</v>
      </c>
      <c r="D57" s="5">
        <v>390</v>
      </c>
      <c r="F57" s="846">
        <f>D57*E57</f>
        <v>0</v>
      </c>
    </row>
    <row r="58" ht="12.75">
      <c r="F58" s="846"/>
    </row>
    <row r="59" spans="1:6" ht="12.75">
      <c r="A59" s="673" t="s">
        <v>52</v>
      </c>
      <c r="B59" s="675" t="s">
        <v>149</v>
      </c>
      <c r="F59" s="846"/>
    </row>
    <row r="60" spans="2:6" ht="12.75">
      <c r="B60" s="675" t="s">
        <v>53</v>
      </c>
      <c r="C60" s="675" t="s">
        <v>8</v>
      </c>
      <c r="D60" s="5">
        <v>2100</v>
      </c>
      <c r="F60" s="846">
        <f>D60*E60</f>
        <v>0</v>
      </c>
    </row>
    <row r="61" ht="12.75">
      <c r="F61" s="846"/>
    </row>
    <row r="62" spans="1:6" ht="12.75">
      <c r="A62" s="673" t="s">
        <v>54</v>
      </c>
      <c r="B62" s="675" t="s">
        <v>55</v>
      </c>
      <c r="F62" s="846"/>
    </row>
    <row r="63" spans="2:6" ht="12.75">
      <c r="B63" s="675" t="s">
        <v>56</v>
      </c>
      <c r="F63" s="846"/>
    </row>
    <row r="64" spans="2:6" ht="12.75">
      <c r="B64" s="675" t="s">
        <v>57</v>
      </c>
      <c r="C64" s="675" t="s">
        <v>35</v>
      </c>
      <c r="D64" s="5">
        <v>1020</v>
      </c>
      <c r="F64" s="846">
        <f>D64*E64</f>
        <v>0</v>
      </c>
    </row>
    <row r="65" ht="12.75">
      <c r="F65" s="846"/>
    </row>
    <row r="66" spans="1:6" ht="12.75">
      <c r="A66" s="673" t="s">
        <v>58</v>
      </c>
      <c r="B66" s="675" t="s">
        <v>59</v>
      </c>
      <c r="F66" s="846"/>
    </row>
    <row r="67" spans="2:6" ht="12.75">
      <c r="B67" s="675" t="s">
        <v>60</v>
      </c>
      <c r="F67" s="846"/>
    </row>
    <row r="68" spans="2:6" ht="12.75">
      <c r="B68" s="675" t="s">
        <v>61</v>
      </c>
      <c r="F68" s="846"/>
    </row>
    <row r="69" spans="2:6" ht="12.75">
      <c r="B69" s="675" t="s">
        <v>62</v>
      </c>
      <c r="C69" s="675" t="s">
        <v>35</v>
      </c>
      <c r="D69" s="5">
        <v>570</v>
      </c>
      <c r="F69" s="846">
        <f>D69*E69</f>
        <v>0</v>
      </c>
    </row>
    <row r="70" ht="12.75">
      <c r="F70" s="846"/>
    </row>
    <row r="71" spans="1:6" ht="12.75">
      <c r="A71" s="673" t="s">
        <v>202</v>
      </c>
      <c r="B71" s="675" t="s">
        <v>63</v>
      </c>
      <c r="F71" s="846"/>
    </row>
    <row r="72" spans="2:6" ht="12.75">
      <c r="B72" s="675" t="s">
        <v>64</v>
      </c>
      <c r="C72" s="675" t="s">
        <v>35</v>
      </c>
      <c r="D72" s="5">
        <v>1480</v>
      </c>
      <c r="F72" s="846">
        <f>D72*E72</f>
        <v>0</v>
      </c>
    </row>
    <row r="73" ht="12.75">
      <c r="F73" s="846"/>
    </row>
    <row r="74" spans="1:6" ht="12.75">
      <c r="A74" s="673" t="s">
        <v>203</v>
      </c>
      <c r="B74" s="675" t="s">
        <v>65</v>
      </c>
      <c r="F74" s="846"/>
    </row>
    <row r="75" spans="2:6" ht="12.75">
      <c r="B75" s="675" t="s">
        <v>66</v>
      </c>
      <c r="F75" s="846"/>
    </row>
    <row r="76" spans="2:6" ht="12.75">
      <c r="B76" s="675" t="s">
        <v>67</v>
      </c>
      <c r="C76" s="675" t="s">
        <v>8</v>
      </c>
      <c r="D76" s="5">
        <v>1200</v>
      </c>
      <c r="F76" s="846">
        <f>D76*E76</f>
        <v>0</v>
      </c>
    </row>
    <row r="77" spans="1:6" ht="13.5" thickBot="1">
      <c r="A77" s="676"/>
      <c r="B77" s="681"/>
      <c r="C77" s="682"/>
      <c r="D77" s="683"/>
      <c r="E77" s="683"/>
      <c r="F77" s="847"/>
    </row>
    <row r="78" spans="1:6" ht="13.5" thickBot="1">
      <c r="A78" s="680"/>
      <c r="B78" s="4" t="s">
        <v>147</v>
      </c>
      <c r="C78" s="2"/>
      <c r="D78" s="3"/>
      <c r="E78" s="3"/>
      <c r="F78" s="848">
        <f>SUM(F44:F77)</f>
        <v>0</v>
      </c>
    </row>
    <row r="79" spans="1:6" ht="12.75">
      <c r="A79" s="676"/>
      <c r="B79" s="684"/>
      <c r="C79" s="684"/>
      <c r="D79" s="685"/>
      <c r="E79" s="685"/>
      <c r="F79" s="849"/>
    </row>
    <row r="80" spans="1:6" ht="12.75">
      <c r="A80" s="676" t="s">
        <v>68</v>
      </c>
      <c r="B80" s="674" t="s">
        <v>69</v>
      </c>
      <c r="F80" s="846"/>
    </row>
    <row r="81" spans="1:6" ht="12.75">
      <c r="A81" s="676"/>
      <c r="B81" s="674"/>
      <c r="F81" s="846"/>
    </row>
    <row r="82" spans="1:6" ht="12.75">
      <c r="A82" s="673" t="s">
        <v>71</v>
      </c>
      <c r="B82" s="675" t="s">
        <v>72</v>
      </c>
      <c r="F82" s="846"/>
    </row>
    <row r="83" spans="2:6" ht="12.75">
      <c r="B83" s="675" t="s">
        <v>73</v>
      </c>
      <c r="F83" s="846"/>
    </row>
    <row r="84" spans="2:6" ht="12.75">
      <c r="B84" s="675" t="s">
        <v>74</v>
      </c>
      <c r="F84" s="846"/>
    </row>
    <row r="85" spans="2:6" ht="12.75">
      <c r="B85" s="675" t="s">
        <v>75</v>
      </c>
      <c r="C85" s="675" t="s">
        <v>35</v>
      </c>
      <c r="D85" s="5">
        <v>575</v>
      </c>
      <c r="F85" s="846">
        <f>D85*E85</f>
        <v>0</v>
      </c>
    </row>
    <row r="86" ht="12.75">
      <c r="F86" s="846"/>
    </row>
    <row r="87" spans="1:6" ht="12.75">
      <c r="A87" s="673" t="s">
        <v>76</v>
      </c>
      <c r="B87" s="675" t="s">
        <v>77</v>
      </c>
      <c r="F87" s="846"/>
    </row>
    <row r="88" spans="2:6" ht="12.75">
      <c r="B88" s="675" t="s">
        <v>78</v>
      </c>
      <c r="F88" s="846"/>
    </row>
    <row r="89" spans="2:6" ht="12.75">
      <c r="B89" s="675" t="s">
        <v>79</v>
      </c>
      <c r="F89" s="846"/>
    </row>
    <row r="90" spans="2:6" ht="12.75">
      <c r="B90" s="675" t="s">
        <v>80</v>
      </c>
      <c r="C90" s="675" t="s">
        <v>8</v>
      </c>
      <c r="D90" s="5">
        <v>2870</v>
      </c>
      <c r="F90" s="846">
        <f>D90*E90</f>
        <v>0</v>
      </c>
    </row>
    <row r="91" ht="12.75">
      <c r="F91" s="846"/>
    </row>
    <row r="92" spans="1:6" ht="12.75">
      <c r="A92" s="673" t="s">
        <v>81</v>
      </c>
      <c r="B92" s="675" t="s">
        <v>82</v>
      </c>
      <c r="F92" s="846"/>
    </row>
    <row r="93" spans="2:6" ht="12.75">
      <c r="B93" s="675" t="s">
        <v>83</v>
      </c>
      <c r="F93" s="846"/>
    </row>
    <row r="94" spans="2:6" ht="12.75">
      <c r="B94" s="675" t="s">
        <v>84</v>
      </c>
      <c r="F94" s="846"/>
    </row>
    <row r="95" spans="2:6" ht="12.75">
      <c r="B95" s="675" t="s">
        <v>85</v>
      </c>
      <c r="C95" s="675" t="s">
        <v>8</v>
      </c>
      <c r="D95" s="5">
        <v>2870</v>
      </c>
      <c r="F95" s="846">
        <f>D95*E95</f>
        <v>0</v>
      </c>
    </row>
    <row r="96" ht="12.75">
      <c r="F96" s="846"/>
    </row>
    <row r="97" spans="1:6" ht="12.75">
      <c r="A97" s="673" t="s">
        <v>86</v>
      </c>
      <c r="B97" s="675" t="s">
        <v>87</v>
      </c>
      <c r="F97" s="846"/>
    </row>
    <row r="98" spans="2:6" ht="12.75">
      <c r="B98" s="675" t="s">
        <v>88</v>
      </c>
      <c r="F98" s="846"/>
    </row>
    <row r="99" spans="2:6" ht="12.75">
      <c r="B99" s="675" t="s">
        <v>89</v>
      </c>
      <c r="F99" s="846"/>
    </row>
    <row r="100" spans="2:6" ht="12.75">
      <c r="B100" s="675" t="s">
        <v>90</v>
      </c>
      <c r="C100" s="675" t="s">
        <v>8</v>
      </c>
      <c r="D100" s="5">
        <v>3840</v>
      </c>
      <c r="F100" s="846">
        <f>D100*E100</f>
        <v>0</v>
      </c>
    </row>
    <row r="101" ht="12.75">
      <c r="F101" s="846"/>
    </row>
    <row r="102" spans="1:6" ht="12.75">
      <c r="A102" s="673" t="s">
        <v>151</v>
      </c>
      <c r="B102" s="675" t="s">
        <v>162</v>
      </c>
      <c r="F102" s="846"/>
    </row>
    <row r="103" spans="2:6" ht="12.75">
      <c r="B103" s="675" t="s">
        <v>163</v>
      </c>
      <c r="F103" s="846"/>
    </row>
    <row r="104" spans="2:6" ht="12.75">
      <c r="B104" s="675" t="s">
        <v>164</v>
      </c>
      <c r="C104" s="675" t="s">
        <v>8</v>
      </c>
      <c r="D104" s="5">
        <v>970</v>
      </c>
      <c r="F104" s="846">
        <f>D104*E104</f>
        <v>0</v>
      </c>
    </row>
    <row r="105" ht="12.75">
      <c r="F105" s="846"/>
    </row>
    <row r="106" spans="1:6" ht="12.75">
      <c r="A106" s="673" t="s">
        <v>165</v>
      </c>
      <c r="B106" s="675" t="s">
        <v>166</v>
      </c>
      <c r="F106" s="846"/>
    </row>
    <row r="107" spans="2:6" ht="12.75">
      <c r="B107" s="675" t="s">
        <v>167</v>
      </c>
      <c r="F107" s="846"/>
    </row>
    <row r="108" spans="2:6" ht="12.75">
      <c r="B108" s="675" t="s">
        <v>168</v>
      </c>
      <c r="F108" s="846"/>
    </row>
    <row r="109" spans="2:6" ht="12.75">
      <c r="B109" s="675" t="s">
        <v>169</v>
      </c>
      <c r="C109" s="675" t="s">
        <v>170</v>
      </c>
      <c r="D109" s="5">
        <v>170</v>
      </c>
      <c r="F109" s="846">
        <f>D109*E109</f>
        <v>0</v>
      </c>
    </row>
    <row r="110" ht="12.75">
      <c r="F110" s="846"/>
    </row>
    <row r="111" spans="1:6" ht="12.75">
      <c r="A111" s="673" t="s">
        <v>173</v>
      </c>
      <c r="B111" s="675" t="s">
        <v>166</v>
      </c>
      <c r="F111" s="846"/>
    </row>
    <row r="112" spans="2:6" ht="12.75">
      <c r="B112" s="675" t="s">
        <v>171</v>
      </c>
      <c r="F112" s="846"/>
    </row>
    <row r="113" spans="2:6" ht="12.75">
      <c r="B113" s="675" t="s">
        <v>172</v>
      </c>
      <c r="F113" s="846"/>
    </row>
    <row r="114" spans="2:6" ht="12.75">
      <c r="B114" s="675" t="s">
        <v>169</v>
      </c>
      <c r="C114" s="675" t="s">
        <v>170</v>
      </c>
      <c r="D114" s="5">
        <v>80</v>
      </c>
      <c r="F114" s="846">
        <f>D114*E114</f>
        <v>0</v>
      </c>
    </row>
    <row r="115" ht="12.75">
      <c r="F115" s="846"/>
    </row>
    <row r="116" spans="1:6" ht="12.75">
      <c r="A116" s="673" t="s">
        <v>174</v>
      </c>
      <c r="B116" s="675" t="s">
        <v>91</v>
      </c>
      <c r="F116" s="846"/>
    </row>
    <row r="117" spans="2:6" ht="12.75">
      <c r="B117" s="675" t="s">
        <v>92</v>
      </c>
      <c r="F117" s="846"/>
    </row>
    <row r="118" spans="2:6" ht="12.75">
      <c r="B118" s="675" t="s">
        <v>93</v>
      </c>
      <c r="C118" s="675" t="s">
        <v>12</v>
      </c>
      <c r="D118" s="5">
        <v>315</v>
      </c>
      <c r="F118" s="846">
        <f>D118*E118</f>
        <v>0</v>
      </c>
    </row>
    <row r="119" spans="2:6" ht="13.5" thickBot="1">
      <c r="B119" s="682"/>
      <c r="C119" s="682"/>
      <c r="D119" s="683"/>
      <c r="E119" s="683"/>
      <c r="F119" s="847"/>
    </row>
    <row r="120" spans="1:6" ht="13.5" thickBot="1">
      <c r="A120" s="686"/>
      <c r="B120" s="4" t="s">
        <v>70</v>
      </c>
      <c r="C120" s="2"/>
      <c r="D120" s="3"/>
      <c r="E120" s="3"/>
      <c r="F120" s="848">
        <f>SUM(F85:F119)</f>
        <v>0</v>
      </c>
    </row>
    <row r="121" spans="2:6" ht="12.75">
      <c r="B121" s="684"/>
      <c r="C121" s="684"/>
      <c r="D121" s="685"/>
      <c r="E121" s="685"/>
      <c r="F121" s="849"/>
    </row>
    <row r="122" spans="1:6" ht="12.75">
      <c r="A122" s="676" t="s">
        <v>104</v>
      </c>
      <c r="B122" s="674" t="s">
        <v>105</v>
      </c>
      <c r="F122" s="846"/>
    </row>
    <row r="123" ht="12.75">
      <c r="F123" s="846"/>
    </row>
    <row r="124" spans="1:6" ht="12.75">
      <c r="A124" s="673" t="s">
        <v>139</v>
      </c>
      <c r="B124" s="675" t="s">
        <v>94</v>
      </c>
      <c r="F124" s="846"/>
    </row>
    <row r="125" spans="2:6" ht="12.75">
      <c r="B125" s="675" t="s">
        <v>95</v>
      </c>
      <c r="C125" s="675" t="s">
        <v>12</v>
      </c>
      <c r="D125" s="5">
        <v>230</v>
      </c>
      <c r="F125" s="846">
        <f>D125*E125</f>
        <v>0</v>
      </c>
    </row>
    <row r="126" ht="12.75">
      <c r="F126" s="846"/>
    </row>
    <row r="127" spans="1:6" ht="12.75">
      <c r="A127" s="673" t="s">
        <v>140</v>
      </c>
      <c r="B127" s="675" t="s">
        <v>96</v>
      </c>
      <c r="F127" s="846"/>
    </row>
    <row r="128" spans="2:6" ht="12.75">
      <c r="B128" s="675" t="s">
        <v>97</v>
      </c>
      <c r="F128" s="846"/>
    </row>
    <row r="129" spans="2:6" ht="12.75">
      <c r="B129" s="675" t="s">
        <v>98</v>
      </c>
      <c r="F129" s="846"/>
    </row>
    <row r="130" spans="2:6" ht="12.75">
      <c r="B130" s="675" t="s">
        <v>152</v>
      </c>
      <c r="C130" s="675" t="s">
        <v>12</v>
      </c>
      <c r="D130" s="5">
        <v>80</v>
      </c>
      <c r="F130" s="846">
        <f>D130*E130</f>
        <v>0</v>
      </c>
    </row>
    <row r="131" ht="12.75">
      <c r="F131" s="846"/>
    </row>
    <row r="132" spans="1:6" ht="12.75">
      <c r="A132" s="673" t="s">
        <v>141</v>
      </c>
      <c r="B132" s="675" t="s">
        <v>99</v>
      </c>
      <c r="F132" s="846"/>
    </row>
    <row r="133" spans="2:6" ht="12.75">
      <c r="B133" s="675" t="s">
        <v>100</v>
      </c>
      <c r="C133" s="675" t="s">
        <v>16</v>
      </c>
      <c r="D133" s="5">
        <v>10</v>
      </c>
      <c r="F133" s="846">
        <f>D133*E133</f>
        <v>0</v>
      </c>
    </row>
    <row r="134" ht="12.75">
      <c r="F134" s="846"/>
    </row>
    <row r="135" spans="1:6" ht="12.75">
      <c r="A135" s="673" t="s">
        <v>142</v>
      </c>
      <c r="B135" s="675" t="s">
        <v>176</v>
      </c>
      <c r="F135" s="846"/>
    </row>
    <row r="136" spans="2:6" ht="12.75">
      <c r="B136" s="675" t="s">
        <v>177</v>
      </c>
      <c r="C136" s="675" t="s">
        <v>16</v>
      </c>
      <c r="D136" s="5">
        <v>3</v>
      </c>
      <c r="F136" s="846">
        <f>D136*E136</f>
        <v>0</v>
      </c>
    </row>
    <row r="137" ht="12.75">
      <c r="F137" s="846"/>
    </row>
    <row r="138" spans="1:6" ht="12.75">
      <c r="A138" s="673" t="s">
        <v>175</v>
      </c>
      <c r="B138" s="675" t="s">
        <v>101</v>
      </c>
      <c r="F138" s="846"/>
    </row>
    <row r="139" spans="2:6" ht="12.75">
      <c r="B139" s="675" t="s">
        <v>102</v>
      </c>
      <c r="F139" s="846"/>
    </row>
    <row r="140" spans="2:6" ht="12.75">
      <c r="B140" s="675" t="s">
        <v>103</v>
      </c>
      <c r="C140" s="675" t="s">
        <v>16</v>
      </c>
      <c r="D140" s="5">
        <v>13</v>
      </c>
      <c r="F140" s="846">
        <f>D140*E140</f>
        <v>0</v>
      </c>
    </row>
    <row r="141" spans="1:6" ht="13.5" thickBot="1">
      <c r="A141" s="676"/>
      <c r="B141" s="681"/>
      <c r="C141" s="682"/>
      <c r="D141" s="683"/>
      <c r="E141" s="683"/>
      <c r="F141" s="847"/>
    </row>
    <row r="142" spans="1:6" ht="13.5" thickBot="1">
      <c r="A142" s="680"/>
      <c r="B142" s="4" t="s">
        <v>106</v>
      </c>
      <c r="C142" s="2"/>
      <c r="D142" s="3"/>
      <c r="E142" s="3"/>
      <c r="F142" s="848">
        <f>SUM(F125:F141)</f>
        <v>0</v>
      </c>
    </row>
    <row r="143" spans="1:6" ht="12.75">
      <c r="A143" s="676"/>
      <c r="B143" s="684"/>
      <c r="C143" s="684"/>
      <c r="D143" s="685"/>
      <c r="E143" s="685"/>
      <c r="F143" s="849"/>
    </row>
    <row r="144" spans="1:6" ht="12.75">
      <c r="A144" s="676" t="s">
        <v>107</v>
      </c>
      <c r="B144" s="674" t="s">
        <v>108</v>
      </c>
      <c r="F144" s="846"/>
    </row>
    <row r="145" spans="1:6" ht="12.75">
      <c r="A145" s="676"/>
      <c r="B145" s="674"/>
      <c r="F145" s="846"/>
    </row>
    <row r="146" spans="1:6" ht="12.75">
      <c r="A146" s="673" t="s">
        <v>144</v>
      </c>
      <c r="B146" s="675" t="s">
        <v>186</v>
      </c>
      <c r="F146" s="846"/>
    </row>
    <row r="147" spans="2:6" ht="12.75">
      <c r="B147" s="675" t="s">
        <v>187</v>
      </c>
      <c r="F147" s="846"/>
    </row>
    <row r="148" spans="2:6" ht="12.75">
      <c r="B148" s="675" t="s">
        <v>188</v>
      </c>
      <c r="F148" s="846"/>
    </row>
    <row r="149" spans="2:6" ht="12.75">
      <c r="B149" s="675" t="s">
        <v>189</v>
      </c>
      <c r="C149" s="675" t="s">
        <v>16</v>
      </c>
      <c r="D149" s="5">
        <v>5</v>
      </c>
      <c r="F149" s="846">
        <f>D149*E149</f>
        <v>0</v>
      </c>
    </row>
    <row r="150" ht="12.75">
      <c r="F150" s="846"/>
    </row>
    <row r="151" spans="1:6" ht="12.75">
      <c r="A151" s="673" t="s">
        <v>145</v>
      </c>
      <c r="B151" s="675" t="s">
        <v>190</v>
      </c>
      <c r="F151" s="846"/>
    </row>
    <row r="152" spans="2:6" ht="12.75">
      <c r="B152" s="677" t="s">
        <v>191</v>
      </c>
      <c r="F152" s="846"/>
    </row>
    <row r="153" spans="2:6" ht="12.75">
      <c r="B153" s="675" t="s">
        <v>192</v>
      </c>
      <c r="C153" s="675" t="s">
        <v>16</v>
      </c>
      <c r="D153" s="5">
        <v>3</v>
      </c>
      <c r="F153" s="846">
        <f>D153*E153</f>
        <v>0</v>
      </c>
    </row>
    <row r="154" spans="2:6" ht="13.5" thickBot="1">
      <c r="B154" s="682"/>
      <c r="C154" s="682"/>
      <c r="D154" s="683"/>
      <c r="E154" s="683"/>
      <c r="F154" s="847"/>
    </row>
    <row r="155" spans="1:6" ht="13.5" thickBot="1">
      <c r="A155" s="680"/>
      <c r="B155" s="4" t="s">
        <v>109</v>
      </c>
      <c r="C155" s="2"/>
      <c r="D155" s="3"/>
      <c r="E155" s="3"/>
      <c r="F155" s="848">
        <f>SUM(F149:F154)</f>
        <v>0</v>
      </c>
    </row>
    <row r="156" spans="1:6" ht="12.75">
      <c r="A156" s="676"/>
      <c r="B156" s="684"/>
      <c r="C156" s="684"/>
      <c r="D156" s="685"/>
      <c r="E156" s="685"/>
      <c r="F156" s="849"/>
    </row>
    <row r="157" spans="1:6" ht="12.75">
      <c r="A157" s="676" t="s">
        <v>110</v>
      </c>
      <c r="B157" s="674" t="s">
        <v>111</v>
      </c>
      <c r="F157" s="846"/>
    </row>
    <row r="158" spans="1:6" ht="12.75">
      <c r="A158" s="676"/>
      <c r="B158" s="674"/>
      <c r="F158" s="846"/>
    </row>
    <row r="159" spans="1:6" ht="12.75">
      <c r="A159" s="673" t="s">
        <v>113</v>
      </c>
      <c r="B159" s="675" t="s">
        <v>96</v>
      </c>
      <c r="F159" s="846"/>
    </row>
    <row r="160" spans="2:6" ht="12.75">
      <c r="B160" s="675" t="s">
        <v>97</v>
      </c>
      <c r="F160" s="846"/>
    </row>
    <row r="161" spans="2:6" ht="12.75">
      <c r="B161" s="675" t="s">
        <v>98</v>
      </c>
      <c r="F161" s="846"/>
    </row>
    <row r="162" spans="2:6" ht="12.75">
      <c r="B162" s="675" t="s">
        <v>152</v>
      </c>
      <c r="C162" s="675" t="s">
        <v>12</v>
      </c>
      <c r="D162" s="5">
        <v>461</v>
      </c>
      <c r="F162" s="846">
        <f>D162*E162</f>
        <v>0</v>
      </c>
    </row>
    <row r="163" ht="12.75">
      <c r="F163" s="846"/>
    </row>
    <row r="164" spans="1:6" ht="12.75">
      <c r="A164" s="673" t="s">
        <v>114</v>
      </c>
      <c r="B164" s="675" t="s">
        <v>96</v>
      </c>
      <c r="F164" s="846"/>
    </row>
    <row r="165" spans="2:6" ht="12.75">
      <c r="B165" s="675" t="s">
        <v>97</v>
      </c>
      <c r="F165" s="846"/>
    </row>
    <row r="166" spans="2:6" ht="12.75">
      <c r="B166" s="675" t="s">
        <v>98</v>
      </c>
      <c r="F166" s="846"/>
    </row>
    <row r="167" spans="2:6" ht="12.75">
      <c r="B167" s="675" t="s">
        <v>157</v>
      </c>
      <c r="C167" s="675" t="s">
        <v>12</v>
      </c>
      <c r="D167" s="5">
        <v>304</v>
      </c>
      <c r="F167" s="846">
        <f>D167*E167</f>
        <v>0</v>
      </c>
    </row>
    <row r="168" ht="12.75">
      <c r="F168" s="846"/>
    </row>
    <row r="169" spans="1:6" ht="12.75">
      <c r="A169" s="673" t="s">
        <v>115</v>
      </c>
      <c r="B169" s="675" t="s">
        <v>96</v>
      </c>
      <c r="F169" s="846"/>
    </row>
    <row r="170" spans="2:6" ht="12.75">
      <c r="B170" s="675" t="s">
        <v>97</v>
      </c>
      <c r="F170" s="846"/>
    </row>
    <row r="171" spans="2:6" ht="12.75">
      <c r="B171" s="675" t="s">
        <v>98</v>
      </c>
      <c r="F171" s="846"/>
    </row>
    <row r="172" spans="2:6" ht="12.75">
      <c r="B172" s="675" t="s">
        <v>158</v>
      </c>
      <c r="C172" s="675" t="s">
        <v>12</v>
      </c>
      <c r="D172" s="5">
        <v>471</v>
      </c>
      <c r="F172" s="846">
        <f>D172*E172</f>
        <v>0</v>
      </c>
    </row>
    <row r="173" ht="12.75">
      <c r="F173" s="846"/>
    </row>
    <row r="174" spans="1:6" ht="12.75">
      <c r="A174" s="673" t="s">
        <v>116</v>
      </c>
      <c r="B174" s="675" t="s">
        <v>96</v>
      </c>
      <c r="F174" s="846"/>
    </row>
    <row r="175" spans="2:6" ht="12.75">
      <c r="B175" s="675" t="s">
        <v>97</v>
      </c>
      <c r="F175" s="846"/>
    </row>
    <row r="176" spans="2:6" ht="12.75">
      <c r="B176" s="675" t="s">
        <v>98</v>
      </c>
      <c r="F176" s="846"/>
    </row>
    <row r="177" spans="2:6" ht="12.75">
      <c r="B177" s="675" t="s">
        <v>159</v>
      </c>
      <c r="C177" s="675" t="s">
        <v>12</v>
      </c>
      <c r="D177" s="5">
        <v>23</v>
      </c>
      <c r="F177" s="846">
        <f>D177*E177</f>
        <v>0</v>
      </c>
    </row>
    <row r="178" ht="12.75">
      <c r="F178" s="846"/>
    </row>
    <row r="179" spans="1:6" ht="12.75">
      <c r="A179" s="673" t="s">
        <v>117</v>
      </c>
      <c r="B179" s="675" t="s">
        <v>178</v>
      </c>
      <c r="F179" s="846"/>
    </row>
    <row r="180" spans="2:6" ht="12.75">
      <c r="B180" s="675" t="s">
        <v>118</v>
      </c>
      <c r="C180" s="675" t="s">
        <v>16</v>
      </c>
      <c r="D180" s="5">
        <v>1</v>
      </c>
      <c r="F180" s="846">
        <f>D180*E180</f>
        <v>0</v>
      </c>
    </row>
    <row r="181" ht="12.75">
      <c r="F181" s="846"/>
    </row>
    <row r="182" spans="1:6" ht="12.75">
      <c r="A182" s="673" t="s">
        <v>119</v>
      </c>
      <c r="B182" s="675" t="s">
        <v>183</v>
      </c>
      <c r="F182" s="846"/>
    </row>
    <row r="183" spans="2:6" ht="12.75">
      <c r="B183" s="675" t="s">
        <v>120</v>
      </c>
      <c r="C183" s="675" t="s">
        <v>16</v>
      </c>
      <c r="D183" s="5">
        <v>24</v>
      </c>
      <c r="F183" s="846">
        <f>D183*E183</f>
        <v>0</v>
      </c>
    </row>
    <row r="184" ht="12.75">
      <c r="F184" s="846"/>
    </row>
    <row r="185" spans="1:6" ht="12.75">
      <c r="A185" s="673" t="s">
        <v>121</v>
      </c>
      <c r="B185" s="675" t="s">
        <v>183</v>
      </c>
      <c r="F185" s="846"/>
    </row>
    <row r="186" spans="2:6" ht="12.75">
      <c r="B186" s="675" t="s">
        <v>122</v>
      </c>
      <c r="C186" s="675" t="s">
        <v>16</v>
      </c>
      <c r="D186" s="5">
        <v>16</v>
      </c>
      <c r="F186" s="846">
        <f>D186*E186</f>
        <v>0</v>
      </c>
    </row>
    <row r="187" ht="12.75">
      <c r="F187" s="846"/>
    </row>
    <row r="188" spans="1:6" ht="12.75">
      <c r="A188" s="673" t="s">
        <v>121</v>
      </c>
      <c r="B188" s="675" t="s">
        <v>183</v>
      </c>
      <c r="F188" s="846"/>
    </row>
    <row r="189" spans="2:6" ht="12.75">
      <c r="B189" s="675" t="s">
        <v>153</v>
      </c>
      <c r="C189" s="675" t="s">
        <v>16</v>
      </c>
      <c r="D189" s="5">
        <v>4</v>
      </c>
      <c r="F189" s="846">
        <f>D189*E189</f>
        <v>0</v>
      </c>
    </row>
    <row r="190" ht="12.75">
      <c r="F190" s="846"/>
    </row>
    <row r="191" spans="1:6" ht="12.75">
      <c r="A191" s="673" t="s">
        <v>179</v>
      </c>
      <c r="B191" s="675" t="s">
        <v>180</v>
      </c>
      <c r="F191" s="846"/>
    </row>
    <row r="192" spans="2:6" ht="12.75">
      <c r="B192" s="675" t="s">
        <v>182</v>
      </c>
      <c r="F192" s="846"/>
    </row>
    <row r="193" spans="2:6" ht="12.75">
      <c r="B193" s="675" t="s">
        <v>181</v>
      </c>
      <c r="F193" s="846"/>
    </row>
    <row r="194" spans="2:6" ht="12.75">
      <c r="B194" s="675" t="s">
        <v>184</v>
      </c>
      <c r="F194" s="846"/>
    </row>
    <row r="195" spans="2:6" ht="12.75">
      <c r="B195" s="675" t="s">
        <v>185</v>
      </c>
      <c r="C195" s="675" t="s">
        <v>16</v>
      </c>
      <c r="D195" s="5">
        <v>6</v>
      </c>
      <c r="F195" s="846">
        <f>D195*E195</f>
        <v>0</v>
      </c>
    </row>
    <row r="196" ht="12.75">
      <c r="F196" s="846"/>
    </row>
    <row r="197" spans="1:6" ht="12.75">
      <c r="A197" s="673" t="s">
        <v>123</v>
      </c>
      <c r="B197" s="675" t="s">
        <v>124</v>
      </c>
      <c r="F197" s="846"/>
    </row>
    <row r="198" spans="2:6" ht="12.75">
      <c r="B198" s="675" t="s">
        <v>125</v>
      </c>
      <c r="F198" s="846"/>
    </row>
    <row r="199" spans="2:6" ht="12.75">
      <c r="B199" s="675" t="s">
        <v>160</v>
      </c>
      <c r="C199" s="675" t="s">
        <v>16</v>
      </c>
      <c r="D199" s="5">
        <v>38</v>
      </c>
      <c r="F199" s="846">
        <f>D199*E199</f>
        <v>0</v>
      </c>
    </row>
    <row r="200" ht="12.75">
      <c r="F200" s="846"/>
    </row>
    <row r="201" spans="1:6" ht="12.75">
      <c r="A201" s="673" t="s">
        <v>126</v>
      </c>
      <c r="B201" s="675" t="s">
        <v>124</v>
      </c>
      <c r="F201" s="846"/>
    </row>
    <row r="202" spans="2:6" ht="12.75">
      <c r="B202" s="675" t="s">
        <v>125</v>
      </c>
      <c r="F202" s="846"/>
    </row>
    <row r="203" spans="2:6" ht="12.75">
      <c r="B203" s="675" t="s">
        <v>161</v>
      </c>
      <c r="C203" s="675" t="s">
        <v>16</v>
      </c>
      <c r="D203" s="5">
        <v>12</v>
      </c>
      <c r="F203" s="846">
        <f>D203*E203</f>
        <v>0</v>
      </c>
    </row>
    <row r="204" spans="2:6" ht="13.5" thickBot="1">
      <c r="B204" s="682"/>
      <c r="C204" s="682"/>
      <c r="D204" s="683"/>
      <c r="E204" s="683"/>
      <c r="F204" s="847"/>
    </row>
    <row r="205" spans="1:6" ht="13.5" thickBot="1">
      <c r="A205" s="680"/>
      <c r="B205" s="4" t="s">
        <v>112</v>
      </c>
      <c r="C205" s="2"/>
      <c r="D205" s="3"/>
      <c r="E205" s="3"/>
      <c r="F205" s="848">
        <f>SUM(F162:F204)</f>
        <v>0</v>
      </c>
    </row>
    <row r="206" spans="1:6" ht="12.75">
      <c r="A206" s="676"/>
      <c r="B206" s="684"/>
      <c r="C206" s="684"/>
      <c r="D206" s="685"/>
      <c r="E206" s="685"/>
      <c r="F206" s="849"/>
    </row>
    <row r="207" spans="1:6" ht="12.75">
      <c r="A207" s="676" t="s">
        <v>154</v>
      </c>
      <c r="B207" s="674" t="s">
        <v>127</v>
      </c>
      <c r="F207" s="846"/>
    </row>
    <row r="208" spans="1:6" ht="12.75">
      <c r="A208" s="676"/>
      <c r="B208" s="674"/>
      <c r="F208" s="846"/>
    </row>
    <row r="209" spans="1:6" ht="12.75">
      <c r="A209" s="673" t="s">
        <v>155</v>
      </c>
      <c r="B209" s="675" t="s">
        <v>129</v>
      </c>
      <c r="F209" s="846"/>
    </row>
    <row r="210" spans="2:6" ht="12.75">
      <c r="B210" s="675" t="s">
        <v>130</v>
      </c>
      <c r="C210" s="675" t="s">
        <v>12</v>
      </c>
      <c r="D210" s="5">
        <v>1339</v>
      </c>
      <c r="F210" s="846">
        <f>D210*E210</f>
        <v>0</v>
      </c>
    </row>
    <row r="211" ht="12.75">
      <c r="F211" s="846"/>
    </row>
    <row r="212" spans="1:6" s="780" customFormat="1" ht="12.75">
      <c r="A212" s="777" t="s">
        <v>156</v>
      </c>
      <c r="B212" s="778" t="s">
        <v>131</v>
      </c>
      <c r="C212" s="778"/>
      <c r="D212" s="779"/>
      <c r="E212" s="779"/>
      <c r="F212" s="846"/>
    </row>
    <row r="213" spans="1:6" s="780" customFormat="1" ht="12.75">
      <c r="A213" s="777"/>
      <c r="B213" s="778" t="s">
        <v>132</v>
      </c>
      <c r="C213" s="778" t="s">
        <v>12</v>
      </c>
      <c r="D213" s="779">
        <v>1339</v>
      </c>
      <c r="E213" s="779"/>
      <c r="F213" s="846">
        <f aca="true" t="shared" si="0" ref="F213:F223">D213*E213</f>
        <v>0</v>
      </c>
    </row>
    <row r="214" spans="1:6" s="780" customFormat="1" ht="12.75">
      <c r="A214" s="777"/>
      <c r="B214" s="778"/>
      <c r="C214" s="778"/>
      <c r="D214" s="779"/>
      <c r="E214" s="779"/>
      <c r="F214" s="846"/>
    </row>
    <row r="215" spans="1:6" s="780" customFormat="1" ht="12.75">
      <c r="A215" s="777" t="s">
        <v>196</v>
      </c>
      <c r="B215" s="778" t="s">
        <v>133</v>
      </c>
      <c r="C215" s="778"/>
      <c r="D215" s="779"/>
      <c r="E215" s="779"/>
      <c r="F215" s="846"/>
    </row>
    <row r="216" spans="1:6" s="780" customFormat="1" ht="12.75">
      <c r="A216" s="777"/>
      <c r="B216" s="778" t="s">
        <v>195</v>
      </c>
      <c r="C216" s="778" t="s">
        <v>12</v>
      </c>
      <c r="D216" s="779">
        <v>1339</v>
      </c>
      <c r="E216" s="779"/>
      <c r="F216" s="846">
        <f t="shared" si="0"/>
        <v>0</v>
      </c>
    </row>
    <row r="217" spans="1:6" s="780" customFormat="1" ht="12.75">
      <c r="A217" s="777"/>
      <c r="B217" s="778"/>
      <c r="C217" s="778"/>
      <c r="D217" s="779"/>
      <c r="E217" s="779"/>
      <c r="F217" s="846">
        <f t="shared" si="0"/>
        <v>0</v>
      </c>
    </row>
    <row r="218" spans="1:6" s="780" customFormat="1" ht="12.75">
      <c r="A218" s="777"/>
      <c r="B218" s="778"/>
      <c r="C218" s="778"/>
      <c r="D218" s="779"/>
      <c r="E218" s="779"/>
      <c r="F218" s="846">
        <f t="shared" si="0"/>
        <v>0</v>
      </c>
    </row>
    <row r="219" spans="1:6" s="780" customFormat="1" ht="12.75">
      <c r="A219" s="777" t="s">
        <v>197</v>
      </c>
      <c r="B219" s="778" t="s">
        <v>133</v>
      </c>
      <c r="C219" s="778"/>
      <c r="D219" s="779"/>
      <c r="E219" s="779"/>
      <c r="F219" s="846">
        <f t="shared" si="0"/>
        <v>0</v>
      </c>
    </row>
    <row r="220" spans="1:6" s="780" customFormat="1" ht="12.75">
      <c r="A220" s="777"/>
      <c r="B220" s="778" t="s">
        <v>193</v>
      </c>
      <c r="C220" s="778" t="s">
        <v>16</v>
      </c>
      <c r="D220" s="779">
        <v>13</v>
      </c>
      <c r="E220" s="779"/>
      <c r="F220" s="846">
        <f t="shared" si="0"/>
        <v>0</v>
      </c>
    </row>
    <row r="221" spans="1:6" s="780" customFormat="1" ht="12.75">
      <c r="A221" s="777"/>
      <c r="B221" s="778"/>
      <c r="C221" s="778"/>
      <c r="D221" s="779"/>
      <c r="E221" s="779"/>
      <c r="F221" s="846"/>
    </row>
    <row r="222" spans="1:6" s="780" customFormat="1" ht="12.75">
      <c r="A222" s="777" t="s">
        <v>198</v>
      </c>
      <c r="B222" s="778" t="s">
        <v>133</v>
      </c>
      <c r="C222" s="778"/>
      <c r="D222" s="779"/>
      <c r="E222" s="779"/>
      <c r="F222" s="846"/>
    </row>
    <row r="223" spans="1:6" s="780" customFormat="1" ht="12.75">
      <c r="A223" s="777"/>
      <c r="B223" s="778" t="s">
        <v>194</v>
      </c>
      <c r="C223" s="778" t="s">
        <v>16</v>
      </c>
      <c r="D223" s="779">
        <v>50</v>
      </c>
      <c r="E223" s="779"/>
      <c r="F223" s="846">
        <f t="shared" si="0"/>
        <v>0</v>
      </c>
    </row>
    <row r="224" spans="1:6" ht="13.5" thickBot="1">
      <c r="A224" s="676"/>
      <c r="B224" s="681"/>
      <c r="C224" s="682"/>
      <c r="D224" s="683"/>
      <c r="E224" s="683"/>
      <c r="F224" s="847"/>
    </row>
    <row r="225" spans="1:6" ht="13.5" thickBot="1">
      <c r="A225" s="680"/>
      <c r="B225" s="4" t="s">
        <v>128</v>
      </c>
      <c r="C225" s="2"/>
      <c r="D225" s="3"/>
      <c r="E225" s="3"/>
      <c r="F225" s="848">
        <f>SUM(F210:F224)</f>
        <v>0</v>
      </c>
    </row>
    <row r="226" spans="1:6" ht="12.75">
      <c r="A226" s="676"/>
      <c r="B226" s="684"/>
      <c r="C226" s="684"/>
      <c r="D226" s="685"/>
      <c r="E226" s="685"/>
      <c r="F226" s="849"/>
    </row>
    <row r="227" spans="1:6" ht="12.75">
      <c r="A227" s="676" t="s">
        <v>199</v>
      </c>
      <c r="B227" s="674" t="s">
        <v>135</v>
      </c>
      <c r="F227" s="846"/>
    </row>
    <row r="228" spans="1:6" ht="12.75">
      <c r="A228" s="676"/>
      <c r="B228" s="674"/>
      <c r="F228" s="846"/>
    </row>
    <row r="229" spans="1:6" ht="12.75">
      <c r="A229" s="673" t="s">
        <v>200</v>
      </c>
      <c r="B229" s="675" t="s">
        <v>137</v>
      </c>
      <c r="F229" s="846"/>
    </row>
    <row r="230" spans="2:6" ht="12.75">
      <c r="B230" s="675" t="s">
        <v>138</v>
      </c>
      <c r="C230" s="675" t="s">
        <v>8</v>
      </c>
      <c r="D230" s="5">
        <v>3840</v>
      </c>
      <c r="F230" s="846">
        <f>D230*E230</f>
        <v>0</v>
      </c>
    </row>
    <row r="231" ht="12.75">
      <c r="F231" s="846"/>
    </row>
    <row r="232" spans="1:6" ht="13.5" thickBot="1">
      <c r="A232" s="676"/>
      <c r="B232" s="681"/>
      <c r="C232" s="682"/>
      <c r="D232" s="683"/>
      <c r="E232" s="683"/>
      <c r="F232" s="847"/>
    </row>
    <row r="233" spans="1:6" ht="13.5" thickBot="1">
      <c r="A233" s="680"/>
      <c r="B233" s="4" t="s">
        <v>136</v>
      </c>
      <c r="C233" s="2"/>
      <c r="D233" s="3"/>
      <c r="E233" s="3"/>
      <c r="F233" s="848">
        <f>F230</f>
        <v>0</v>
      </c>
    </row>
    <row r="234" spans="1:6" ht="12.75">
      <c r="A234" s="676"/>
      <c r="B234" s="687"/>
      <c r="C234" s="684"/>
      <c r="D234" s="685"/>
      <c r="E234" s="685"/>
      <c r="F234" s="849"/>
    </row>
    <row r="235" spans="1:6" ht="12.75">
      <c r="A235" s="676"/>
      <c r="B235" s="674"/>
      <c r="F235" s="846"/>
    </row>
    <row r="236" spans="1:6" ht="12.75">
      <c r="A236" s="676"/>
      <c r="B236" s="674" t="s">
        <v>1</v>
      </c>
      <c r="F236" s="846"/>
    </row>
    <row r="237" spans="1:6" ht="12.75">
      <c r="A237" s="676"/>
      <c r="B237" s="674"/>
      <c r="F237" s="846"/>
    </row>
    <row r="238" spans="1:6" ht="12.75">
      <c r="A238" s="676"/>
      <c r="B238" s="674"/>
      <c r="F238" s="846"/>
    </row>
    <row r="239" spans="1:6" ht="12.75">
      <c r="A239" s="678" t="str">
        <f>A5</f>
        <v>1.00</v>
      </c>
      <c r="B239" s="679" t="str">
        <f>B5</f>
        <v>PREDDELA</v>
      </c>
      <c r="F239" s="846">
        <f>F36</f>
        <v>0</v>
      </c>
    </row>
    <row r="240" spans="1:6" ht="12.75">
      <c r="A240" s="678"/>
      <c r="B240" s="679"/>
      <c r="F240" s="846"/>
    </row>
    <row r="241" spans="1:6" ht="12.75">
      <c r="A241" s="678" t="str">
        <f>A38</f>
        <v> 2.00</v>
      </c>
      <c r="B241" s="679" t="str">
        <f>B38</f>
        <v>ZEMELJSKA DELA </v>
      </c>
      <c r="F241" s="846">
        <f>F78</f>
        <v>0</v>
      </c>
    </row>
    <row r="242" spans="1:6" ht="12.75">
      <c r="A242" s="678"/>
      <c r="B242" s="679"/>
      <c r="F242" s="846"/>
    </row>
    <row r="243" spans="1:6" ht="12.75">
      <c r="A243" s="678" t="str">
        <f>A80</f>
        <v> 3.00</v>
      </c>
      <c r="B243" s="679" t="str">
        <f>B80</f>
        <v>VOZIŠČNE KONSTRUKCIJE</v>
      </c>
      <c r="F243" s="846">
        <f>F120</f>
        <v>0</v>
      </c>
    </row>
    <row r="244" spans="1:6" ht="12.75">
      <c r="A244" s="678"/>
      <c r="B244" s="679"/>
      <c r="F244" s="846"/>
    </row>
    <row r="245" spans="1:6" ht="12.75">
      <c r="A245" s="678" t="s">
        <v>143</v>
      </c>
      <c r="B245" s="679" t="s">
        <v>105</v>
      </c>
      <c r="F245" s="846">
        <f>F142</f>
        <v>0</v>
      </c>
    </row>
    <row r="246" spans="1:6" ht="12.75">
      <c r="A246" s="678"/>
      <c r="B246" s="679"/>
      <c r="F246" s="846"/>
    </row>
    <row r="247" spans="1:6" ht="12.75">
      <c r="A247" s="678" t="str">
        <f>A144</f>
        <v> 5.00</v>
      </c>
      <c r="B247" s="679" t="str">
        <f>B144</f>
        <v>GRADBENA IN OBRTNIŠKA DELA</v>
      </c>
      <c r="F247" s="846">
        <f>F155</f>
        <v>0</v>
      </c>
    </row>
    <row r="248" spans="1:6" ht="12.75">
      <c r="A248" s="678"/>
      <c r="B248" s="679"/>
      <c r="F248" s="846"/>
    </row>
    <row r="249" spans="1:6" ht="12.75">
      <c r="A249" s="678" t="str">
        <f>A157</f>
        <v> 6.00</v>
      </c>
      <c r="B249" s="679" t="str">
        <f>B157</f>
        <v>KANALIZACIJA</v>
      </c>
      <c r="F249" s="846">
        <f>F205</f>
        <v>0</v>
      </c>
    </row>
    <row r="250" spans="1:6" ht="12.75">
      <c r="A250" s="678"/>
      <c r="B250" s="679"/>
      <c r="F250" s="846"/>
    </row>
    <row r="251" spans="1:6" ht="12.75">
      <c r="A251" s="678" t="str">
        <f>A207</f>
        <v>7.00</v>
      </c>
      <c r="B251" s="679" t="str">
        <f>B207</f>
        <v>TUJE STORITVE</v>
      </c>
      <c r="F251" s="846">
        <f>F225</f>
        <v>0</v>
      </c>
    </row>
    <row r="252" spans="1:6" ht="12.75">
      <c r="A252" s="678"/>
      <c r="B252" s="679"/>
      <c r="F252" s="846"/>
    </row>
    <row r="253" spans="1:6" ht="12.75">
      <c r="A253" s="678" t="str">
        <f>A227</f>
        <v>8.00</v>
      </c>
      <c r="B253" s="679" t="str">
        <f>B227</f>
        <v>ZAKLJUČNA DELA</v>
      </c>
      <c r="F253" s="846">
        <f>F233</f>
        <v>0</v>
      </c>
    </row>
    <row r="254" spans="1:6" ht="13.5" thickBot="1">
      <c r="A254" s="676"/>
      <c r="B254" s="681"/>
      <c r="C254" s="682"/>
      <c r="D254" s="683"/>
      <c r="E254" s="683"/>
      <c r="F254" s="847"/>
    </row>
    <row r="255" spans="1:6" ht="13.5" thickBot="1">
      <c r="A255" s="680"/>
      <c r="B255" s="843" t="s">
        <v>463</v>
      </c>
      <c r="C255" s="844"/>
      <c r="D255" s="845"/>
      <c r="E255" s="845"/>
      <c r="F255" s="850">
        <f>SUM(F239:F254)</f>
        <v>0</v>
      </c>
    </row>
    <row r="256" spans="2:6" ht="12.75">
      <c r="B256" s="684"/>
      <c r="C256" s="684"/>
      <c r="D256" s="685"/>
      <c r="E256" s="685"/>
      <c r="F256" s="849"/>
    </row>
    <row r="257" ht="12.75">
      <c r="F257" s="846"/>
    </row>
  </sheetData>
  <sheetProtection/>
  <mergeCells count="1">
    <mergeCell ref="A1:F1"/>
  </mergeCells>
  <printOptions/>
  <pageMargins left="0.75" right="0.75" top="1" bottom="1" header="0.3" footer="0.3"/>
  <pageSetup horizontalDpi="600" verticalDpi="600" orientation="portrait" paperSize="9" r:id="rId1"/>
  <rowBreaks count="1" manualBreakCount="1">
    <brk id="233" max="255" man="1"/>
  </rowBreaks>
</worksheet>
</file>

<file path=xl/worksheets/sheet8.xml><?xml version="1.0" encoding="utf-8"?>
<worksheet xmlns="http://schemas.openxmlformats.org/spreadsheetml/2006/main" xmlns:r="http://schemas.openxmlformats.org/officeDocument/2006/relationships">
  <dimension ref="A1:F148"/>
  <sheetViews>
    <sheetView view="pageBreakPreview" zoomScaleNormal="70" zoomScaleSheetLayoutView="100" zoomScalePageLayoutView="124" workbookViewId="0" topLeftCell="A111">
      <selection activeCell="F121" sqref="F121"/>
    </sheetView>
  </sheetViews>
  <sheetFormatPr defaultColWidth="11.375" defaultRowHeight="12.75"/>
  <cols>
    <col min="1" max="1" width="3.375" style="691" bestFit="1" customWidth="1"/>
    <col min="2" max="2" width="39.00390625" style="691" customWidth="1"/>
    <col min="3" max="3" width="6.375" style="689" customWidth="1"/>
    <col min="4" max="4" width="13.375" style="690" customWidth="1"/>
    <col min="5" max="6" width="11.375" style="691" customWidth="1"/>
    <col min="7" max="16384" width="11.375" style="271" customWidth="1"/>
  </cols>
  <sheetData>
    <row r="1" spans="1:2" ht="18">
      <c r="A1" s="696"/>
      <c r="B1" s="688" t="s">
        <v>216</v>
      </c>
    </row>
    <row r="2" ht="15.75">
      <c r="F2" s="861"/>
    </row>
    <row r="3" ht="15.75">
      <c r="F3" s="861"/>
    </row>
    <row r="4" spans="1:6" ht="15.75">
      <c r="A4" s="691" t="s">
        <v>215</v>
      </c>
      <c r="B4" s="691" t="s">
        <v>333</v>
      </c>
      <c r="C4" s="690" t="s">
        <v>16</v>
      </c>
      <c r="D4" s="692">
        <v>2</v>
      </c>
      <c r="F4" s="862">
        <f>D4*E4</f>
        <v>0</v>
      </c>
    </row>
    <row r="5" spans="2:6" ht="15.75">
      <c r="B5" s="691" t="s">
        <v>334</v>
      </c>
      <c r="C5" s="690"/>
      <c r="F5" s="862"/>
    </row>
    <row r="6" spans="2:6" ht="15.75">
      <c r="B6" s="691" t="s">
        <v>335</v>
      </c>
      <c r="C6" s="690"/>
      <c r="F6" s="862"/>
    </row>
    <row r="7" spans="2:6" ht="15.75">
      <c r="B7" s="691" t="s">
        <v>336</v>
      </c>
      <c r="C7" s="690"/>
      <c r="F7" s="862"/>
    </row>
    <row r="8" spans="2:6" ht="15.75">
      <c r="B8" s="691" t="s">
        <v>337</v>
      </c>
      <c r="C8" s="690"/>
      <c r="F8" s="862"/>
    </row>
    <row r="9" spans="2:6" ht="15.75">
      <c r="B9" s="691" t="s">
        <v>338</v>
      </c>
      <c r="C9" s="690"/>
      <c r="F9" s="862"/>
    </row>
    <row r="10" spans="2:6" ht="15.75">
      <c r="B10" s="691" t="s">
        <v>339</v>
      </c>
      <c r="C10" s="690"/>
      <c r="F10" s="862"/>
    </row>
    <row r="11" spans="2:6" ht="15.75">
      <c r="B11" s="691" t="s">
        <v>340</v>
      </c>
      <c r="C11" s="690"/>
      <c r="F11" s="862"/>
    </row>
    <row r="12" spans="2:6" ht="15.75">
      <c r="B12" s="691" t="s">
        <v>341</v>
      </c>
      <c r="C12" s="690"/>
      <c r="F12" s="862"/>
    </row>
    <row r="13" spans="3:6" ht="15.75">
      <c r="C13" s="690"/>
      <c r="F13" s="862"/>
    </row>
    <row r="14" spans="1:6" ht="15.75">
      <c r="A14" s="691" t="s">
        <v>205</v>
      </c>
      <c r="B14" s="691" t="s">
        <v>342</v>
      </c>
      <c r="C14" s="690" t="s">
        <v>16</v>
      </c>
      <c r="D14" s="692">
        <v>12</v>
      </c>
      <c r="F14" s="862">
        <f>D14*E14</f>
        <v>0</v>
      </c>
    </row>
    <row r="15" spans="2:6" ht="15.75">
      <c r="B15" s="691" t="s">
        <v>343</v>
      </c>
      <c r="C15" s="690"/>
      <c r="F15" s="862"/>
    </row>
    <row r="16" spans="2:6" ht="15.75">
      <c r="B16" s="691" t="s">
        <v>344</v>
      </c>
      <c r="C16" s="690"/>
      <c r="F16" s="862"/>
    </row>
    <row r="17" spans="2:6" ht="15.75">
      <c r="B17" s="691" t="s">
        <v>345</v>
      </c>
      <c r="C17" s="690"/>
      <c r="F17" s="862"/>
    </row>
    <row r="18" spans="2:6" ht="15.75">
      <c r="B18" s="691" t="s">
        <v>346</v>
      </c>
      <c r="C18" s="690"/>
      <c r="F18" s="862"/>
    </row>
    <row r="19" spans="2:6" ht="15.75">
      <c r="B19" s="691" t="s">
        <v>347</v>
      </c>
      <c r="C19" s="690"/>
      <c r="F19" s="862"/>
    </row>
    <row r="20" spans="2:6" ht="15.75">
      <c r="B20" s="691" t="s">
        <v>348</v>
      </c>
      <c r="C20" s="690"/>
      <c r="F20" s="862"/>
    </row>
    <row r="21" spans="2:6" ht="15.75">
      <c r="B21" s="691" t="s">
        <v>349</v>
      </c>
      <c r="C21" s="690"/>
      <c r="F21" s="862"/>
    </row>
    <row r="22" spans="2:6" ht="15.75">
      <c r="B22" s="691" t="s">
        <v>350</v>
      </c>
      <c r="C22" s="690"/>
      <c r="F22" s="862"/>
    </row>
    <row r="23" spans="3:6" ht="15.75">
      <c r="C23" s="690"/>
      <c r="F23" s="862"/>
    </row>
    <row r="24" spans="1:6" ht="18.75">
      <c r="A24" s="691" t="s">
        <v>208</v>
      </c>
      <c r="B24" s="691" t="s">
        <v>351</v>
      </c>
      <c r="C24" s="690" t="s">
        <v>352</v>
      </c>
      <c r="D24" s="692">
        <v>36</v>
      </c>
      <c r="F24" s="862">
        <f>D24*E24</f>
        <v>0</v>
      </c>
    </row>
    <row r="25" spans="2:6" ht="15.75">
      <c r="B25" s="691" t="s">
        <v>353</v>
      </c>
      <c r="C25" s="690"/>
      <c r="F25" s="862"/>
    </row>
    <row r="26" spans="2:6" ht="15.75">
      <c r="B26" s="691" t="s">
        <v>354</v>
      </c>
      <c r="C26" s="690"/>
      <c r="F26" s="862"/>
    </row>
    <row r="27" spans="2:6" ht="15.75">
      <c r="B27" s="691" t="s">
        <v>355</v>
      </c>
      <c r="C27" s="690"/>
      <c r="F27" s="862"/>
    </row>
    <row r="28" spans="2:6" ht="15.75">
      <c r="B28" s="691" t="s">
        <v>356</v>
      </c>
      <c r="C28" s="690"/>
      <c r="F28" s="862"/>
    </row>
    <row r="29" spans="2:6" ht="15.75">
      <c r="B29" s="691" t="s">
        <v>357</v>
      </c>
      <c r="C29" s="690"/>
      <c r="F29" s="862"/>
    </row>
    <row r="30" spans="2:6" ht="15.75">
      <c r="B30" s="691" t="s">
        <v>358</v>
      </c>
      <c r="C30" s="690"/>
      <c r="F30" s="862"/>
    </row>
    <row r="31" spans="2:6" ht="15.75">
      <c r="B31" s="691" t="s">
        <v>359</v>
      </c>
      <c r="C31" s="690"/>
      <c r="F31" s="862"/>
    </row>
    <row r="32" spans="2:6" ht="15.75">
      <c r="B32" s="691" t="s">
        <v>360</v>
      </c>
      <c r="C32" s="690"/>
      <c r="F32" s="862"/>
    </row>
    <row r="33" spans="2:6" ht="15.75">
      <c r="B33" s="691" t="s">
        <v>361</v>
      </c>
      <c r="C33" s="690"/>
      <c r="F33" s="862"/>
    </row>
    <row r="34" spans="3:6" ht="15.75">
      <c r="C34" s="690"/>
      <c r="F34" s="862"/>
    </row>
    <row r="35" spans="1:6" ht="18.75">
      <c r="A35" s="691" t="s">
        <v>212</v>
      </c>
      <c r="B35" s="691" t="s">
        <v>362</v>
      </c>
      <c r="C35" s="690" t="s">
        <v>352</v>
      </c>
      <c r="D35" s="692">
        <v>436</v>
      </c>
      <c r="F35" s="862">
        <f>D35*E35</f>
        <v>0</v>
      </c>
    </row>
    <row r="36" spans="2:6" ht="15.75">
      <c r="B36" s="691" t="s">
        <v>363</v>
      </c>
      <c r="C36" s="690"/>
      <c r="F36" s="862"/>
    </row>
    <row r="37" spans="2:6" ht="15.75">
      <c r="B37" s="691" t="s">
        <v>364</v>
      </c>
      <c r="C37" s="690"/>
      <c r="F37" s="862"/>
    </row>
    <row r="38" spans="2:6" ht="15.75">
      <c r="B38" s="691" t="s">
        <v>365</v>
      </c>
      <c r="C38" s="690"/>
      <c r="F38" s="862"/>
    </row>
    <row r="39" spans="2:6" ht="15.75">
      <c r="B39" s="691" t="s">
        <v>366</v>
      </c>
      <c r="C39" s="690"/>
      <c r="F39" s="862"/>
    </row>
    <row r="40" spans="2:6" ht="15.75">
      <c r="B40" s="691" t="s">
        <v>357</v>
      </c>
      <c r="C40" s="690"/>
      <c r="F40" s="862"/>
    </row>
    <row r="41" spans="2:6" ht="15.75">
      <c r="B41" s="691" t="s">
        <v>358</v>
      </c>
      <c r="C41" s="690"/>
      <c r="F41" s="862"/>
    </row>
    <row r="42" spans="2:6" ht="15.75">
      <c r="B42" s="691" t="s">
        <v>359</v>
      </c>
      <c r="C42" s="690"/>
      <c r="F42" s="862"/>
    </row>
    <row r="43" spans="2:6" ht="15.75">
      <c r="B43" s="691" t="s">
        <v>360</v>
      </c>
      <c r="C43" s="690"/>
      <c r="F43" s="862"/>
    </row>
    <row r="44" spans="2:6" ht="15.75">
      <c r="B44" s="691" t="s">
        <v>361</v>
      </c>
      <c r="C44" s="690"/>
      <c r="F44" s="862"/>
    </row>
    <row r="45" spans="3:6" ht="15.75">
      <c r="C45" s="690"/>
      <c r="F45" s="862"/>
    </row>
    <row r="46" spans="1:6" ht="18.75">
      <c r="A46" s="691" t="s">
        <v>213</v>
      </c>
      <c r="B46" s="691" t="s">
        <v>367</v>
      </c>
      <c r="C46" s="690" t="s">
        <v>368</v>
      </c>
      <c r="D46" s="692">
        <v>9.4</v>
      </c>
      <c r="F46" s="862">
        <f>D46*E46</f>
        <v>0</v>
      </c>
    </row>
    <row r="47" spans="2:6" ht="15.75">
      <c r="B47" s="691" t="s">
        <v>369</v>
      </c>
      <c r="C47" s="690"/>
      <c r="F47" s="862"/>
    </row>
    <row r="48" spans="2:6" ht="15.75">
      <c r="B48" s="691" t="s">
        <v>370</v>
      </c>
      <c r="C48" s="690"/>
      <c r="F48" s="862"/>
    </row>
    <row r="49" spans="2:6" ht="15.75">
      <c r="B49" s="691" t="s">
        <v>371</v>
      </c>
      <c r="C49" s="690"/>
      <c r="F49" s="862"/>
    </row>
    <row r="50" spans="2:6" ht="15.75">
      <c r="B50" s="691" t="s">
        <v>372</v>
      </c>
      <c r="C50" s="690"/>
      <c r="F50" s="862"/>
    </row>
    <row r="51" spans="2:6" ht="15.75">
      <c r="B51" s="691" t="s">
        <v>373</v>
      </c>
      <c r="C51" s="690"/>
      <c r="F51" s="862"/>
    </row>
    <row r="52" spans="2:6" ht="15.75">
      <c r="B52" s="691" t="s">
        <v>374</v>
      </c>
      <c r="C52" s="690"/>
      <c r="F52" s="862"/>
    </row>
    <row r="53" spans="3:6" ht="15.75">
      <c r="C53" s="690"/>
      <c r="F53" s="862"/>
    </row>
    <row r="54" spans="1:6" ht="18.75">
      <c r="A54" s="691" t="s">
        <v>214</v>
      </c>
      <c r="B54" s="691" t="s">
        <v>375</v>
      </c>
      <c r="C54" s="690" t="s">
        <v>368</v>
      </c>
      <c r="D54" s="692">
        <v>7.2</v>
      </c>
      <c r="F54" s="862">
        <f>D54*E54</f>
        <v>0</v>
      </c>
    </row>
    <row r="55" spans="2:6" ht="15.75">
      <c r="B55" s="691" t="s">
        <v>376</v>
      </c>
      <c r="C55" s="690"/>
      <c r="F55" s="862"/>
    </row>
    <row r="56" spans="2:6" ht="15.75">
      <c r="B56" s="691" t="s">
        <v>377</v>
      </c>
      <c r="C56" s="690"/>
      <c r="F56" s="862"/>
    </row>
    <row r="57" spans="2:6" ht="15.75">
      <c r="B57" s="691" t="s">
        <v>378</v>
      </c>
      <c r="C57" s="690"/>
      <c r="F57" s="862"/>
    </row>
    <row r="58" spans="2:6" ht="15.75">
      <c r="B58" s="691" t="s">
        <v>379</v>
      </c>
      <c r="C58" s="690"/>
      <c r="F58" s="862"/>
    </row>
    <row r="59" spans="2:6" ht="15.75">
      <c r="B59" s="691" t="s">
        <v>380</v>
      </c>
      <c r="C59" s="690"/>
      <c r="F59" s="862"/>
    </row>
    <row r="60" spans="2:6" ht="15.75">
      <c r="B60" s="691" t="s">
        <v>374</v>
      </c>
      <c r="C60" s="690"/>
      <c r="F60" s="862"/>
    </row>
    <row r="61" spans="3:6" ht="15.75">
      <c r="C61" s="690"/>
      <c r="F61" s="862"/>
    </row>
    <row r="62" spans="1:6" ht="18.75">
      <c r="A62" s="691" t="s">
        <v>294</v>
      </c>
      <c r="B62" s="691" t="s">
        <v>381</v>
      </c>
      <c r="C62" s="690" t="s">
        <v>368</v>
      </c>
      <c r="D62" s="692">
        <v>4</v>
      </c>
      <c r="F62" s="862">
        <f>D62*E62</f>
        <v>0</v>
      </c>
    </row>
    <row r="63" spans="2:6" ht="15.75">
      <c r="B63" s="691" t="s">
        <v>376</v>
      </c>
      <c r="C63" s="690"/>
      <c r="F63" s="862"/>
    </row>
    <row r="64" spans="2:6" ht="15.75">
      <c r="B64" s="691" t="s">
        <v>377</v>
      </c>
      <c r="C64" s="690"/>
      <c r="F64" s="862"/>
    </row>
    <row r="65" spans="2:6" ht="15.75">
      <c r="B65" s="691" t="s">
        <v>378</v>
      </c>
      <c r="C65" s="690"/>
      <c r="F65" s="862"/>
    </row>
    <row r="66" spans="2:6" ht="15.75">
      <c r="B66" s="691" t="s">
        <v>379</v>
      </c>
      <c r="C66" s="690"/>
      <c r="F66" s="862"/>
    </row>
    <row r="67" spans="2:6" ht="15.75">
      <c r="B67" s="691" t="s">
        <v>380</v>
      </c>
      <c r="C67" s="690"/>
      <c r="F67" s="862"/>
    </row>
    <row r="68" spans="2:6" ht="15.75">
      <c r="B68" s="691" t="s">
        <v>382</v>
      </c>
      <c r="C68" s="690"/>
      <c r="F68" s="862"/>
    </row>
    <row r="69" spans="3:6" ht="15.75">
      <c r="C69" s="690"/>
      <c r="F69" s="862"/>
    </row>
    <row r="70" spans="1:6" ht="18.75">
      <c r="A70" s="691" t="s">
        <v>296</v>
      </c>
      <c r="B70" s="691" t="s">
        <v>843</v>
      </c>
      <c r="C70" s="690" t="s">
        <v>352</v>
      </c>
      <c r="D70" s="692">
        <v>4538</v>
      </c>
      <c r="F70" s="862">
        <f>D70*E70</f>
        <v>0</v>
      </c>
    </row>
    <row r="71" spans="2:6" ht="15.75">
      <c r="B71" s="691" t="s">
        <v>383</v>
      </c>
      <c r="C71" s="690"/>
      <c r="F71" s="862"/>
    </row>
    <row r="72" spans="2:6" ht="15.75">
      <c r="B72" s="691" t="s">
        <v>384</v>
      </c>
      <c r="C72" s="690"/>
      <c r="F72" s="862"/>
    </row>
    <row r="73" spans="2:6" ht="15.75">
      <c r="B73" s="691" t="s">
        <v>385</v>
      </c>
      <c r="C73" s="690"/>
      <c r="F73" s="862"/>
    </row>
    <row r="74" spans="2:6" ht="15.75">
      <c r="B74" s="691" t="s">
        <v>386</v>
      </c>
      <c r="C74" s="690"/>
      <c r="F74" s="862"/>
    </row>
    <row r="75" spans="2:6" ht="15.75">
      <c r="B75" s="691" t="s">
        <v>387</v>
      </c>
      <c r="C75" s="690"/>
      <c r="F75" s="862"/>
    </row>
    <row r="76" spans="2:6" ht="15.75">
      <c r="B76" s="691" t="s">
        <v>388</v>
      </c>
      <c r="C76" s="690"/>
      <c r="F76" s="862"/>
    </row>
    <row r="77" spans="3:6" ht="15.75">
      <c r="C77" s="690"/>
      <c r="F77" s="862"/>
    </row>
    <row r="78" spans="1:6" ht="15.75">
      <c r="A78" s="691" t="s">
        <v>389</v>
      </c>
      <c r="B78" s="691" t="s">
        <v>844</v>
      </c>
      <c r="C78" s="690" t="s">
        <v>16</v>
      </c>
      <c r="D78" s="690">
        <v>129</v>
      </c>
      <c r="F78" s="862">
        <f>D78*E78</f>
        <v>0</v>
      </c>
    </row>
    <row r="79" spans="2:6" ht="15.75">
      <c r="B79" s="769" t="s">
        <v>845</v>
      </c>
      <c r="C79" s="690"/>
      <c r="F79" s="862"/>
    </row>
    <row r="80" spans="2:6" ht="15.75">
      <c r="B80" s="769" t="s">
        <v>846</v>
      </c>
      <c r="C80" s="690"/>
      <c r="F80" s="862"/>
    </row>
    <row r="81" spans="3:6" ht="15.75">
      <c r="C81" s="690"/>
      <c r="F81" s="862"/>
    </row>
    <row r="82" spans="1:6" ht="18.75">
      <c r="A82" s="691" t="s">
        <v>398</v>
      </c>
      <c r="B82" s="691" t="s">
        <v>390</v>
      </c>
      <c r="C82" s="690" t="s">
        <v>368</v>
      </c>
      <c r="D82" s="692">
        <v>2173</v>
      </c>
      <c r="F82" s="862">
        <f>D82*E82</f>
        <v>0</v>
      </c>
    </row>
    <row r="83" spans="2:6" ht="15.75">
      <c r="B83" s="691" t="s">
        <v>391</v>
      </c>
      <c r="C83" s="690"/>
      <c r="F83" s="862"/>
    </row>
    <row r="84" spans="2:6" ht="15.75">
      <c r="B84" s="691" t="s">
        <v>392</v>
      </c>
      <c r="C84" s="690"/>
      <c r="F84" s="862"/>
    </row>
    <row r="85" spans="2:6" ht="15.75">
      <c r="B85" s="691" t="s">
        <v>393</v>
      </c>
      <c r="C85" s="690"/>
      <c r="F85" s="862"/>
    </row>
    <row r="86" spans="2:6" ht="15.75">
      <c r="B86" s="691" t="s">
        <v>394</v>
      </c>
      <c r="C86" s="690"/>
      <c r="F86" s="862"/>
    </row>
    <row r="87" spans="2:6" ht="15.75">
      <c r="B87" s="691" t="s">
        <v>395</v>
      </c>
      <c r="C87" s="690"/>
      <c r="F87" s="862"/>
    </row>
    <row r="88" spans="2:6" ht="15.75">
      <c r="B88" s="691" t="s">
        <v>396</v>
      </c>
      <c r="C88" s="690"/>
      <c r="F88" s="862"/>
    </row>
    <row r="89" spans="2:6" ht="15.75">
      <c r="B89" s="691" t="s">
        <v>397</v>
      </c>
      <c r="C89" s="690"/>
      <c r="F89" s="862"/>
    </row>
    <row r="90" spans="3:6" ht="15.75">
      <c r="C90" s="690"/>
      <c r="F90" s="862"/>
    </row>
    <row r="91" spans="1:6" ht="18.75">
      <c r="A91" s="691" t="s">
        <v>401</v>
      </c>
      <c r="B91" s="691" t="s">
        <v>390</v>
      </c>
      <c r="C91" s="690" t="s">
        <v>368</v>
      </c>
      <c r="D91" s="692">
        <v>150</v>
      </c>
      <c r="F91" s="862">
        <f>D91*E91</f>
        <v>0</v>
      </c>
    </row>
    <row r="92" spans="2:6" ht="15.75">
      <c r="B92" s="691" t="s">
        <v>391</v>
      </c>
      <c r="C92" s="690"/>
      <c r="F92" s="862"/>
    </row>
    <row r="93" spans="2:6" ht="15.75">
      <c r="B93" s="691" t="s">
        <v>392</v>
      </c>
      <c r="C93" s="690"/>
      <c r="F93" s="862"/>
    </row>
    <row r="94" spans="2:6" ht="15.75">
      <c r="B94" s="691" t="s">
        <v>393</v>
      </c>
      <c r="C94" s="690"/>
      <c r="F94" s="862"/>
    </row>
    <row r="95" spans="2:6" ht="15.75">
      <c r="B95" s="691" t="s">
        <v>399</v>
      </c>
      <c r="C95" s="690"/>
      <c r="F95" s="862"/>
    </row>
    <row r="96" spans="2:6" ht="15.75">
      <c r="B96" s="691" t="s">
        <v>395</v>
      </c>
      <c r="C96" s="690"/>
      <c r="F96" s="862"/>
    </row>
    <row r="97" spans="2:6" ht="15.75">
      <c r="B97" s="691" t="s">
        <v>396</v>
      </c>
      <c r="C97" s="690"/>
      <c r="F97" s="862"/>
    </row>
    <row r="98" spans="2:6" ht="15.75">
      <c r="B98" s="691" t="s">
        <v>397</v>
      </c>
      <c r="C98" s="690"/>
      <c r="F98" s="862"/>
    </row>
    <row r="99" spans="2:6" ht="15.75">
      <c r="B99" s="691" t="s">
        <v>400</v>
      </c>
      <c r="C99" s="690"/>
      <c r="F99" s="862"/>
    </row>
    <row r="100" spans="3:6" ht="15.75">
      <c r="C100" s="690"/>
      <c r="F100" s="862"/>
    </row>
    <row r="101" spans="1:6" ht="18.75">
      <c r="A101" s="691" t="s">
        <v>407</v>
      </c>
      <c r="B101" s="691" t="s">
        <v>402</v>
      </c>
      <c r="C101" s="690" t="s">
        <v>368</v>
      </c>
      <c r="D101" s="692">
        <v>290</v>
      </c>
      <c r="F101" s="862">
        <f>D101*E101</f>
        <v>0</v>
      </c>
    </row>
    <row r="102" spans="2:6" ht="15.75">
      <c r="B102" s="691" t="s">
        <v>403</v>
      </c>
      <c r="C102" s="690"/>
      <c r="F102" s="862"/>
    </row>
    <row r="103" spans="2:6" ht="15.75">
      <c r="B103" s="691" t="s">
        <v>404</v>
      </c>
      <c r="C103" s="690"/>
      <c r="F103" s="862"/>
    </row>
    <row r="104" spans="2:6" ht="15.75">
      <c r="B104" s="691" t="s">
        <v>405</v>
      </c>
      <c r="C104" s="690"/>
      <c r="F104" s="862"/>
    </row>
    <row r="105" spans="2:6" ht="15.75">
      <c r="B105" s="691" t="s">
        <v>406</v>
      </c>
      <c r="C105" s="690"/>
      <c r="F105" s="862"/>
    </row>
    <row r="106" spans="3:6" ht="15.75">
      <c r="C106" s="690"/>
      <c r="F106" s="862"/>
    </row>
    <row r="107" spans="3:6" ht="15.75">
      <c r="C107" s="690"/>
      <c r="F107" s="862"/>
    </row>
    <row r="108" spans="1:6" ht="15.75">
      <c r="A108" s="693" t="s">
        <v>408</v>
      </c>
      <c r="B108" s="693" t="s">
        <v>591</v>
      </c>
      <c r="C108" s="694" t="s">
        <v>16</v>
      </c>
      <c r="D108" s="695">
        <v>38</v>
      </c>
      <c r="E108" s="693"/>
      <c r="F108" s="862">
        <f>D108*E108</f>
        <v>0</v>
      </c>
    </row>
    <row r="109" spans="1:6" ht="15.75">
      <c r="A109" s="693"/>
      <c r="B109" s="693" t="s">
        <v>409</v>
      </c>
      <c r="C109" s="694"/>
      <c r="D109" s="694"/>
      <c r="E109" s="693"/>
      <c r="F109" s="862"/>
    </row>
    <row r="110" spans="1:6" ht="15.75">
      <c r="A110" s="693"/>
      <c r="B110" s="693"/>
      <c r="C110" s="694"/>
      <c r="D110" s="694"/>
      <c r="F110" s="862"/>
    </row>
    <row r="111" spans="1:6" ht="15.75">
      <c r="A111" s="693"/>
      <c r="B111" s="693"/>
      <c r="C111" s="694"/>
      <c r="D111" s="694"/>
      <c r="F111" s="862"/>
    </row>
    <row r="112" spans="3:6" ht="15.75">
      <c r="C112" s="690"/>
      <c r="F112" s="862"/>
    </row>
    <row r="113" spans="1:6" ht="18.75">
      <c r="A113" s="691" t="s">
        <v>410</v>
      </c>
      <c r="B113" s="691" t="s">
        <v>411</v>
      </c>
      <c r="C113" s="690" t="s">
        <v>368</v>
      </c>
      <c r="D113" s="692">
        <v>684</v>
      </c>
      <c r="F113" s="862">
        <f>D113*E113</f>
        <v>0</v>
      </c>
    </row>
    <row r="114" spans="2:6" ht="15.75">
      <c r="B114" s="691" t="s">
        <v>412</v>
      </c>
      <c r="C114" s="690"/>
      <c r="F114" s="861"/>
    </row>
    <row r="115" spans="2:6" ht="15.75">
      <c r="B115" s="691" t="s">
        <v>413</v>
      </c>
      <c r="C115" s="690"/>
      <c r="F115" s="861"/>
    </row>
    <row r="116" spans="2:6" ht="15.75">
      <c r="B116" s="691" t="s">
        <v>414</v>
      </c>
      <c r="C116" s="690"/>
      <c r="F116" s="861"/>
    </row>
    <row r="117" spans="2:6" ht="15.75">
      <c r="B117" s="691" t="s">
        <v>415</v>
      </c>
      <c r="C117" s="690"/>
      <c r="F117" s="861"/>
    </row>
    <row r="118" spans="2:6" ht="15.75">
      <c r="B118" s="691" t="s">
        <v>416</v>
      </c>
      <c r="C118" s="690"/>
      <c r="F118" s="861"/>
    </row>
    <row r="119" spans="3:6" ht="15.75">
      <c r="C119" s="690"/>
      <c r="F119" s="861"/>
    </row>
    <row r="120" spans="2:6" ht="16.5" thickBot="1">
      <c r="B120" s="852"/>
      <c r="C120" s="853"/>
      <c r="D120" s="853"/>
      <c r="E120" s="852"/>
      <c r="F120" s="863"/>
    </row>
    <row r="121" spans="1:6" ht="16.5" thickBot="1">
      <c r="A121" s="851"/>
      <c r="B121" s="857" t="s">
        <v>419</v>
      </c>
      <c r="C121" s="858"/>
      <c r="D121" s="859"/>
      <c r="E121" s="860"/>
      <c r="F121" s="864">
        <f>SUM(F4:F120)</f>
        <v>0</v>
      </c>
    </row>
    <row r="122" spans="2:6" ht="15.75">
      <c r="B122" s="854"/>
      <c r="C122" s="855"/>
      <c r="D122" s="856"/>
      <c r="E122" s="854"/>
      <c r="F122" s="865"/>
    </row>
    <row r="123" ht="15.75">
      <c r="F123" s="861"/>
    </row>
    <row r="124" ht="15.75">
      <c r="F124" s="861"/>
    </row>
    <row r="125" spans="2:6" ht="15.75">
      <c r="B125" s="691" t="s">
        <v>420</v>
      </c>
      <c r="F125" s="861"/>
    </row>
    <row r="126" ht="15.75">
      <c r="F126" s="861"/>
    </row>
    <row r="127" spans="2:6" ht="15.75">
      <c r="B127" s="691" t="s">
        <v>421</v>
      </c>
      <c r="F127" s="861"/>
    </row>
    <row r="128" spans="2:6" ht="15.75">
      <c r="B128" s="691" t="s">
        <v>422</v>
      </c>
      <c r="F128" s="861"/>
    </row>
    <row r="129" spans="2:6" ht="15.75">
      <c r="B129" s="691" t="s">
        <v>423</v>
      </c>
      <c r="F129" s="861"/>
    </row>
    <row r="130" spans="2:6" ht="15.75">
      <c r="B130" s="691" t="s">
        <v>424</v>
      </c>
      <c r="F130" s="861"/>
    </row>
    <row r="131" spans="2:6" ht="15.75">
      <c r="B131" s="691" t="s">
        <v>425</v>
      </c>
      <c r="F131" s="861"/>
    </row>
    <row r="132" spans="2:6" ht="15.75">
      <c r="B132" s="691" t="s">
        <v>426</v>
      </c>
      <c r="F132" s="861"/>
    </row>
    <row r="133" spans="2:6" ht="15.75">
      <c r="B133" s="691" t="s">
        <v>427</v>
      </c>
      <c r="F133" s="861"/>
    </row>
    <row r="134" spans="2:6" ht="15.75">
      <c r="B134" s="691" t="s">
        <v>428</v>
      </c>
      <c r="F134" s="861"/>
    </row>
    <row r="135" spans="2:6" ht="15.75">
      <c r="B135" s="691" t="s">
        <v>429</v>
      </c>
      <c r="F135" s="861"/>
    </row>
    <row r="136" spans="2:6" ht="15.75">
      <c r="B136" s="691" t="s">
        <v>430</v>
      </c>
      <c r="F136" s="861"/>
    </row>
    <row r="137" spans="2:6" ht="15.75">
      <c r="B137" s="691" t="s">
        <v>431</v>
      </c>
      <c r="F137" s="861"/>
    </row>
    <row r="138" spans="2:6" ht="15.75">
      <c r="B138" s="691" t="s">
        <v>432</v>
      </c>
      <c r="F138" s="861"/>
    </row>
    <row r="139" spans="2:6" ht="15.75">
      <c r="B139" s="691" t="s">
        <v>433</v>
      </c>
      <c r="F139" s="861"/>
    </row>
    <row r="140" spans="2:6" ht="15.75">
      <c r="B140" s="691" t="s">
        <v>434</v>
      </c>
      <c r="F140" s="861"/>
    </row>
    <row r="141" spans="2:6" ht="15.75">
      <c r="B141" s="691" t="s">
        <v>435</v>
      </c>
      <c r="F141" s="861"/>
    </row>
    <row r="142" spans="2:6" ht="15.75">
      <c r="B142" s="691" t="s">
        <v>436</v>
      </c>
      <c r="F142" s="861"/>
    </row>
    <row r="143" spans="2:6" ht="15.75">
      <c r="B143" s="691" t="s">
        <v>437</v>
      </c>
      <c r="F143" s="861"/>
    </row>
    <row r="144" spans="2:6" ht="15.75">
      <c r="B144" s="691" t="s">
        <v>438</v>
      </c>
      <c r="F144" s="861"/>
    </row>
    <row r="145" spans="2:6" ht="15.75">
      <c r="B145" s="691" t="s">
        <v>439</v>
      </c>
      <c r="F145" s="861"/>
    </row>
    <row r="146" spans="2:6" ht="15.75">
      <c r="B146" s="691" t="s">
        <v>440</v>
      </c>
      <c r="F146" s="861"/>
    </row>
    <row r="147" spans="2:6" ht="15.75">
      <c r="B147" s="691" t="s">
        <v>441</v>
      </c>
      <c r="F147" s="861"/>
    </row>
    <row r="148" spans="2:6" ht="15.75">
      <c r="B148" s="691" t="s">
        <v>442</v>
      </c>
      <c r="F148" s="861"/>
    </row>
  </sheetData>
  <sheetProtection/>
  <printOptions/>
  <pageMargins left="0.75" right="0.75" top="1" bottom="1" header="0.3" footer="0.3"/>
  <pageSetup horizontalDpi="600" verticalDpi="600" orientation="portrait" paperSize="9" r:id="rId1"/>
  <rowBreaks count="1" manualBreakCount="1">
    <brk id="123" max="255" man="1"/>
  </rowBreaks>
</worksheet>
</file>

<file path=xl/worksheets/sheet9.xml><?xml version="1.0" encoding="utf-8"?>
<worksheet xmlns="http://schemas.openxmlformats.org/spreadsheetml/2006/main" xmlns:r="http://schemas.openxmlformats.org/officeDocument/2006/relationships">
  <dimension ref="A1:F36"/>
  <sheetViews>
    <sheetView view="pageBreakPreview" zoomScale="91" zoomScaleNormal="85" zoomScaleSheetLayoutView="91" zoomScalePageLayoutView="91" workbookViewId="0" topLeftCell="A1">
      <selection activeCell="F35" sqref="F3:F35"/>
    </sheetView>
  </sheetViews>
  <sheetFormatPr defaultColWidth="8.875" defaultRowHeight="12.75"/>
  <cols>
    <col min="1" max="1" width="5.875" style="712" bestFit="1" customWidth="1"/>
    <col min="2" max="2" width="44.00390625" style="712" customWidth="1"/>
    <col min="3" max="3" width="3.375" style="712" bestFit="1" customWidth="1"/>
    <col min="4" max="4" width="4.375" style="712" bestFit="1" customWidth="1"/>
    <col min="5" max="6" width="8.875" style="712" customWidth="1"/>
  </cols>
  <sheetData>
    <row r="1" spans="1:6" ht="31.5" customHeight="1">
      <c r="A1" s="697" t="s">
        <v>443</v>
      </c>
      <c r="B1" s="1082" t="s">
        <v>444</v>
      </c>
      <c r="C1" s="1082"/>
      <c r="D1" s="1082"/>
      <c r="E1" s="1082"/>
      <c r="F1" s="1082"/>
    </row>
    <row r="2" spans="1:6" ht="12.75">
      <c r="A2" s="698"/>
      <c r="B2" s="698"/>
      <c r="C2" s="699"/>
      <c r="D2" s="700"/>
      <c r="E2" s="701"/>
      <c r="F2" s="702"/>
    </row>
    <row r="3" spans="1:6" ht="63.75">
      <c r="A3" s="703" t="s">
        <v>215</v>
      </c>
      <c r="B3" s="704" t="s">
        <v>462</v>
      </c>
      <c r="C3" s="705"/>
      <c r="D3" s="706"/>
      <c r="E3" s="706"/>
      <c r="F3" s="880"/>
    </row>
    <row r="4" spans="1:6" ht="12.75">
      <c r="A4" s="703"/>
      <c r="B4" s="704"/>
      <c r="C4" s="705" t="s">
        <v>445</v>
      </c>
      <c r="D4" s="706">
        <v>12</v>
      </c>
      <c r="E4" s="706"/>
      <c r="F4" s="881">
        <f>D4*E4</f>
        <v>0</v>
      </c>
    </row>
    <row r="5" spans="1:6" ht="12.75">
      <c r="A5" s="707"/>
      <c r="B5" s="708"/>
      <c r="C5" s="709"/>
      <c r="D5" s="708"/>
      <c r="E5" s="710"/>
      <c r="F5" s="881"/>
    </row>
    <row r="6" spans="1:6" ht="38.25">
      <c r="A6" s="703" t="s">
        <v>205</v>
      </c>
      <c r="B6" s="704" t="s">
        <v>446</v>
      </c>
      <c r="C6" s="705"/>
      <c r="D6" s="706"/>
      <c r="E6" s="706"/>
      <c r="F6" s="881"/>
    </row>
    <row r="7" spans="1:6" ht="12.75">
      <c r="A7" s="703"/>
      <c r="B7" s="704" t="s">
        <v>447</v>
      </c>
      <c r="C7" s="705"/>
      <c r="D7" s="706"/>
      <c r="E7" s="706"/>
      <c r="F7" s="881"/>
    </row>
    <row r="8" spans="1:6" ht="12.75">
      <c r="A8" s="703"/>
      <c r="B8" s="704" t="s">
        <v>448</v>
      </c>
      <c r="C8" s="705"/>
      <c r="D8" s="706"/>
      <c r="E8" s="706"/>
      <c r="F8" s="881"/>
    </row>
    <row r="9" spans="1:6" ht="12.75">
      <c r="A9" s="703"/>
      <c r="B9" s="704" t="s">
        <v>449</v>
      </c>
      <c r="C9" s="705"/>
      <c r="D9" s="706"/>
      <c r="E9" s="706"/>
      <c r="F9" s="881"/>
    </row>
    <row r="10" spans="1:6" ht="12.75">
      <c r="A10" s="703"/>
      <c r="B10" s="704"/>
      <c r="C10" s="705" t="s">
        <v>445</v>
      </c>
      <c r="D10" s="706">
        <v>12</v>
      </c>
      <c r="E10" s="706"/>
      <c r="F10" s="881">
        <f>D10*E10</f>
        <v>0</v>
      </c>
    </row>
    <row r="11" spans="1:6" ht="12.75">
      <c r="A11" s="707"/>
      <c r="B11" s="708"/>
      <c r="C11" s="709"/>
      <c r="D11" s="708"/>
      <c r="E11" s="710"/>
      <c r="F11" s="881"/>
    </row>
    <row r="12" spans="1:6" ht="38.25">
      <c r="A12" s="703" t="s">
        <v>208</v>
      </c>
      <c r="B12" s="704" t="s">
        <v>450</v>
      </c>
      <c r="C12" s="705"/>
      <c r="D12" s="711"/>
      <c r="E12" s="706"/>
      <c r="F12" s="881"/>
    </row>
    <row r="13" spans="1:6" ht="12.75">
      <c r="A13" s="703"/>
      <c r="B13" s="704" t="s">
        <v>451</v>
      </c>
      <c r="C13" s="705" t="s">
        <v>12</v>
      </c>
      <c r="D13" s="706">
        <v>20</v>
      </c>
      <c r="E13" s="706"/>
      <c r="F13" s="881">
        <f>D13*E13</f>
        <v>0</v>
      </c>
    </row>
    <row r="14" spans="1:6" ht="12.75">
      <c r="A14" s="703"/>
      <c r="B14" s="704" t="s">
        <v>452</v>
      </c>
      <c r="C14" s="705" t="s">
        <v>12</v>
      </c>
      <c r="D14" s="706">
        <v>110</v>
      </c>
      <c r="E14" s="706"/>
      <c r="F14" s="881">
        <f>D14*E14</f>
        <v>0</v>
      </c>
    </row>
    <row r="15" spans="1:6" ht="12.75">
      <c r="A15" s="703"/>
      <c r="B15" s="704" t="s">
        <v>453</v>
      </c>
      <c r="C15" s="705" t="s">
        <v>12</v>
      </c>
      <c r="D15" s="706">
        <v>70</v>
      </c>
      <c r="E15" s="706"/>
      <c r="F15" s="881">
        <f>D15*E15</f>
        <v>0</v>
      </c>
    </row>
    <row r="16" spans="1:6" ht="12.75">
      <c r="A16" s="703"/>
      <c r="B16" s="704"/>
      <c r="C16" s="705"/>
      <c r="D16" s="706"/>
      <c r="E16" s="706"/>
      <c r="F16" s="881"/>
    </row>
    <row r="17" spans="1:6" ht="63.75">
      <c r="A17" s="703" t="s">
        <v>212</v>
      </c>
      <c r="B17" s="704" t="s">
        <v>454</v>
      </c>
      <c r="C17" s="705"/>
      <c r="D17" s="711"/>
      <c r="E17" s="706"/>
      <c r="F17" s="881"/>
    </row>
    <row r="18" spans="1:6" ht="12.75">
      <c r="A18" s="703"/>
      <c r="B18" s="704" t="s">
        <v>453</v>
      </c>
      <c r="C18" s="705" t="s">
        <v>12</v>
      </c>
      <c r="D18" s="706">
        <v>4</v>
      </c>
      <c r="E18" s="706"/>
      <c r="F18" s="881">
        <f>D18*E18</f>
        <v>0</v>
      </c>
    </row>
    <row r="19" spans="1:6" ht="12.75">
      <c r="A19" s="707"/>
      <c r="B19" s="708"/>
      <c r="C19" s="709"/>
      <c r="D19" s="708"/>
      <c r="E19" s="710"/>
      <c r="F19" s="881"/>
    </row>
    <row r="20" spans="1:6" ht="51">
      <c r="A20" s="703" t="s">
        <v>213</v>
      </c>
      <c r="B20" s="704" t="s">
        <v>455</v>
      </c>
      <c r="C20" s="705"/>
      <c r="D20" s="711"/>
      <c r="E20" s="711"/>
      <c r="F20" s="881"/>
    </row>
    <row r="21" spans="1:6" ht="12.75">
      <c r="A21" s="703"/>
      <c r="B21" s="704" t="s">
        <v>453</v>
      </c>
      <c r="C21" s="705" t="s">
        <v>445</v>
      </c>
      <c r="D21" s="706">
        <v>1</v>
      </c>
      <c r="E21" s="711"/>
      <c r="F21" s="881">
        <f>D21*E21</f>
        <v>0</v>
      </c>
    </row>
    <row r="22" spans="1:6" ht="12.75">
      <c r="A22" s="707"/>
      <c r="B22" s="708"/>
      <c r="C22" s="709"/>
      <c r="D22" s="708"/>
      <c r="E22" s="708"/>
      <c r="F22" s="881"/>
    </row>
    <row r="23" spans="1:6" ht="63.75">
      <c r="A23" s="707" t="s">
        <v>214</v>
      </c>
      <c r="B23" s="704" t="s">
        <v>456</v>
      </c>
      <c r="C23" s="709"/>
      <c r="D23" s="708"/>
      <c r="E23" s="708"/>
      <c r="F23" s="881"/>
    </row>
    <row r="24" spans="1:6" ht="12.75">
      <c r="A24" s="707"/>
      <c r="B24" s="704" t="s">
        <v>457</v>
      </c>
      <c r="C24" s="709"/>
      <c r="D24" s="708"/>
      <c r="E24" s="708"/>
      <c r="F24" s="881"/>
    </row>
    <row r="25" spans="1:6" ht="38.25">
      <c r="A25" s="707"/>
      <c r="B25" s="704" t="s">
        <v>458</v>
      </c>
      <c r="C25" s="709"/>
      <c r="D25" s="708"/>
      <c r="E25" s="708"/>
      <c r="F25" s="881"/>
    </row>
    <row r="26" spans="1:6" ht="12.75">
      <c r="A26" s="707"/>
      <c r="B26" s="708" t="s">
        <v>25</v>
      </c>
      <c r="C26" s="709" t="s">
        <v>445</v>
      </c>
      <c r="D26" s="710">
        <v>1</v>
      </c>
      <c r="E26" s="708"/>
      <c r="F26" s="881">
        <f>D26*E26</f>
        <v>0</v>
      </c>
    </row>
    <row r="27" spans="1:6" ht="12.75">
      <c r="A27" s="707"/>
      <c r="B27" s="708"/>
      <c r="C27" s="709"/>
      <c r="D27" s="708"/>
      <c r="E27" s="708"/>
      <c r="F27" s="881"/>
    </row>
    <row r="28" spans="1:6" ht="51">
      <c r="A28" s="707" t="s">
        <v>294</v>
      </c>
      <c r="B28" s="704" t="s">
        <v>459</v>
      </c>
      <c r="C28" s="709"/>
      <c r="D28" s="708"/>
      <c r="E28" s="708"/>
      <c r="F28" s="881"/>
    </row>
    <row r="29" spans="1:6" ht="12.75">
      <c r="A29" s="707"/>
      <c r="B29" s="708" t="s">
        <v>460</v>
      </c>
      <c r="C29" s="709" t="s">
        <v>445</v>
      </c>
      <c r="D29" s="710">
        <v>1</v>
      </c>
      <c r="E29" s="708"/>
      <c r="F29" s="881">
        <f>D29*E29</f>
        <v>0</v>
      </c>
    </row>
    <row r="30" spans="1:6" ht="12.75">
      <c r="A30" s="707"/>
      <c r="B30" s="708"/>
      <c r="C30" s="709"/>
      <c r="D30" s="708"/>
      <c r="E30" s="708"/>
      <c r="F30" s="881"/>
    </row>
    <row r="31" spans="1:6" ht="25.5">
      <c r="A31" s="703" t="s">
        <v>296</v>
      </c>
      <c r="B31" s="704" t="s">
        <v>461</v>
      </c>
      <c r="C31" s="705" t="s">
        <v>445</v>
      </c>
      <c r="D31" s="706">
        <v>1</v>
      </c>
      <c r="E31" s="704"/>
      <c r="F31" s="881">
        <f>D31*E31</f>
        <v>0</v>
      </c>
    </row>
    <row r="32" spans="1:6" ht="12.75">
      <c r="A32" s="703"/>
      <c r="B32" s="704"/>
      <c r="C32" s="705"/>
      <c r="D32" s="706"/>
      <c r="E32" s="704"/>
      <c r="F32" s="881"/>
    </row>
    <row r="33" spans="1:6" ht="25.5">
      <c r="A33" s="703" t="s">
        <v>856</v>
      </c>
      <c r="B33" s="714" t="s">
        <v>857</v>
      </c>
      <c r="C33" s="715" t="s">
        <v>445</v>
      </c>
      <c r="D33" s="716">
        <v>1</v>
      </c>
      <c r="E33" s="714"/>
      <c r="F33" s="881">
        <f>D33*E33</f>
        <v>0</v>
      </c>
    </row>
    <row r="34" spans="1:6" ht="13.5" thickBot="1">
      <c r="A34" s="704"/>
      <c r="B34" s="714"/>
      <c r="C34" s="715"/>
      <c r="D34" s="716"/>
      <c r="E34" s="714"/>
      <c r="F34" s="882"/>
    </row>
    <row r="35" spans="1:6" s="274" customFormat="1" ht="13.5" thickBot="1">
      <c r="A35" s="713"/>
      <c r="B35" s="278" t="s">
        <v>463</v>
      </c>
      <c r="C35" s="275"/>
      <c r="D35" s="276"/>
      <c r="E35" s="277"/>
      <c r="F35" s="883">
        <f>SUM(F4:F34)</f>
        <v>0</v>
      </c>
    </row>
    <row r="36" spans="1:6" ht="12.75">
      <c r="A36" s="698"/>
      <c r="B36" s="717"/>
      <c r="C36" s="717"/>
      <c r="D36" s="718"/>
      <c r="E36" s="717"/>
      <c r="F36" s="717"/>
    </row>
  </sheetData>
  <sheetProtection/>
  <mergeCells count="1">
    <mergeCell ref="B1:F1"/>
  </mergeCells>
  <printOptions/>
  <pageMargins left="0.75" right="0.75" top="1" bottom="1"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IPTI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 Vanček</dc:creator>
  <cp:keywords/>
  <dc:description/>
  <cp:lastModifiedBy>Bertok Igor</cp:lastModifiedBy>
  <cp:lastPrinted>2017-04-20T10:04:24Z</cp:lastPrinted>
  <dcterms:created xsi:type="dcterms:W3CDTF">1999-11-15T12:20:29Z</dcterms:created>
  <dcterms:modified xsi:type="dcterms:W3CDTF">2018-03-21T12:40:17Z</dcterms:modified>
  <cp:category/>
  <cp:version/>
  <cp:contentType/>
  <cp:contentStatus/>
</cp:coreProperties>
</file>