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Z:\Področje investicij\DATOTEKE ZAPOSLENIH\ŽERJAL MARA\Oddelek JN\739-2018\"/>
    </mc:Choice>
  </mc:AlternateContent>
  <xr:revisionPtr revIDLastSave="0" documentId="10_ncr:100000_{578C9578-687D-4E58-A98D-2FD8523B3719}" xr6:coauthVersionLast="31" xr6:coauthVersionMax="31" xr10:uidLastSave="{00000000-0000-0000-0000-000000000000}"/>
  <bookViews>
    <workbookView xWindow="0" yWindow="0" windowWidth="23040" windowHeight="8805" xr2:uid="{00000000-000D-0000-FFFF-FFFF00000000}"/>
  </bookViews>
  <sheets>
    <sheet name="REKAPITULACIJA" sheetId="24" r:id="rId1"/>
    <sheet name="A - GRADBENA DELA" sheetId="2" r:id="rId2"/>
    <sheet name="B - OBRTNIŠKA DELA" sheetId="3" r:id="rId3"/>
    <sheet name="C - STROJNE - OVO" sheetId="11" r:id="rId4"/>
    <sheet name="D - rek ovo elek" sheetId="4" r:id="rId5"/>
    <sheet name="1" sheetId="5" r:id="rId6"/>
    <sheet name="2" sheetId="6" r:id="rId7"/>
    <sheet name="3" sheetId="7" r:id="rId8"/>
    <sheet name="4" sheetId="8" r:id="rId9"/>
    <sheet name="6" sheetId="9" r:id="rId10"/>
    <sheet name="7" sheetId="26" r:id="rId11"/>
    <sheet name="A - GRADBENA DELA (olmar)" sheetId="21" r:id="rId12"/>
    <sheet name="B - OBRTNIŠKA DELA (olmar)" sheetId="22" r:id="rId13"/>
    <sheet name="C - PRENOVA SANITARIJ (olmar)" sheetId="23" r:id="rId14"/>
    <sheet name="D. STROJNE -OLMAR" sheetId="12" r:id="rId15"/>
    <sheet name="E. rek olmar elekt" sheetId="13" r:id="rId16"/>
    <sheet name="1 (olmar)" sheetId="14" r:id="rId17"/>
    <sheet name="2 (olmar)" sheetId="15" r:id="rId18"/>
    <sheet name="3 (olmar)" sheetId="16" r:id="rId19"/>
    <sheet name="4 (olmar)" sheetId="17" r:id="rId20"/>
    <sheet name=" 5 (olmar)" sheetId="18" r:id="rId21"/>
    <sheet name="6 (olmar)" sheetId="19" r:id="rId22"/>
    <sheet name="7 (olmar)" sheetId="27" r:id="rId23"/>
    <sheet name="III." sheetId="25" r:id="rId24"/>
  </sheets>
  <externalReferences>
    <externalReference r:id="rId25"/>
    <externalReference r:id="rId26"/>
  </externalReferences>
  <definedNames>
    <definedName name="DobMont">[1]OSNOVA!$B$38</definedName>
    <definedName name="_xlnm.Print_Area" localSheetId="23">III.!$A$1:$F$14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 i="13" l="1"/>
  <c r="F12" i="27"/>
  <c r="F11" i="27"/>
  <c r="F10" i="27"/>
  <c r="F9" i="27"/>
  <c r="F4" i="27" s="1"/>
  <c r="E9" i="12"/>
  <c r="E8" i="12"/>
  <c r="E7" i="12"/>
  <c r="E16" i="4"/>
  <c r="E19" i="4" s="1"/>
  <c r="F12" i="26"/>
  <c r="F11" i="26"/>
  <c r="F10" i="26"/>
  <c r="F9" i="26"/>
  <c r="F4" i="6"/>
  <c r="B19" i="24"/>
  <c r="F4" i="26" l="1"/>
  <c r="E50" i="17"/>
  <c r="E49" i="17"/>
  <c r="F53" i="23" l="1"/>
  <c r="E29" i="22"/>
  <c r="F11" i="25" l="1"/>
  <c r="F9" i="25"/>
  <c r="F7" i="25"/>
  <c r="F5" i="25"/>
  <c r="B12" i="24"/>
  <c r="B6" i="24"/>
  <c r="B5" i="24"/>
  <c r="F13" i="25" l="1"/>
  <c r="B17" i="11" l="1"/>
  <c r="A17" i="11"/>
  <c r="B16" i="11"/>
  <c r="B15" i="11"/>
  <c r="B14" i="11"/>
  <c r="B13" i="11"/>
  <c r="B12" i="11"/>
  <c r="B11" i="11"/>
  <c r="A11" i="11"/>
  <c r="B10" i="11"/>
  <c r="A10" i="11"/>
  <c r="B9" i="11"/>
  <c r="B8" i="11"/>
  <c r="B14" i="24" l="1"/>
  <c r="F50" i="23"/>
  <c r="F49" i="23"/>
  <c r="F48" i="23"/>
  <c r="F45" i="23"/>
  <c r="F44" i="23"/>
  <c r="F43" i="23"/>
  <c r="F42" i="23"/>
  <c r="F41" i="23"/>
  <c r="F40" i="23"/>
  <c r="F37" i="23"/>
  <c r="F35" i="23"/>
  <c r="F33" i="23"/>
  <c r="F31" i="23"/>
  <c r="A31" i="23"/>
  <c r="F29" i="23"/>
  <c r="A29" i="23"/>
  <c r="F27" i="23"/>
  <c r="F26" i="23"/>
  <c r="F23" i="23"/>
  <c r="F22" i="23"/>
  <c r="F19" i="23"/>
  <c r="F17" i="23"/>
  <c r="F15" i="23"/>
  <c r="F14" i="23"/>
  <c r="F11" i="23"/>
  <c r="F10" i="23"/>
  <c r="F9" i="23"/>
  <c r="F6" i="23"/>
  <c r="F4" i="23"/>
  <c r="A178" i="22"/>
  <c r="F169" i="22"/>
  <c r="F167" i="22"/>
  <c r="F162" i="22"/>
  <c r="F161" i="22"/>
  <c r="F160" i="22"/>
  <c r="F159" i="22"/>
  <c r="F158" i="22"/>
  <c r="F157" i="22"/>
  <c r="F156" i="22"/>
  <c r="F178" i="22" s="1"/>
  <c r="F10" i="22" s="1"/>
  <c r="F155" i="22"/>
  <c r="F154" i="22"/>
  <c r="F153" i="22"/>
  <c r="E175" i="22" s="1"/>
  <c r="F175" i="22" s="1"/>
  <c r="F148" i="22"/>
  <c r="F9" i="22" s="1"/>
  <c r="A148" i="22"/>
  <c r="F146" i="22"/>
  <c r="A142" i="22"/>
  <c r="F136" i="22"/>
  <c r="F134" i="22"/>
  <c r="F132" i="22"/>
  <c r="E140" i="22" s="1"/>
  <c r="F140" i="22" s="1"/>
  <c r="A112" i="22"/>
  <c r="F106" i="22"/>
  <c r="F104" i="22"/>
  <c r="F102" i="22"/>
  <c r="E110" i="22" s="1"/>
  <c r="F110" i="22" s="1"/>
  <c r="A92" i="22"/>
  <c r="A88" i="22"/>
  <c r="F86" i="22"/>
  <c r="A86" i="22"/>
  <c r="F84" i="22"/>
  <c r="F82" i="22"/>
  <c r="F81" i="22"/>
  <c r="F78" i="22"/>
  <c r="F77" i="22"/>
  <c r="A51" i="22"/>
  <c r="E49" i="22"/>
  <c r="F49" i="22" s="1"/>
  <c r="F51" i="22" s="1"/>
  <c r="F5" i="22" s="1"/>
  <c r="A47" i="22"/>
  <c r="F45" i="22"/>
  <c r="F43" i="22"/>
  <c r="F29" i="22"/>
  <c r="F31" i="22" s="1"/>
  <c r="F4" i="22" s="1"/>
  <c r="F25" i="22"/>
  <c r="F23" i="22"/>
  <c r="B10" i="22"/>
  <c r="B9" i="22"/>
  <c r="B8" i="22"/>
  <c r="B7" i="22"/>
  <c r="B6" i="22"/>
  <c r="B5" i="22"/>
  <c r="B4" i="22"/>
  <c r="F146" i="21"/>
  <c r="F144" i="21"/>
  <c r="F142" i="21"/>
  <c r="F140" i="21"/>
  <c r="F137" i="21"/>
  <c r="F135" i="21"/>
  <c r="F133" i="21"/>
  <c r="F131" i="21"/>
  <c r="F129" i="21"/>
  <c r="F127" i="21"/>
  <c r="F125" i="21"/>
  <c r="F123" i="21"/>
  <c r="F121" i="21"/>
  <c r="A121" i="21"/>
  <c r="A123" i="21" s="1"/>
  <c r="F119" i="21"/>
  <c r="F117" i="21"/>
  <c r="F114" i="21"/>
  <c r="A114" i="21"/>
  <c r="A116" i="21" s="1"/>
  <c r="F112" i="21"/>
  <c r="E150" i="21" s="1"/>
  <c r="F150" i="21" s="1"/>
  <c r="F86" i="21"/>
  <c r="F84" i="21"/>
  <c r="F82" i="21"/>
  <c r="F81" i="21"/>
  <c r="F78" i="21"/>
  <c r="F76" i="21"/>
  <c r="F74" i="21"/>
  <c r="A74" i="21"/>
  <c r="F72" i="21"/>
  <c r="F71" i="21"/>
  <c r="F70" i="21"/>
  <c r="F67" i="21"/>
  <c r="F65" i="21"/>
  <c r="F63" i="21"/>
  <c r="F61" i="21"/>
  <c r="F59" i="21"/>
  <c r="F57" i="21"/>
  <c r="F55" i="21"/>
  <c r="E90" i="21" s="1"/>
  <c r="F90" i="21" s="1"/>
  <c r="F36" i="21"/>
  <c r="F34" i="21"/>
  <c r="E40" i="21" s="1"/>
  <c r="F40" i="21" s="1"/>
  <c r="F32" i="21"/>
  <c r="A32" i="21"/>
  <c r="F30" i="21"/>
  <c r="B20" i="21"/>
  <c r="B19" i="21"/>
  <c r="B18" i="21"/>
  <c r="F92" i="21" l="1"/>
  <c r="F19" i="21" s="1"/>
  <c r="F153" i="21"/>
  <c r="F20" i="21" s="1"/>
  <c r="F142" i="22"/>
  <c r="F8" i="22" s="1"/>
  <c r="F43" i="21"/>
  <c r="F18" i="21" s="1"/>
  <c r="E90" i="22"/>
  <c r="F90" i="22" s="1"/>
  <c r="F92" i="22" s="1"/>
  <c r="F6" i="22" s="1"/>
  <c r="F11" i="22" s="1"/>
  <c r="B13" i="24" s="1"/>
  <c r="F112" i="22"/>
  <c r="F7" i="22" s="1"/>
  <c r="F21" i="21" l="1"/>
  <c r="F17" i="19" l="1"/>
  <c r="F16" i="19"/>
  <c r="F15" i="19"/>
  <c r="F14" i="19"/>
  <c r="F13" i="19"/>
  <c r="F12" i="19"/>
  <c r="F11" i="19"/>
  <c r="F10" i="19"/>
  <c r="F15" i="18"/>
  <c r="F13" i="18"/>
  <c r="F12" i="18"/>
  <c r="E19" i="18" s="1"/>
  <c r="F19" i="18" s="1"/>
  <c r="F11" i="18"/>
  <c r="E18" i="18" s="1"/>
  <c r="F18" i="18" s="1"/>
  <c r="F50" i="17"/>
  <c r="F46" i="17"/>
  <c r="F49" i="17" s="1"/>
  <c r="F4" i="17" s="1"/>
  <c r="E12" i="13" s="1"/>
  <c r="A46" i="17"/>
  <c r="F26" i="17"/>
  <c r="A26" i="17"/>
  <c r="F25" i="16"/>
  <c r="F24" i="16"/>
  <c r="F23" i="16"/>
  <c r="F22" i="16"/>
  <c r="F21" i="16"/>
  <c r="F20" i="16"/>
  <c r="F19" i="16"/>
  <c r="F17" i="16"/>
  <c r="F15" i="16"/>
  <c r="F12" i="16"/>
  <c r="F11" i="16"/>
  <c r="E29" i="16" s="1"/>
  <c r="F29" i="16" s="1"/>
  <c r="F42" i="15"/>
  <c r="F41" i="15"/>
  <c r="F36" i="15"/>
  <c r="F35" i="15"/>
  <c r="F34" i="15"/>
  <c r="F33" i="15"/>
  <c r="F31" i="15"/>
  <c r="F30" i="15"/>
  <c r="F27" i="15"/>
  <c r="F24" i="15"/>
  <c r="F23" i="15"/>
  <c r="F22" i="15"/>
  <c r="F21" i="15"/>
  <c r="F18" i="15"/>
  <c r="F17" i="15"/>
  <c r="F16" i="15"/>
  <c r="F15" i="15"/>
  <c r="F14" i="15"/>
  <c r="F13" i="15"/>
  <c r="F12" i="15"/>
  <c r="F11" i="15"/>
  <c r="E39" i="15" s="1"/>
  <c r="F39" i="15" s="1"/>
  <c r="F15" i="14"/>
  <c r="F12" i="14"/>
  <c r="F11" i="14"/>
  <c r="E18" i="14" s="1"/>
  <c r="F18" i="14" s="1"/>
  <c r="E19" i="14" l="1"/>
  <c r="F19" i="14" s="1"/>
  <c r="F4" i="14" s="1"/>
  <c r="E6" i="13" s="1"/>
  <c r="E40" i="15"/>
  <c r="F40" i="15" s="1"/>
  <c r="F4" i="15" s="1"/>
  <c r="E8" i="13" s="1"/>
  <c r="F4" i="16"/>
  <c r="E10" i="13" s="1"/>
  <c r="E28" i="16"/>
  <c r="F28" i="16" s="1"/>
  <c r="F4" i="18"/>
  <c r="E14" i="13" s="1"/>
  <c r="E20" i="19"/>
  <c r="F20" i="19" s="1"/>
  <c r="E19" i="19"/>
  <c r="F19" i="19" s="1"/>
  <c r="F4" i="19" s="1"/>
  <c r="E16" i="13" s="1"/>
  <c r="E21" i="13" l="1"/>
  <c r="G105" i="12"/>
  <c r="F105" i="12"/>
  <c r="G103" i="12"/>
  <c r="F103" i="12"/>
  <c r="G98" i="12"/>
  <c r="F98" i="12"/>
  <c r="G91" i="12"/>
  <c r="F91" i="12"/>
  <c r="G88" i="12"/>
  <c r="F88" i="12"/>
  <c r="G84" i="12"/>
  <c r="F84" i="12"/>
  <c r="G82" i="12"/>
  <c r="F82" i="12"/>
  <c r="G81" i="12"/>
  <c r="G106" i="12" s="1"/>
  <c r="F81" i="12"/>
  <c r="G75" i="12"/>
  <c r="F75" i="12"/>
  <c r="G72" i="12"/>
  <c r="G76" i="12" s="1"/>
  <c r="F72" i="12"/>
  <c r="G62" i="12"/>
  <c r="F62" i="12"/>
  <c r="G59" i="12"/>
  <c r="E10" i="12" s="1"/>
  <c r="B15" i="24" s="1"/>
  <c r="F59" i="12"/>
  <c r="G56" i="12"/>
  <c r="F56" i="12"/>
  <c r="F64" i="12" s="1"/>
  <c r="G353" i="11"/>
  <c r="G354" i="11" s="1"/>
  <c r="F353" i="11"/>
  <c r="F354" i="11" s="1"/>
  <c r="G345" i="11"/>
  <c r="F345" i="11"/>
  <c r="F346" i="11" s="1"/>
  <c r="G343" i="11"/>
  <c r="G336" i="11"/>
  <c r="G333" i="11"/>
  <c r="F333" i="11"/>
  <c r="G324" i="11"/>
  <c r="F324" i="11"/>
  <c r="G320" i="11"/>
  <c r="F320" i="11"/>
  <c r="G314" i="11"/>
  <c r="F314" i="11"/>
  <c r="G304" i="11"/>
  <c r="F304" i="11"/>
  <c r="F305" i="11" s="1"/>
  <c r="G302" i="11"/>
  <c r="F302" i="11"/>
  <c r="G299" i="11"/>
  <c r="F299" i="11"/>
  <c r="G297" i="11"/>
  <c r="F297" i="11"/>
  <c r="G295" i="11"/>
  <c r="F295" i="11"/>
  <c r="G292" i="11"/>
  <c r="F292" i="11"/>
  <c r="G290" i="11"/>
  <c r="F290" i="11"/>
  <c r="G287" i="11"/>
  <c r="F287" i="11"/>
  <c r="G286" i="11"/>
  <c r="F286" i="11"/>
  <c r="G285" i="11"/>
  <c r="F285" i="11"/>
  <c r="G278" i="11"/>
  <c r="G275" i="11"/>
  <c r="F275" i="11"/>
  <c r="G273" i="11"/>
  <c r="F273" i="11"/>
  <c r="G270" i="11"/>
  <c r="F270" i="11"/>
  <c r="G267" i="11"/>
  <c r="F267" i="11"/>
  <c r="G266" i="11"/>
  <c r="F266" i="11"/>
  <c r="G263" i="11"/>
  <c r="G260" i="11"/>
  <c r="F260" i="11"/>
  <c r="G259" i="11"/>
  <c r="F259" i="11"/>
  <c r="G258" i="11"/>
  <c r="F258" i="11"/>
  <c r="G257" i="11"/>
  <c r="F257" i="11"/>
  <c r="G256" i="11"/>
  <c r="F256" i="11"/>
  <c r="G247" i="11"/>
  <c r="F247" i="11"/>
  <c r="G244" i="11"/>
  <c r="F244" i="11"/>
  <c r="G241" i="11"/>
  <c r="F241" i="11"/>
  <c r="G238" i="11"/>
  <c r="F238" i="11"/>
  <c r="G235" i="11"/>
  <c r="F235" i="11"/>
  <c r="G233" i="11"/>
  <c r="F233" i="11"/>
  <c r="G230" i="11"/>
  <c r="F230" i="11"/>
  <c r="G227" i="11"/>
  <c r="F227" i="11"/>
  <c r="G224" i="11"/>
  <c r="F224" i="11"/>
  <c r="G221" i="11"/>
  <c r="F221" i="11"/>
  <c r="G220" i="11"/>
  <c r="F220" i="11"/>
  <c r="G219" i="11"/>
  <c r="F219" i="11"/>
  <c r="G216" i="11"/>
  <c r="F216" i="11"/>
  <c r="G215" i="11"/>
  <c r="F215" i="11"/>
  <c r="G212" i="11"/>
  <c r="F212" i="11"/>
  <c r="G209" i="11"/>
  <c r="G248" i="11" s="1"/>
  <c r="F209" i="11"/>
  <c r="F248" i="11" s="1"/>
  <c r="G206" i="11"/>
  <c r="F206" i="11"/>
  <c r="G147" i="11"/>
  <c r="G148" i="11" s="1"/>
  <c r="G135" i="11"/>
  <c r="F135" i="11"/>
  <c r="G132" i="11"/>
  <c r="F132" i="11"/>
  <c r="G129" i="11"/>
  <c r="F129" i="11"/>
  <c r="G107" i="11"/>
  <c r="G103" i="11"/>
  <c r="G100" i="11"/>
  <c r="G97" i="11"/>
  <c r="G94" i="11"/>
  <c r="G91" i="11"/>
  <c r="G90" i="11"/>
  <c r="G87" i="11"/>
  <c r="G86" i="11"/>
  <c r="G83" i="11"/>
  <c r="G82" i="11"/>
  <c r="G79" i="11"/>
  <c r="G76" i="11"/>
  <c r="G73" i="11"/>
  <c r="G70" i="11"/>
  <c r="G67" i="11"/>
  <c r="G66" i="11"/>
  <c r="G62" i="11"/>
  <c r="G59" i="11"/>
  <c r="G56" i="11"/>
  <c r="B16" i="24" l="1"/>
  <c r="B17" i="24" s="1"/>
  <c r="G137" i="11"/>
  <c r="G279" i="11"/>
  <c r="G64" i="12"/>
  <c r="F76" i="12"/>
  <c r="F106" i="12"/>
  <c r="G109" i="11"/>
  <c r="G305" i="11"/>
  <c r="E10" i="11"/>
  <c r="F276" i="11"/>
  <c r="G346" i="11"/>
  <c r="E17" i="11"/>
  <c r="E11" i="11"/>
  <c r="E12" i="11"/>
  <c r="E14" i="11"/>
  <c r="F278" i="11"/>
  <c r="F279" i="11" s="1"/>
  <c r="F17" i="9"/>
  <c r="F16" i="9"/>
  <c r="F15" i="9"/>
  <c r="F14" i="9"/>
  <c r="F13" i="9"/>
  <c r="F12" i="9"/>
  <c r="F11" i="9"/>
  <c r="F10" i="9"/>
  <c r="F22" i="8"/>
  <c r="A22" i="8"/>
  <c r="F27" i="7"/>
  <c r="F26" i="7"/>
  <c r="F25" i="7"/>
  <c r="F24" i="7"/>
  <c r="F23" i="7"/>
  <c r="F22" i="7"/>
  <c r="F21" i="7"/>
  <c r="F20" i="7"/>
  <c r="F19" i="7"/>
  <c r="F17" i="7"/>
  <c r="F15" i="7"/>
  <c r="F12" i="7"/>
  <c r="E30" i="7" s="1"/>
  <c r="F30" i="7" s="1"/>
  <c r="F11" i="7"/>
  <c r="E31" i="7" s="1"/>
  <c r="F31" i="7" s="1"/>
  <c r="F38" i="6"/>
  <c r="F37" i="6"/>
  <c r="F32" i="6"/>
  <c r="F31" i="6"/>
  <c r="F30" i="6"/>
  <c r="F29" i="6"/>
  <c r="F27" i="6"/>
  <c r="F26" i="6"/>
  <c r="F23" i="6"/>
  <c r="F20" i="6"/>
  <c r="F19" i="6"/>
  <c r="F18" i="6"/>
  <c r="F17" i="6"/>
  <c r="F14" i="6"/>
  <c r="E35" i="6" s="1"/>
  <c r="F35" i="6" s="1"/>
  <c r="F13" i="6"/>
  <c r="F12" i="6"/>
  <c r="F11" i="6"/>
  <c r="E36" i="6" s="1"/>
  <c r="F36" i="6" s="1"/>
  <c r="F16" i="5"/>
  <c r="F13" i="5"/>
  <c r="F12" i="5"/>
  <c r="F11" i="5"/>
  <c r="E27" i="8" l="1"/>
  <c r="F27" i="8" s="1"/>
  <c r="E26" i="8"/>
  <c r="F26" i="8" s="1"/>
  <c r="F4" i="8" s="1"/>
  <c r="E12" i="4" s="1"/>
  <c r="E16" i="11"/>
  <c r="E15" i="11"/>
  <c r="E9" i="11"/>
  <c r="E18" i="11" s="1"/>
  <c r="B7" i="24" s="1"/>
  <c r="E8" i="4"/>
  <c r="E19" i="5"/>
  <c r="F19" i="5" s="1"/>
  <c r="F4" i="5" s="1"/>
  <c r="E6" i="4" s="1"/>
  <c r="E19" i="9"/>
  <c r="F19" i="9" s="1"/>
  <c r="E20" i="5"/>
  <c r="F20" i="5" s="1"/>
  <c r="F4" i="7"/>
  <c r="E10" i="4" s="1"/>
  <c r="E20" i="9"/>
  <c r="F20" i="9" s="1"/>
  <c r="F4" i="9" s="1"/>
  <c r="E14" i="4" s="1"/>
  <c r="B8" i="24" l="1"/>
  <c r="B9" i="24" s="1"/>
  <c r="B21" i="24" l="1"/>
  <c r="B23" i="24" s="1"/>
  <c r="B11" i="3"/>
  <c r="F240" i="2" l="1"/>
  <c r="F238" i="2"/>
  <c r="F236" i="2"/>
  <c r="F234" i="2"/>
  <c r="F232" i="2"/>
  <c r="F230" i="2"/>
  <c r="F228" i="2"/>
  <c r="F226" i="2"/>
  <c r="F224" i="2"/>
  <c r="F222" i="2"/>
  <c r="F220" i="2"/>
  <c r="F218" i="2"/>
  <c r="F216" i="2"/>
  <c r="F214" i="2"/>
  <c r="F212" i="2"/>
  <c r="E244" i="2" l="1"/>
  <c r="F244" i="2" s="1"/>
  <c r="F246" i="2" s="1"/>
  <c r="F200" i="2" l="1"/>
  <c r="F199" i="2"/>
  <c r="F198" i="2"/>
  <c r="B22" i="2"/>
  <c r="B21" i="2" l="1"/>
  <c r="B20" i="2"/>
  <c r="B19" i="2"/>
  <c r="B18" i="2"/>
  <c r="B10" i="3"/>
  <c r="B9" i="3"/>
  <c r="B8" i="3"/>
  <c r="B7" i="3"/>
  <c r="B6" i="3"/>
  <c r="B5" i="3"/>
  <c r="B4" i="3"/>
  <c r="F105" i="2"/>
  <c r="F107" i="2"/>
  <c r="F193" i="2"/>
  <c r="F197" i="3"/>
  <c r="F195" i="3"/>
  <c r="F161" i="3"/>
  <c r="F125" i="3"/>
  <c r="F109" i="3"/>
  <c r="F107" i="3" l="1"/>
  <c r="F105" i="3"/>
  <c r="F99" i="2"/>
  <c r="F191" i="2"/>
  <c r="F156" i="2"/>
  <c r="F101" i="2"/>
  <c r="F42" i="2"/>
  <c r="F158" i="2" l="1"/>
  <c r="F179" i="3" l="1"/>
  <c r="F180" i="3"/>
  <c r="F181" i="3"/>
  <c r="F182" i="3"/>
  <c r="F183" i="3"/>
  <c r="F184" i="3"/>
  <c r="F185" i="3"/>
  <c r="F186" i="3"/>
  <c r="F187" i="3"/>
  <c r="F188" i="3"/>
  <c r="F189" i="3"/>
  <c r="F190" i="3"/>
  <c r="F178" i="3"/>
  <c r="F159" i="3"/>
  <c r="F157" i="3"/>
  <c r="E165" i="3" s="1"/>
  <c r="F165" i="3" s="1"/>
  <c r="F131" i="3"/>
  <c r="F85" i="3"/>
  <c r="F84" i="3"/>
  <c r="F81" i="3"/>
  <c r="F80" i="3"/>
  <c r="F28" i="3"/>
  <c r="F175" i="2"/>
  <c r="F173" i="2"/>
  <c r="F171" i="2"/>
  <c r="F169" i="2"/>
  <c r="F166" i="2"/>
  <c r="F164" i="2"/>
  <c r="F97" i="2"/>
  <c r="F61" i="2"/>
  <c r="F40" i="2"/>
  <c r="F36" i="2"/>
  <c r="A208" i="3"/>
  <c r="E205" i="3" l="1"/>
  <c r="F205" i="3" s="1"/>
  <c r="F208" i="3" s="1"/>
  <c r="F11" i="3" s="1"/>
  <c r="F167" i="3"/>
  <c r="F9" i="3" s="1"/>
  <c r="A65" i="2"/>
  <c r="F162" i="2" l="1"/>
  <c r="F195" i="2"/>
  <c r="F189" i="2"/>
  <c r="F188" i="2"/>
  <c r="F95" i="2"/>
  <c r="E204" i="2" l="1"/>
  <c r="F204" i="2" s="1"/>
  <c r="F207" i="2" s="1"/>
  <c r="F21" i="2" s="1"/>
  <c r="A167" i="3" l="1"/>
  <c r="F171" i="3"/>
  <c r="F91" i="2" l="1"/>
  <c r="F89" i="3" l="1"/>
  <c r="F103" i="3"/>
  <c r="E113" i="3" s="1"/>
  <c r="F113" i="3" s="1"/>
  <c r="F115" i="3" l="1"/>
  <c r="F7" i="3" s="1"/>
  <c r="F48" i="3"/>
  <c r="F46" i="3"/>
  <c r="E52" i="3" s="1"/>
  <c r="F52" i="3" s="1"/>
  <c r="A173" i="3"/>
  <c r="A137" i="3"/>
  <c r="A115" i="3"/>
  <c r="A95" i="3"/>
  <c r="A50" i="3"/>
  <c r="A54" i="3"/>
  <c r="F26" i="3"/>
  <c r="F24" i="3"/>
  <c r="E32" i="3" l="1"/>
  <c r="F32" i="3" s="1"/>
  <c r="F34" i="3" s="1"/>
  <c r="F4" i="3" s="1"/>
  <c r="F54" i="3"/>
  <c r="F5" i="3" s="1"/>
  <c r="A89" i="3" l="1"/>
  <c r="A91" i="3" s="1"/>
  <c r="F138" i="2"/>
  <c r="F74" i="2"/>
  <c r="A135" i="2" l="1"/>
  <c r="F142" i="2"/>
  <c r="F135" i="2"/>
  <c r="A137" i="2" l="1"/>
  <c r="A142" i="2" s="1"/>
  <c r="A144" i="2" s="1"/>
  <c r="A146" i="2" s="1"/>
  <c r="A150" i="2" s="1"/>
  <c r="A152" i="2" s="1"/>
  <c r="A154" i="2" s="1"/>
  <c r="F69" i="2"/>
  <c r="A34" i="2"/>
  <c r="F65" i="2"/>
  <c r="F103" i="2" l="1"/>
  <c r="F94" i="2"/>
  <c r="F89" i="2"/>
  <c r="F87" i="2"/>
  <c r="F86" i="2"/>
  <c r="F83" i="2"/>
  <c r="F81" i="2"/>
  <c r="F79" i="2"/>
  <c r="F76" i="2"/>
  <c r="F72" i="2"/>
  <c r="F67" i="2"/>
  <c r="F63" i="2"/>
  <c r="F38" i="2"/>
  <c r="F173" i="3"/>
  <c r="F10" i="3" s="1"/>
  <c r="F129" i="3"/>
  <c r="F127" i="3"/>
  <c r="F87" i="3"/>
  <c r="E93" i="3" s="1"/>
  <c r="F34" i="2"/>
  <c r="F32" i="2"/>
  <c r="F160" i="2"/>
  <c r="F154" i="2"/>
  <c r="F152" i="2"/>
  <c r="F150" i="2"/>
  <c r="F148" i="2"/>
  <c r="F147" i="2"/>
  <c r="F144" i="2"/>
  <c r="F140" i="2"/>
  <c r="F133" i="2"/>
  <c r="E111" i="2" l="1"/>
  <c r="F111" i="2" s="1"/>
  <c r="F113" i="2" s="1"/>
  <c r="F19" i="2" s="1"/>
  <c r="E179" i="2"/>
  <c r="F179" i="2" s="1"/>
  <c r="F182" i="2" s="1"/>
  <c r="F20" i="2" s="1"/>
  <c r="E46" i="2"/>
  <c r="F46" i="2" s="1"/>
  <c r="E135" i="3"/>
  <c r="F135" i="3" s="1"/>
  <c r="F137" i="3" s="1"/>
  <c r="F8" i="3" s="1"/>
  <c r="F93" i="3"/>
  <c r="F95" i="3" s="1"/>
  <c r="F6" i="3" s="1"/>
  <c r="A78" i="2"/>
  <c r="A81" i="2" s="1"/>
  <c r="A83" i="2" s="1"/>
  <c r="A85" i="2" s="1"/>
  <c r="F12" i="3" l="1"/>
  <c r="F49" i="2"/>
  <c r="F18" i="2" s="1"/>
  <c r="F23" i="2" s="1"/>
  <c r="A109" i="2" l="1"/>
</calcChain>
</file>

<file path=xl/sharedStrings.xml><?xml version="1.0" encoding="utf-8"?>
<sst xmlns="http://schemas.openxmlformats.org/spreadsheetml/2006/main" count="1913" uniqueCount="728">
  <si>
    <t>A. Gradbena dela</t>
  </si>
  <si>
    <t>B. Obrtniška dela</t>
  </si>
  <si>
    <t>Skupaj</t>
  </si>
  <si>
    <t>REKAPITULACIJA</t>
  </si>
  <si>
    <t>GRADBENA DELA</t>
  </si>
  <si>
    <t>1.0</t>
  </si>
  <si>
    <t>PREDDELA</t>
  </si>
  <si>
    <t>Priprava gradbišča s postavitvijo barak, ureditvijo dostopnih in dovoznih poti, deponij, opozorilnih tabel, gradbiščne table, varnostne ograje in ostalih spremljajočih elementov, ki so potrebni za varno delo gradbišča. Kompletno s uspostavitvijo prvotnega stanja po končanih delih. Izvedba skladno z varnostnim načrtom prenove.</t>
  </si>
  <si>
    <t>kpl</t>
  </si>
  <si>
    <t>Izdelava varnostnega načrta.</t>
  </si>
  <si>
    <t>a.</t>
  </si>
  <si>
    <t>m2</t>
  </si>
  <si>
    <t>b.</t>
  </si>
  <si>
    <t>PREDDELA SKUPAJ:</t>
  </si>
  <si>
    <t xml:space="preserve"> </t>
  </si>
  <si>
    <t>2.0</t>
  </si>
  <si>
    <t>RUŠITVENA DELA</t>
  </si>
  <si>
    <t>kom</t>
  </si>
  <si>
    <t>m3</t>
  </si>
  <si>
    <t>m1</t>
  </si>
  <si>
    <t>Odstranitev obstoječih finalnih tlakov ter odvoz na gradbiščno deponijo:</t>
  </si>
  <si>
    <t>keramika</t>
  </si>
  <si>
    <t>Utori dim. 5/5 cm</t>
  </si>
  <si>
    <t>Utori dim 10/10 cm</t>
  </si>
  <si>
    <t>ur</t>
  </si>
  <si>
    <t>kos</t>
  </si>
  <si>
    <t>RUŠITVENA DELA SKUPAJ:</t>
  </si>
  <si>
    <t>3.0</t>
  </si>
  <si>
    <t>Izdelava izravnave sten na območjih odstranjene keramike s cementno malto, s predhodno izvedbo priprave podlage z odstranitvijo prahu in premaz z emulzijo za boljšo sprejemnost staro-novo; podlaga za stensko keramiko</t>
  </si>
  <si>
    <t>4.0</t>
  </si>
  <si>
    <t>B.</t>
  </si>
  <si>
    <t>OBRTNIŠKA DELA</t>
  </si>
  <si>
    <t>Razna nepredvidena dela, obračun po dejansko opravljenem času in porabljenem materialu. Pred izvedbo del mora naročnik potrditi dela! Ocena.</t>
  </si>
  <si>
    <t>KLJUČAVNIČARSKA DELA</t>
  </si>
  <si>
    <t>KLJUČAVNIČARSKA DELA SKUPAJ:</t>
  </si>
  <si>
    <t>KERAMIČARSKA DELA</t>
  </si>
  <si>
    <t>Kitanje stikov s PU kitom na stikih tlak-stena in stena-stena</t>
  </si>
  <si>
    <t>KERAMIČARSKA DELA SKUPAJ</t>
  </si>
  <si>
    <t>6.0</t>
  </si>
  <si>
    <t>7.0</t>
  </si>
  <si>
    <t>MIZARSKA DELA</t>
  </si>
  <si>
    <t>MIZARSKA DELA SKUPAJ</t>
  </si>
  <si>
    <t>SLIKOPLESKARSKA DELA</t>
  </si>
  <si>
    <t>SLIKOPLESKARSKA DELA SKUPAJ:</t>
  </si>
  <si>
    <t>ČIŠČENJE</t>
  </si>
  <si>
    <t>Kompletno generalno čiščenje tal, pohištva, opreme in naprav, stavbnega pohištva, ipd. Po končanih delih. Obračun del po tlorisni površini objekta</t>
  </si>
  <si>
    <t>ČIŠČENJE SKUPAJ:</t>
  </si>
  <si>
    <t>SKUPAJ OBRTNIŠKA  DELA</t>
  </si>
  <si>
    <t>Izdelava utorov širine do 20 cm za instalacije v tlaku z zarezovanjem z diamantno rezalko na robovih, rušenjem estriha odstranitvijo toplotne izolacije predvidoma EPS, ter odvoz ruševin na gradbiščno deponijo</t>
  </si>
  <si>
    <t>Vsota rezervirana za razna nepredvidena dela, obračun po dejansko opravljenem času in porabljenem materialu. Pred izvedbo del mora naročnik potrditi dela!</t>
  </si>
  <si>
    <t>Odstranitev obstoječe sanitarne opreme ter odvoz na deponijo.</t>
  </si>
  <si>
    <t>Krpanje utorov širine 20 po položenih instalacijah v enaki sestavi kot obstoječ tlak: dobava in polaganje EPS, PE folije, mikroarmiran cementni estrih C15/20 debeline do 6 cm.</t>
  </si>
  <si>
    <t>B. OBRTNIŠKA DELA</t>
  </si>
  <si>
    <t xml:space="preserve">SUHOMONTAŽNA DELA </t>
  </si>
  <si>
    <t>SUHOMONTAŽNA DELA SKUPAJ</t>
  </si>
  <si>
    <t>Nakladanje in odvoz gradbenih in drugih odpadkov na trajno deponijo skladno s Pravilnikom o ravnanju z gradbenimi odpadki komplet s plačilom komunalnih taks in prispevkov ter vsemi pomožnimi deli in transporti. Obračun količin v nerazsutem stanju! OCENA</t>
  </si>
  <si>
    <t>Dobava in vgradnja montažnih preklad različnih dolžin, z vsemi pomožnimi deli in materiali</t>
  </si>
  <si>
    <t>Ocena 10% od raznih rušitvenih del</t>
  </si>
  <si>
    <t>Dobava in vgradnja profilov na stikih z različnimi tlaki.</t>
  </si>
  <si>
    <t>KANALIZACIJA</t>
  </si>
  <si>
    <t>ZIDARSKA DELA</t>
  </si>
  <si>
    <t>ZIDARSKA DELA SKUPAJ:</t>
  </si>
  <si>
    <t>KANALIZACIJA SKUPAJ:</t>
  </si>
  <si>
    <t>8.0</t>
  </si>
  <si>
    <t>Odstranitev obstoječe stenske keramike ter odvoz ruševin na gradbiščno deponijo.</t>
  </si>
  <si>
    <t>Izdelava prebojev za razvod instalacij skozi AB stene različnih dimenzij. Kompletno z odvozom rušitvenega materiala na gradbiščno deponijo.</t>
  </si>
  <si>
    <t>Pomoč instalaterjem pri izvedbi raznih opravil</t>
  </si>
  <si>
    <t>KV delavec</t>
  </si>
  <si>
    <t>NK delavec</t>
  </si>
  <si>
    <t>Obdelava vratnih in okenskih špalet v sestavi: cementni obriz, grobi in fini apneni omet. Izravnava se izvede na mestih kjer so nastale poškodbe ali za potrebo izravnave.</t>
  </si>
  <si>
    <t>Zametavanje utorov z grobo apneno cementno malto po položenih instalacijah.</t>
  </si>
  <si>
    <t>pokrov dim 60x60</t>
  </si>
  <si>
    <t>Izvedba obloge gaberitov z vlagoodpornimi mavčnokartonskimi ploščami, z badažiranjem stikov, ter vsemi potrebnimi deli in materiali.</t>
  </si>
  <si>
    <t>­ stena debeline 20 cm</t>
  </si>
  <si>
    <t>OPOMBE IN SPECIFIKACIJE H POPISOM:</t>
  </si>
  <si>
    <t>POPISE UPOŠTEVATI SKUPAJ S PREJETIMI NAČRTI IN VSEBINO TEHNIČNEGA POROČILA!</t>
  </si>
  <si>
    <t>Vse nejasnosti in nedorečene opise postavk oz. finalne obdelave je potrebno dogovoriti pred izvedbo z odg. projektantom ter pridobiti soglasje investitorja!</t>
  </si>
  <si>
    <t>Splošno:</t>
  </si>
  <si>
    <t>Odstranitev vseh začasnih objektov in čiščenje gradbišča po končanih delih z odvozom odpadnega materiala na stalno deponijo s plačilom komunalne takse.</t>
  </si>
  <si>
    <t>Identifikacija in zakoličba morebitnih obstoječih komunalnih vodov na območju posega, s sodelovanjem upravljalcev posameznega komunalno energetskega voda (kanalizacija, vodovod, elektro, plin, TK, ...). Obračun po dejanskih količinah in  stroških in predhodni potrditvi nadzora.</t>
  </si>
  <si>
    <t xml:space="preserve">Vse rušitve izvajati po načrtu rušitvenih del. Vse rušitve nosilnih konstrukcij/elementov izvajati po navodilu statika z ustreznimi začasnimi podporami. V ceni vseh postavk zajeti vsa pomožna dela, ves material in prenose, nakladanje na prevozno sredstvo ter odvoze na stalno deponijo,  s plačilom vseh stroškov.  </t>
  </si>
  <si>
    <t>Odstranitev in odvoz vseh okolju nevarnih materialov je izvajati v skladu s predpisi in jih je ustrezno deponirati.</t>
  </si>
  <si>
    <t>Izvajalec del je dolžan predložiti evidenčne liste o odvozu odpadkov.Ves odpadni material od rušenja je potrebno sortirati! Glede ravnanja z odpadki je potrebno upoštevati vso trenutno veljavno slovensko zakonodajo s tega področja! V ponudbeno ceno mora biti vključen tudi prispevek za deponiranje.</t>
  </si>
  <si>
    <t>Pri izvajanju je potrebno upoštevati vse potrebne varnostne ukrepe za zaščito delavcev, mimoidočih in okolice.Investitor oziroma njegov pooblaščenec in izvajalec del, morata zadostiti vsem pogojem in zahtevam, ki izhajajo iz predpisov, ki urejajo področje ravnanja z odpadki, ki nastanejo pri gradbenih delih in o ravnanju z odpadki na splošno.</t>
  </si>
  <si>
    <t>Pripravljalna dela - odklop morebitnih energetskih naprav in napeljav in zaščita elementov na območju prenove objekta.</t>
  </si>
  <si>
    <t xml:space="preserve">Odstranitev elementov in opreme pomeni demontažo, strojno ali ročno rušenje z iznosom in nalaganjem materiala na kamion, odvozom na urejeno deponijo in plačilom takse, z vsemi deli in pomožnimi deli </t>
  </si>
  <si>
    <t>Dolbenje ležišč za nove konstrukcijske elemente - preklade/nosilce, vključno z iznosom ruševin, nakladanjem na prevozno sredstvo in odvozom ter pripravo-izravnavo ležišča z armirano cementno malto po  detajlu statika OCENA</t>
  </si>
  <si>
    <t>V ceni postavke upoštevati izvedbo, material, vse zunanje in notranje transporte, ter vsa pomožna dela skladno z normativi v gradbeništvu.</t>
  </si>
  <si>
    <t>Zidanje mora biti čisto, s pravilno vezavo opeke. Stiki morajo biti dobro zaliti z malto, vrste popolnoma vodoravne, malta pa ne sme biti v debelejšem sloju kot 15mm. Vse površine morajo biti popolnoma ravne in navpične, odvečna malta iz stikov se mora odstraniti, dokler je še sveža.</t>
  </si>
  <si>
    <t>Kvaliteta opeke in malte mora ustrezati zahtevam splošnih določil in opisu standardov.</t>
  </si>
  <si>
    <t>Zidanje z opeko se obračunava po dejansko izvršenih količinah po opisu.</t>
  </si>
  <si>
    <t>Odprtine za okna in vrata se odbijajo po zidarskih merah iz načrta skupaj s prekladami.</t>
  </si>
  <si>
    <t>Ometi:</t>
  </si>
  <si>
    <t>Vse ometane površine morajo biti popolnoma ravne, z enakomerno površinsko obdelavo, kvaliteta malt mora ustrezati standardom.</t>
  </si>
  <si>
    <t>Vse izolacije morajo ustrezati določilom veljavnih tehničnih predpisov, drugih normativov in obveznih standardov.</t>
  </si>
  <si>
    <t xml:space="preserve">Izdelava toplotne izolacije in podlage pod tlaki po sistemu plavajočih podov -zaščita proti prenosu zvoka po konstrukciji. Kompletno vse, z vsemi pomožnimi deli, izvedbo izolacijskega dilatacijskega stika -skladno z izbrano izolacijo-tipski element,  vsemi materiali in transporti. Toplotna izolacija je zaščitena z enojno PVC folijo. </t>
  </si>
  <si>
    <t xml:space="preserve">Izdelava hidroizolacije: trdno, gladko, izravnano, brezprašno in čisto podlago premazati s hladnim bitumenskim sredstvom, da se doseže čvrst in neoporečen spoj trakov s podlago, na podlago položiti bitumenski plastomerni trak, izbira vrste traku in način polaganja (lepljenje ali varjenje) glede na namen zaščite (proti talni vlagi), po navodilih izbranega proizvajalca. Upoštevati vse vertikalne zaključke horizontalne izolacije. Delo izvajati pazljivo in natančno, da ne pride do poškodb izolacije.  </t>
  </si>
  <si>
    <t>Čiščenje prostorov, celotne opreme in delovnih naprav po končanih posameznih fazah je vkalkulirati v e.m. in v cenah za enoto mere pri zidarskih delih še posebej upoštevati in vkalkulirati</t>
  </si>
  <si>
    <t>V ponudbenih  cenah je zajeti tudi strošek zaščite izvedenih del med posameznimi fazami del (hidroizolacija, estrihi,  polaganje keramike/kamna ter drugih talnih in stenskih oblog) in pri izdelavi horizontalne in vertikalne hidroizolacije obvezno upoštevati in v e.m. vkalkulirati vsa predhodna dela: izdelava zaokrožnic na stikih vertikal in horizontal ipd.</t>
  </si>
  <si>
    <t>Zidarska dela se morajo izvajati po določilih veljavnih statičnih predpisov in normativov. Za vse vgrajene materiale se zahteva ustrezne ateste, izjave o skladnosti in poročila.</t>
  </si>
  <si>
    <t>Strojno in deloma ročno dolbljenje reg/utorov za izdelavo instalacij v  AB, opečnih oziroma siporex stenah, kompletno z zbiranjem, čiščenjem, prenosom in nakladanje na transportno sredstvo in odvoz na urejeno deponijo do 10km, z upoštevanjem vseh potrebnih stroškov  in pristojbin. Zajeti tudi zametavanje z malto po končanih delih. OCENA</t>
  </si>
  <si>
    <t>Izdelava lahkih premičnih odrov, naprava podstavka, montaža in demontaža ter vsa pomožna dela na gradbišču. Obračun po tlorisni površini objekta</t>
  </si>
  <si>
    <t>Pomoč obrtnikom in instalaterjem (izdelava in zazidava utorov, prebojev vseh vrst, vgrajevanje raznega sidrnega materiala, sifonov in opreme, ločilni trakovi,...) - OCENA</t>
  </si>
  <si>
    <t>ura</t>
  </si>
  <si>
    <t>Ročno nakladanje gradbenih odpadkov, embalaže in drugih odpadkov in ročni iznos na začasno deponijo na dvorišču objekta v dolžini 100m</t>
  </si>
  <si>
    <t>Nakladanje gradbenih odpadkov, embalaže in drugih odpadkov na kamion in odvoz na trajno deponijo v razdalji do 10km s plačilom vseh taks in pristojbin ter predajo evidenčnih listov deponiranja</t>
  </si>
  <si>
    <t>Sprotno in finalno čiščenje objekta</t>
  </si>
  <si>
    <t>Vse nedorečene opise postavk oz. finalne obdelave in zaključke je potrebno dogovoriti pred izvedbo z odg. projektantom arhitekture ter pridobiti soglasje investitorja!</t>
  </si>
  <si>
    <t>Dobava in montaža ALU ali kovinskih pripir iz kotnika ustreznih dimenzij, na območju menjave tlakov OCENA</t>
  </si>
  <si>
    <t>V ceni vseh postavk zajeti vsa pomožna dela, vse prenose, ves pomožni in pritrdilni material, vse za gotove vgrajene elemente.Izvedba del po tehničnih navodilih proizvajalca.V enotnih cenah morajo biti upoštevani vsi izrezi, zaključki ter bandažiranje in kitanje stikov.</t>
  </si>
  <si>
    <t>Kovinska podkonstrukcija iz profilov iz pocinkane jeklene pločevine je togo pritrjena. Vsi pritrdilni materiali kot npr. vijaki, žeblji in podobno morajo biti pocinkani ali fosforizirani.</t>
  </si>
  <si>
    <t>Na stikih s steno, stropom in tlemi je treba uporabiti tesnilni trak.</t>
  </si>
  <si>
    <t>V ceni vseh postavk je potrebno zajeti vse potrebne delovne odre.</t>
  </si>
  <si>
    <t>V ceni je zajeti bandažiranje in 1x glajenje stikov.</t>
  </si>
  <si>
    <t>V ceni zajeti vso podkonstrukcijo,  izreze za svetila, stropne enote in prezračevalne rešetke. Višina obešanja do 1 m</t>
  </si>
  <si>
    <t>Dela je potrebno izvajati v skladu z  tehničnimi predpisi in normativi v soglasju z obveznimi standardi.</t>
  </si>
  <si>
    <t>Material za ta dela mora po kvaliteti ustrezati določilom veljavnih predpisov.</t>
  </si>
  <si>
    <t>V ceni za enoto je potrebno upoštevati poleg del opisanih v posamezni postavki še:</t>
  </si>
  <si>
    <t xml:space="preserve"> - snemanje potrebnih izmer na objektu,</t>
  </si>
  <si>
    <t xml:space="preserve"> - pregled, čiščenje, vlaženje in pranje podlog,</t>
  </si>
  <si>
    <t xml:space="preserve"> - obeleževanje višin in postavljanje potrebnih letev,</t>
  </si>
  <si>
    <t xml:space="preserve"> - dobavo vsega materiala z vsemi transporti in manipulativnimi stroški,</t>
  </si>
  <si>
    <t xml:space="preserve"> - napravo malt,</t>
  </si>
  <si>
    <t xml:space="preserve"> - vso delo v delavnici in na objektu z vsemi dajatvami,</t>
  </si>
  <si>
    <t xml:space="preserve"> - prevoz materiala in izdelkov na objekt, z nakladanjem, razkladanjem, skladiščenjem ter notranjimi transporti,do mesta vgraditve</t>
  </si>
  <si>
    <t xml:space="preserve"> - čiščenje izdelkov po opravljenem delu in zavarovanje do predaje naročniku.</t>
  </si>
  <si>
    <t>Obračun del se vrši v merskih enotah, ki so označene v posamezni postavki.</t>
  </si>
  <si>
    <t>Druge opombe:</t>
  </si>
  <si>
    <t xml:space="preserve"> - ves vgrajeni material mora imeti ustrezne ateste,</t>
  </si>
  <si>
    <t>- v ceni za enoto upoštevati vse vogalne in zaključne PVC profile, pri stiku keramika-omet in drugo,</t>
  </si>
  <si>
    <t xml:space="preserve"> - do prevzema naročnika obremenjujejo vse poškodbe na izvedenih delih izvajalca v kolikor neoporečno  dokaže, da poškodbe niso nastale po njegovi krivdi,</t>
  </si>
  <si>
    <t>Pred polaganjem izvajalec skupaj z nadzorom in projektantom pregleda površine oblaganja in določi lokacije oblaganja sten in tlaka. Površine odprtin do 0,50 m2 , ki se ne oblagajo, ampak se oblaganje vrši ob  odprtinah, se ne odbijajo. Okenske odprtine do 1m2 se ne odbijajo, špalete se ne obračunajo posebej, vratne odprtine se odbijejo nad 1m2.Izvajalec je obvezan opraviti predhodne izmere površin.</t>
  </si>
  <si>
    <t>Pred polaganjem obloge izvajalec obvezno s projektantom arhitekture določi način, smer in vzorec polaganja.</t>
  </si>
  <si>
    <t>podati ceno materiala/m2</t>
  </si>
  <si>
    <t>podati ceno dela/m2</t>
  </si>
  <si>
    <t>Vse nedorečene opise postavk oz. finalne obdelave in zaključke je potrebno dogovoriti pred izvedbo z odg. projektantom arhitekture oz. pridobiti soglasje investitorja!</t>
  </si>
  <si>
    <t>Vse delo in obračun izvršiti po splošnih in posebnih določilih, ki jih vsebujejo gradbene norme, če v posameznih predračunskih postavkah ni izrecno drugačnih določil.</t>
  </si>
  <si>
    <t>Izvedba mora biti čista in precizna.  Vsakršno krpanje in popravljanje zmanjšuje kvaliteto izdelka in jih mora izvajalec popraviti na svoje stroške.</t>
  </si>
  <si>
    <t xml:space="preserve">Okna in vrata: vgradnja zunanjega stavbnega pohištva s toplotno prehodnostjo celotnega okna U ≤ 1,10 W/m2K, skladno s smernico RAL montaže. Za okna, fiksne zasteklitve in vrata dvojna zasteklitev. </t>
  </si>
  <si>
    <t>V ceni izdelka je potrebno upoštevati:</t>
  </si>
  <si>
    <t>- snemanje mer na objektu</t>
  </si>
  <si>
    <t>- nabavo osnovnega materiala in okovja</t>
  </si>
  <si>
    <t>- izdelavo in montažo na objektu</t>
  </si>
  <si>
    <t>- osnovno zaščito in finalno obdelavo</t>
  </si>
  <si>
    <t>- zatesnitev</t>
  </si>
  <si>
    <t>- okovje srednjega cenovnega razreda - kromirano</t>
  </si>
  <si>
    <t>- cilnindrične ključavnice v vratnih krilih</t>
  </si>
  <si>
    <t>- gumi odbijači za vrati</t>
  </si>
  <si>
    <t>- čiščenje izdelkov po končani montaži</t>
  </si>
  <si>
    <t xml:space="preserve">Notranje police iz umetnega kamna se dobavijo v barvi po izboru projektanta oz. naročnika </t>
  </si>
  <si>
    <t>V1_ Dobava in montaža zunanjih avtomatskih drsnih enokrilnih vrat, dim.91/204 (kot npr. DOORSON SL300). Pogonski mehanizem višine 17cm.  Digitalno programsko stikalo z režimom delovanja vrat in elektronski ključ, vhodni in izhodni kombinirani senzor gibanja-prisotnosti, elektromehanska ključavnica, baterijska enota za tekoče delovanje ali odprtje vrat. Vsi vidni kovinski deli krila in pogona so v RAL 9006. Krilo vrat sestavljajo 30mm sistemski profili, zasteklitev varnostno izolacijsko steklo debeline 22mm v gumi tesnilih. Vrata se morajo v primeru izpada električne energije odpreti ročno Zajeti vsa potrebna pomožna dela, materiale, transporte, prenose,... Glej sheme.</t>
  </si>
  <si>
    <t>STAVBNO POHIŠTVO</t>
  </si>
  <si>
    <t>RAZNA DELA in TUJE STORITVE</t>
  </si>
  <si>
    <t>Dobava in montaža/postavitev naslednjih sanitarnih elementov:</t>
  </si>
  <si>
    <t>- STENSKI DOZATOR za tekoče milo - milnik 11/11,5/29cm, kot npr. TORK 1L ELEVATION (ali enakovredno), iz ABS plastike, bele barve</t>
  </si>
  <si>
    <t>- STENSKI PODAJALNIK - podajalnik papirnatih brisač-zloženk, kot npr. TORK MATIC ELEVATION, iz ABS plastike, bele barve</t>
  </si>
  <si>
    <t>- KOŠ za smeti, kovinski, okrogel</t>
  </si>
  <si>
    <t>- DRŽALO ZA TOALETNI PAPIR</t>
  </si>
  <si>
    <t>- STRANIŠČNA ŠČETKA na konzolnem nosilcu, pritrjena na steno</t>
  </si>
  <si>
    <t>- OGLEDALO dim 40x60 s stekleno poličko, pritrjeno na steno</t>
  </si>
  <si>
    <t>Odstranitev, pregled in ponovna postavitev gasilnega aparata na CO2 v stavbi</t>
  </si>
  <si>
    <t xml:space="preserve">Izdelava POV za potrebe investitorja  (4 izvodi v papirni in digitalni obliki). </t>
  </si>
  <si>
    <t>Odstranitev kopilit oken na fasadi vključno s pritrditvenimi elementi. V ceni je zajeta pazljiva demontaža  ter transport materiala na deponijo.</t>
  </si>
  <si>
    <t xml:space="preserve">Odstranitev obstoječih dvokrilnih kovinskih vrat na fasadi skupaj s podbojem, velikosti do 4,5 m2 ter odvoz na deponijo. </t>
  </si>
  <si>
    <t xml:space="preserve">umivalnik </t>
  </si>
  <si>
    <t>Kompletna odstranitev tlakov z rušenjem estriha deb. do 6 cm, odstranitvijo toplotne izolacije predvidoma EPS deb. 4 cm ter odvoz ruševin na gradbiščno deponijo.</t>
  </si>
  <si>
    <t>Odstranjevanje poškodovanega stenskega ometa s sprotnim odvozom ruševin na gradbiščno deponijo. Količina je ocenjena.</t>
  </si>
  <si>
    <t xml:space="preserve">Izdelava novih oz. krpanje obstoječih ometov z izvedbo cementnega obrizga, grobega apneno cementnega ometa in finega ometa. </t>
  </si>
  <si>
    <t xml:space="preserve">Izdelava tlakov oz. tlakov v naklonu (naklon proti odtočni rešetki tušev) in enaki sestavi kot obstoječi v sestavi (pred izvedbo del je preveriti sestavo): dobava in polaganje EPS 4 cm, PE folije, mikroarmiran cementni estrih C15/20 debeline 5 cm. </t>
  </si>
  <si>
    <t>Krpanje oz. lokalno popravilo razpok na stiku stare - nove opečne fasade. V ceni so zajeta vsa pomožna dela, transporti, odri ter materiali. Ocena</t>
  </si>
  <si>
    <t>Izdelava ležišč in priprava podlage za vgradnjo novih elementov (vrata, preklade,...)</t>
  </si>
  <si>
    <t>Zaščita vseh vrat s PVC folijo (vsled izvedbe ometov in slikopleskarskih del)</t>
  </si>
  <si>
    <t>Notranja vrata so avtomatska, zastekljena, vhodna avtomatska vrata so iz aluminija ter z ustrezno protipožarno in protihrupno zaščito. Višina in širina notranjih in zunanjih vrat se prilagaja obstoječim vratnim odprtinam.</t>
  </si>
  <si>
    <t>RAZNA DELA IN TUJE STORITVESKUPAJ:</t>
  </si>
  <si>
    <t>Vsa dela je izvesti v skladu s prejetimi načrti, upoštevanjem predpisov varstva pri delu, požarne varnosti, okolje-varstva, elaboratom org. gradbišča, normami in standardi. V vsaki ceni je zajeti vse za gotove montirane in finalno obdelane izdelke, z izdelavo vse montažne tehnične dokumentacije, detajlov izvedbe, katerih potrditev je zagotoviti s strani projektanta. V ceni vseh postavk je zajeti še vse ostalo iz razpisnih pogojev.Izvajalec del je pred oddajo ponudbe dolžan preveriti ustreznost samih popisov del in količin glede na vse projekte PZI, ki so mu na vpogled pri investitorju ali projektantu. V primeru odstopanj jih je dolžan zajeti v sklopu ponudbe!</t>
  </si>
  <si>
    <t>Pred izdelavo ponudbe je obvezen predhodnji ogled obstoječih prostorov (način vertikalnega transporta po izbiri ponudnika - transport po stopnišču, zunanje dvigalo, …)</t>
  </si>
  <si>
    <t>Splošna in tipska serijska oprema, v kolikor ni zapisano v podrobnem popisu</t>
  </si>
  <si>
    <t>Pred pričetkom gradnje mora izvedbo rušitvenih del potrditi statik!</t>
  </si>
  <si>
    <t>Vsi kovinski deli elementov so v RAL 9006 ali Alu</t>
  </si>
  <si>
    <t>Izvajalec je dolžan pri izvajanju del urediti gradbišče v skladu z Zakonom o varstvu in zdravju pri delu in ostalimi zakonskimi določili ter po GZ. Dela je izvajati v skladu z veljavnimi tehničnimi predpisi, normativi in upoštevati predpise iz zdravja in varstva pri delu ter projektno dokumentacijo.</t>
  </si>
  <si>
    <t>1.</t>
  </si>
  <si>
    <t>Pazljiva dstranitev obstoječega pohištva in opreme (BV) ter odvoz/transport do mesta začasnega skladiščenja, nove namestitve oz. po dogovoru z naročnikom na trajno deponijo, vključno s plačilom vseh taks in dajatev. OCENA</t>
  </si>
  <si>
    <t>Odstranitev drsnih vrat na fasadi vključno z okvirjem velikosti do 15 m2 v pritličju. V ceni je zajeta pazljiva demontaža vrat, vključno z vodili, ter transport materiala na deponijo.</t>
  </si>
  <si>
    <t>Odstranitev obstoječih notranjih vrat (1x kovinska, 1x lesena) skupaj s podbojem, velikosti do 3 m2 ter odvoz na deponijo.</t>
  </si>
  <si>
    <t>Kompletna izdelava preboja v obstoječi armiranobetonski steni deb. 20 cm za vrata velikosti 90/205 cm. V ceni upoštevati rezanje z diamantno rezalko po obodu - 5,01 m1 in odvoz ruševin na gradbiščno deponijo.</t>
  </si>
  <si>
    <t>Vsota rezervirana za razna nepredvidena dela, obračun po dejansko opravljenem času in porabljenem materialu. Pred izvedbo del mora naročnik potrditi dela! Obračun po dejanskih količinah in predhodni potrditvi nadzora.</t>
  </si>
  <si>
    <t>Ocena 10% od raznih preddel</t>
  </si>
  <si>
    <t>Dobava in zidanje vratnih in okenskih odprtin deb 20 cm z zidaki iz opeke. Zidano z gradbenim lepilom in sidranje v obstoječo konstrukcijo. V ceni upoštevati vsa potrebna pripravljalna dela, odri in materiali.</t>
  </si>
  <si>
    <t xml:space="preserve">Dobava in zidaje predelnih sten deb 10 cm z zidaki iz opeke. Zidano z gradbenim lepilom in sidranje v obstoječo konstrukcijo. V ceni upoštevati vsa potrebna pripravljalna dela, odri in materiali. </t>
  </si>
  <si>
    <t>Izkop, demontaža in odvoz obstoječe male biološke čistilne naprave, vključno z vsem potrebnim materialom in pomožnimi dodatnimi deli. Vključno s plačili vseh potrebnih taks na deponiji.</t>
  </si>
  <si>
    <t>Izdelava horizontalne in zidne hidroizolacije  na cementni osnovi kot npr:  hidrostop elastik v dveh slojih ter izvedbo stikov tla stena s kemaband elastičnimi trakovi. Izvedba po navodilih proizvajalca sistema Kema Puconci.</t>
  </si>
  <si>
    <t>Izdelava fasade s fasadno opeko v enakem izgledu kot obstoječa fasada na mestih odstranitve vrat in oken. Vključno z dobavo, montažo, vsem pomožnim materialom in deli.</t>
  </si>
  <si>
    <t>Ocena 10% od raznih zidarskih del</t>
  </si>
  <si>
    <t>Sanacija obstoječega stropa zaradi vlage. Vključno z vsemi pomožnimi deli, dobavo in vgradnjo materiala.</t>
  </si>
  <si>
    <t>Ocena 10% od raznih kanalizacijskih del</t>
  </si>
  <si>
    <t>Pregled vseh obstoječih kanalizacijskih cevi s kamero, ugotovitev obstoječega stanja  in morebitna sanacija</t>
  </si>
  <si>
    <t xml:space="preserve">pokrov dim.50x50 </t>
  </si>
  <si>
    <t>A</t>
  </si>
  <si>
    <t>Rezanje asfalta pred vhodom v garderobe za umestitev novega kovinskega predpražnika</t>
  </si>
  <si>
    <t>Dobava in vgradnja novega predpražnika po izboru investitorja na glavnem vhodu dim.150x80, kot npr. Emco Diplomat</t>
  </si>
  <si>
    <t>Dobava in vgradnja kovinskega predpražnika na platoju pred vhodom v garderobe dim.40x75</t>
  </si>
  <si>
    <t>Dobava in montaža spuščenega stropa tipa Armstrong Newtone na pocinkani jekleni podkonstruciji, vključno z vsemi potrebnimi odri, prenosi - transporti in pritrdilnim materialom in morebitnimi kaskadami</t>
  </si>
  <si>
    <t>Dobava in obloga sten s stensko keramiko,  z leplenjem in fugiranjem ter uporabo kovinskih vogalnikov. Keramika srednjega cenovnega razreda v temnejšem bvarvnem tonu (rjava, bordo rdeča, temno siva) po izboru in potrditvi investitorja oz. projektanta. V ceni upoštevana možnost izbire različnih barvnih vzorcev. Vključno z dobavo in pripravo lepila, fugiranje s fugirno maso, z vsemi pomožnimi deli, prenosi in transporti</t>
  </si>
  <si>
    <t xml:space="preserve">Dobava in položitev protizdrsne talne keramike deb. 0,8 cm, razred nezdrsnosti R10, Keramika srednjega cenovnega razreda v temnejšem bvarvnem tonu (rjava, bordo rdeča, temno siva) po izboru in potrditvi investitorja oz. projektanta. fugirano z vodoodbojno fugirno maso s polaganjem v fleksibilno cementno lepilo. V ceni upoštevati tudi izdelavo zaključne stenske obrobe z zaokrožnico. </t>
  </si>
  <si>
    <t>Ocena 10% od raznih ključavničarskih del</t>
  </si>
  <si>
    <t>Ocena 10% od raznih suhomontažnih del</t>
  </si>
  <si>
    <t>Ocena 10% od raznih keramičarskih del</t>
  </si>
  <si>
    <t>Dobava in montaža stenske obloge v jedilnici iz MAX plošč debeline 12 mm v tonu po izboru arhitekta (NE v beli ali sivi barvi!). Vse mere kontrolirati na mestu samem pred izdelavo in montažo. V ceni upoštevati ves pritrdilni material in pomožna dela.</t>
  </si>
  <si>
    <t>Dobava, montaža in postavitev trodelnih garderobnih omaric, enako kot že dobavljene na preostalem delu objekta. Z odlagalno polico, drog za obešanje z dvema obešaloma in ventilacijske luknje. Vrata z varovalom zapiranja in gumijastimi blažilniki ter ključavnico. Vključno s podnožjem in klopjo. Barva po izboru projektanta in uporabnika (NE bela!)</t>
  </si>
  <si>
    <t>Ocena 10% od raznih mizarskih del</t>
  </si>
  <si>
    <t>5.0</t>
  </si>
  <si>
    <t xml:space="preserve">Izdelava 2x opleska s pralno latex barvo za notranje površine, mat izvedbe kompletno po predpisih in navodilih proizvajalca, z vsemi pomožnimi deli, odri in transporti. </t>
  </si>
  <si>
    <t>Izdelava predpremaza z emulzijo, 2x kitanje in brušenje sten ometanih in betonskih ter min. 2 x oplesk z barvo po izboru projektanta; kompletno po predpisih in navodilih proizvajalca, z vsemi pomožnimi deli, odri in transporti.</t>
  </si>
  <si>
    <t>Izvedba opleska kovinskih delov z brušenjem podlage, temeljnim in 2x finalnim premazom v barvi po izboru projektanta; vrata instalacijskih omaric, instalacijske cevi, ipd. OCENA!</t>
  </si>
  <si>
    <t xml:space="preserve">Brušenje in kitanje obstoječih poškodovanih sten, ter novih sten in priprava za pleskanje. Zajeti vsa dela in materiale. </t>
  </si>
  <si>
    <t>GLEJ SHEME!</t>
  </si>
  <si>
    <t>V2_ Dobava in montaža notranjih avtomatskih drsnih enokrilnih vrat s fiksno obsvetlobo, dim.90/205 (kot npr. DOORSON SL300). Pogonski mehanizem višine 17cm.  Digitalno programsko stikalo z režimom delovanja vrat in elektronski ključ, vhodni in izhodni kombinirani senzor gibanja-prisotnosti, elektromehanska ključavnica, baterijska enota za tekoče delovanje ali odprtje vrat. Vsi vidni kovinski deli krila in pogona so v RAL 9006. Krilo vrat sestavljajo 30mm sistemski profili, zasteklitev varnostno izolacijsko steklo debeline 22mm v gumi tesnilih. Vrata se morajo v primeru izpada električne energije odpreti ročno Odpiranje vrat s hodnika s pritiskom na stikalo, odpiranje vrat iz tušev in garderob senzorsko. Zajeti vsa potrebna pomožna dela, materiale, transporte, prenose,... Glej sheme.</t>
  </si>
  <si>
    <t>V3_ Dobava in montaža notranjih avtomatskih drsnih enokrilnih vrat s fiksno obsvetlobo, dim.68/205 (kot npr. DOORSON SL300). Pogonski mehanizem višine 17cm.  Digitalno programsko stikalo z režimom delovanja vrat in elektronski ključ, vhodni in izhodni kombinirani senzor gibanja-prisotnosti, elektromehanska ključavnica, baterijska enota za tekoče delovanje ali odprtje vrat. Vsi vidni kovinski deli krila in pogona so v RAL 9006. Krilo vrat sestavljajo 30mm sistemski profili, zasteklitev varnostno izolacijsko steklo debeline 22mm v gumi tesnilih. Vrata se morajo v primeru izpada električne energije odpreti ročno Odpiranje vrat s hodnika s pritiskom na stikalo, odpiranje vrat iz sanitarij senzorsko. Zajeti vsa potrebna pomožna dela, materiale, transporte, prenose,... Glej sheme.</t>
  </si>
  <si>
    <t>Ocena 10% od raznih del stavbnega pohištva</t>
  </si>
  <si>
    <t>STAVBNO POHIŠTVO SKUPAJ:</t>
  </si>
  <si>
    <t>Stroški izvajanja nadzora varstva pri delu v času gradnje</t>
  </si>
  <si>
    <t>Dobava in izdelava varnostnega načrta gradbišča ter organizacija gradbišča skladno z načrtom, vključno z vsemi potrebni deli in materiali</t>
  </si>
  <si>
    <t>Izdelava kompletnega projekta izvedenih del - PID za potrebe investitorja  (4 izvodi v papirni in digitalni obliki) - arhitektura, strojne in elektro inštalacije</t>
  </si>
  <si>
    <t xml:space="preserve">Projektantski nadzor projektantov (arhitekture, strojnih in elektro inštalacij) nad gradnjo, obrazložitve projektne dokumentacije, potrditve materialov, … Obračunano po urah! urna postavka 45€ </t>
  </si>
  <si>
    <t>Preprojektiranje rešitev s strani projektanta na zahtevo izvajalca ali investitorja, po predhodni potrditvi nadzora in investitorja. Obračunano po urah!  urna postavka 45€</t>
  </si>
  <si>
    <t>Dobava in izdelava načrta požarne varnosti skladno z obstoječim sistemom ZARJA</t>
  </si>
  <si>
    <t>Dobava in izdelava načrta kontrole pristopa skladno z obstoječim sistemom ŠPICA</t>
  </si>
  <si>
    <t xml:space="preserve">Ocena 10% od raznih del </t>
  </si>
  <si>
    <t xml:space="preserve">Preveritev ustreznosti obstoječe male komunalne čistilne naprave </t>
  </si>
  <si>
    <t>Dobava, vgradnja in priklop novih tipskih revizijskih kanalizacijskih jaškov in oljnih pokrovov jaškov, vključno z vsemi pomožnimi deli, cevmi in materialom za vgradnjo</t>
  </si>
  <si>
    <t>Izdelava proboja skozi pasovni temelj debeline 60cm za fekalno kanalizacijo fi200</t>
  </si>
  <si>
    <t>Rušenje talne AB plošče debeline cca 10cm za potrebe izdelave talne kanalizacije (trase cevi in jaškov)  ter odvoz ruševin na gradbiščno deponijo.</t>
  </si>
  <si>
    <t>A. GRADBENA DELA</t>
  </si>
  <si>
    <t>SKUPAJ GRADBENA  DELA</t>
  </si>
  <si>
    <t>Dobava, montaža, vgradnja in priklop kanalizacijskih cevi PVC, vključno z obbetoniranjem in vsemi pomožnimi deli in materialom</t>
  </si>
  <si>
    <t>PVC fi100</t>
  </si>
  <si>
    <t>PVC fi150</t>
  </si>
  <si>
    <t>PVC fi200</t>
  </si>
  <si>
    <t>ZUNANJA KANALIZACIJA</t>
  </si>
  <si>
    <t>Obnova in zavarovanje zakoličbe trase komunalnih vodov v ravninskem terenu</t>
  </si>
  <si>
    <t>km</t>
  </si>
  <si>
    <t>Postavitev in zavarovanje prečnega profila za komunalne vode v ravninskem terenu</t>
  </si>
  <si>
    <t>Rezanje asfaltne plasti s talno diamantno žago, debele 6 do 10 cm</t>
  </si>
  <si>
    <t>Porušitev in odstranitev asfaltne plasti v debelini 6 do 10 cm</t>
  </si>
  <si>
    <t>Izkop vezljive zemljine III.-IV. ktg za kanalske rove s širino dna 0,60 m in globine 1,5 m – 2,30 m, vključno z razpiranjem gradbene jame in črpanjem vode iz jame</t>
  </si>
  <si>
    <t>Planiranje dna gradbene jame v naklonu kanalizacije s točnostjo +-3 cm</t>
  </si>
  <si>
    <t>Dobava in vgradnja po detajlu polipropilenskih kanalizacijskih cevi PP s premerom 20 cm, na podložni beton debeline 10 cm in z obbetoniranjem  debelini 15 cm nad temenom cevi</t>
  </si>
  <si>
    <t xml:space="preserve">Dobava in vgradnja pravokotnga betonskega jaška dim. 0,5x0,6 m do 0,7x0,8 m, globine od 1,00 m do 2,00 m </t>
  </si>
  <si>
    <t>Dobava in vgraditev pokrova iz duktilne litine z nosilnostjo D400 kN, krožnega prereza s premerom 600 mm, vključno z AB vencem</t>
  </si>
  <si>
    <t>Zasip kanalizacije z drobljencem D32 z utrjevanjem v plasteh po 30 cm z zagotovitvijo zbitosti 100 MPa na vrhu zasipa</t>
  </si>
  <si>
    <t>Čiščenje in izpiranje kanala</t>
  </si>
  <si>
    <t>Izdelava nosilne plasti bituminizirane zmesi AC 22 base B 50/70 A1/A2 v debelini 7 cm</t>
  </si>
  <si>
    <t>Izdelava obrabne in zaporne plasti bituminizirane zmesi AC 8 surf B 50/70 A3 v debelini 3 cm</t>
  </si>
  <si>
    <t>Odvoz in odlaganje izkopnega materiala na deponijo na razdalji do 10 km, vključno s plačilom vseh taks</t>
  </si>
  <si>
    <r>
      <t>Dobava, izdelava in montaža predelne stene z vrati v sanitarijah in tuših iz MAX plošč debeline 12 mm v tonu po izboru arhitekta (NE v beli ali sivi barvi!)</t>
    </r>
    <r>
      <rPr>
        <sz val="10"/>
        <color rgb="FFFF0000"/>
        <rFont val="Tahoma"/>
        <family val="2"/>
        <charset val="238"/>
      </rPr>
      <t xml:space="preserve">, </t>
    </r>
    <r>
      <rPr>
        <sz val="10"/>
        <rFont val="Tahoma"/>
        <family val="2"/>
        <charset val="238"/>
      </rPr>
      <t>na tipski inox podkonstrukciji h=2cm.</t>
    </r>
    <r>
      <rPr>
        <sz val="10"/>
        <color theme="1"/>
        <rFont val="Tahoma"/>
        <family val="2"/>
        <charset val="238"/>
      </rPr>
      <t xml:space="preserve"> Sidranje z nerjavečimi sidri v tla in steno po detajlu izvajalca. Stena od tal odmaknjena 2 cm, enako tudi vrata. Stene se izvedejo do višine 200 cm. Vse mere kontrolirati na mestu samem pred izdelavo in montažo. Izvedba vključno z izvedbo vrat z ustreznim tipskim okovjem proizvajalca in vsemi pomožnimi deli in materiali, kljukico za obešanje, zapiralom in kljuko. V ceni upoštevati ves pritrdilni material in pomožna dela.</t>
    </r>
  </si>
  <si>
    <r>
      <t>Popravilo, dobava, izdelava in montaža obstoječih predelnih sten v obstoječih tuših iz MAX plošč debeline 12 mm v tonu po izboru arhitekta (NE v beli ali sivi barvi!)</t>
    </r>
    <r>
      <rPr>
        <sz val="10"/>
        <color rgb="FFFF0000"/>
        <rFont val="Tahoma"/>
        <family val="2"/>
        <charset val="238"/>
      </rPr>
      <t xml:space="preserve">, </t>
    </r>
    <r>
      <rPr>
        <sz val="10"/>
        <rFont val="Tahoma"/>
        <family val="2"/>
        <charset val="238"/>
      </rPr>
      <t>na tipski inox podkonstrukciji h=2cm.</t>
    </r>
    <r>
      <rPr>
        <sz val="10"/>
        <color theme="1"/>
        <rFont val="Tahoma"/>
        <family val="2"/>
        <charset val="238"/>
      </rPr>
      <t xml:space="preserve"> Sidranje z nerjavečimi sidri v tla in steno po detajlu izvajalca. Stena od tal odmaknjena 2 cm, enako tudi vrata. Stene se izvedejo do višine 200 cm. Vse mere kontrolirati na mestu samem pred izdelavo in montažo. Izvedba vključno z izvedbo vrat z ustreznim tipskim okovjem proizvajalca in vsemi pomožnimi deli in materiali, kljukico za obešanje, zapiralom in kljuko. V ceni upoštevati ves pritrdilni material in pomožna dela. OCENA!</t>
    </r>
  </si>
  <si>
    <t>5,01</t>
  </si>
  <si>
    <t>Dobava in vgradnja PP ali PE revizijskega jaška krožnega prereza premera 60 cm, globokega do 1,5 m, z vsemi potrebnimi deli za vgradnjo</t>
  </si>
  <si>
    <t>Dobava in postavitev z vsemi priključki (elektrika, voda, kanalizacija): 3 kos kontejnerjev za garderobe, 1 kontejner za tuše in 1 kontejner za WC</t>
  </si>
  <si>
    <t>Dobava in vgradnja nove certificirane tipske poliestrske male čistilne naprave tip 40 PE - SBR - ležeča izvedba vključno z vso strojno in elektro opremo (krmilna omarica z ventilatorjem, cevi za zrak itd.). Vgradnja v povozno površino (težka obremenitev - SLW 60). Čistilna naprava se vgradi na lokacijo obstoječe, zato je v ceni potrebno upoštevati izgradnjo obstoječe poliestrske ČN (npr. SBR REG 20) vključno s krmiljem, nakladanje, odvoz in razkladanje na deponijo v pristanišču, povečanje izkopa v zemljini III.ktg zaradi vgradnje nove večje čistilne naprave, skupaj z  rezanjem in rušenjem asfalta ter nakladanjem in odvozom ruševin na uradno deponijo za prevzem gradbenih odpadkov skupaj s plačilom takse. V ceni je upoštevati tudi planiranje površine izvedba ab podložne plošče deb. 20 cm (opaž, beton, gradbeno železo). Nova ČN se na ploščo priveže s poliestrskimi pritrdilnimi trakovi in zasipa s kamnitim drobljencem po navodilu proizvajalca.  Po končanih delih se površino asfaltira v izmeri 894,0 m2, počisti in LTŽ pokrove vgradi na koto terena. na mestih nadstrešnice se izriše parkirna mesta.</t>
  </si>
  <si>
    <t>št.</t>
  </si>
  <si>
    <t>OPIS</t>
  </si>
  <si>
    <t>CENA</t>
  </si>
  <si>
    <t>SVETILKE SPLOŠNE IN SVETILKE ZASILNE RAZSVETLJAVE OBJEKTA</t>
  </si>
  <si>
    <t>VODOVNI IN CEVNI MATERIAL</t>
  </si>
  <si>
    <t>INSTALACIJSKA OPREMA</t>
  </si>
  <si>
    <t>ELEKTRIČNE RAZDELILNE OMARE OBJEKTA</t>
  </si>
  <si>
    <t>SISTEM POŽARNEGA JAVLJANJA</t>
  </si>
  <si>
    <t>PPROJEKT IZVEDENIH DEL - PID</t>
  </si>
  <si>
    <t>PPROJEKTANTSKI NADZOR</t>
  </si>
  <si>
    <t xml:space="preserve">VREDNOST SKUPAJ BREZ DDV: </t>
  </si>
  <si>
    <t>1. RAZSVETLJAVA, ZASILNA RAZSVETLJAVA (dobava in montaža)</t>
  </si>
  <si>
    <t>1. RAZSVETLJAVA, ZASILNA RAZSVETLJAVA SKUPAJ:</t>
  </si>
  <si>
    <t>OPOMBA:
Vse svetilke morajo biti opremljene z ustrezno dozo, ožičene, opremljene s svetlobnim virom (FC sijalka, varčna sijalka oz. LED diode - vgradnja halogenih sijalk ni dovoljena), pritrjene in priklopljene. 
Vse vgradne stropne in stenske svetilke morajo biti opremljene z ustrezno dozo za montažo v strop oz. steno. Dobava in montaža materiala, preizkušanje in spuščanje v pogon komplet z vsem potrebnim materialom.
Za vse postavke velja, da je v ceni upoštevana dobava, usklajevanje z naročnikom in ostalimi izvajalci, montaža in montažni material.</t>
  </si>
  <si>
    <t>z.št.</t>
  </si>
  <si>
    <t>opis postavke:</t>
  </si>
  <si>
    <t>enota</t>
  </si>
  <si>
    <t>količina</t>
  </si>
  <si>
    <t>cena/enoto</t>
  </si>
  <si>
    <t>znesek</t>
  </si>
  <si>
    <t xml:space="preserve">SVETILKE SPLOŠNE RAZSVETLJAVE:
</t>
  </si>
  <si>
    <r>
      <rPr>
        <sz val="8"/>
        <color indexed="8"/>
        <rFont val="Tahoma"/>
      </rPr>
      <t xml:space="preserve">Nadgradna stropna FC svetilka is plastičnim ohišjem IP45, zaščitena pred vlago
</t>
    </r>
    <r>
      <rPr>
        <b/>
        <sz val="8"/>
        <color indexed="8"/>
        <rFont val="Tahoma"/>
      </rPr>
      <t xml:space="preserve">2X36W ( hodnik, garderobe)
</t>
    </r>
  </si>
  <si>
    <r>
      <rPr>
        <sz val="8"/>
        <color indexed="8"/>
        <rFont val="Tahoma"/>
      </rPr>
      <t xml:space="preserve">Nadgradna stenska FC  svetilka IP44
</t>
    </r>
    <r>
      <rPr>
        <b/>
        <sz val="8"/>
        <color indexed="8"/>
        <rFont val="Tahoma"/>
      </rPr>
      <t xml:space="preserve">INTRA 1X8W EB ali podobno
</t>
    </r>
    <r>
      <rPr>
        <b/>
        <sz val="8"/>
        <color indexed="8"/>
        <rFont val="Tahoma"/>
      </rPr>
      <t xml:space="preserve">(Nad ogledali umivalikov)
</t>
    </r>
  </si>
  <si>
    <r>
      <rPr>
        <sz val="8"/>
        <color indexed="8"/>
        <rFont val="Tahoma"/>
      </rPr>
      <t xml:space="preserve">Nadgradna stropna FC svetilka okrogla  IP 44
</t>
    </r>
    <r>
      <rPr>
        <b/>
        <sz val="8"/>
        <color indexed="8"/>
        <rFont val="Tahoma"/>
      </rPr>
      <t xml:space="preserve">INTRA NITOR RV-SL 2X26W ali podobno
</t>
    </r>
    <r>
      <rPr>
        <b/>
        <sz val="8"/>
        <color indexed="8"/>
        <rFont val="Tahoma"/>
      </rPr>
      <t xml:space="preserve">(sanitarije, hodnik)
</t>
    </r>
  </si>
  <si>
    <t>SVETILKE ZASILNE RAZSVETLJAVE :</t>
  </si>
  <si>
    <r>
      <rPr>
        <sz val="8"/>
        <color indexed="8"/>
        <rFont val="Tahoma"/>
      </rPr>
      <t xml:space="preserve">Nadgradna/vgradna svetilka zasilne razsvetljave, z enourno avtonomijo, z ohišjem iz bele umetne mase - IP40 (komplet z montažni, spojnim in pritrdilnim priborom, sijalkami, komplet spuščanje v pogon)
</t>
    </r>
    <r>
      <rPr>
        <sz val="8"/>
        <color indexed="8"/>
        <rFont val="Tahoma"/>
      </rPr>
      <t xml:space="preserve">Na izhodih in smereh izhoda, se po požarni študiji na svetilko vgradi piktograme, komplet.
</t>
    </r>
    <r>
      <rPr>
        <b/>
        <sz val="8"/>
        <color indexed="8"/>
        <rFont val="Tahoma"/>
      </rPr>
      <t xml:space="preserve">Tip: EXIWAY EASY LED (OVA) ali podobno
</t>
    </r>
    <r>
      <rPr>
        <b/>
        <sz val="8"/>
        <color indexed="8"/>
        <rFont val="Tahoma"/>
      </rPr>
      <t xml:space="preserve">ekvivalent 1x11W
</t>
    </r>
  </si>
  <si>
    <t>0.1</t>
  </si>
  <si>
    <t xml:space="preserve">Zarisovanje, pregled, priklopi, instalacijske meritve, spuščanje v pogon in nepredvidena dela
</t>
  </si>
  <si>
    <t>0.2</t>
  </si>
  <si>
    <t xml:space="preserve">Drobni montažni in ostali material ter nepredvidena dela izven popisa, po predhodni specifikaciji del in odobritvi s strani investitorja
</t>
  </si>
  <si>
    <t>2. VODOVNI  IN CEVNI MATERIAL (dobava in montaža)</t>
  </si>
  <si>
    <t>2. VODOVNI  IN CEVNI MATERIAL SKUPAJ :</t>
  </si>
  <si>
    <t xml:space="preserve">OPOMBA:
Dobava in montaža materiala, preizkušanje in spuščanje v pogon komplet z vsem potrebnim materialom. Za vse postavke velja, da je v ceni upoštevana dobava, usklajevanje z naročnikom in ostalimi izvajalci, montaža in montažni material. 
</t>
  </si>
  <si>
    <t>Dobava in polaganje kabla, položenega delno v beton, delno pod ometom, delno nad ometom v PN cevi, delno po kabelski polici, delno v kabelskem jašku, delno v parapetnem kanalu in delno v instalacijskem kanalu, komplet s kabelskimi čevlji</t>
  </si>
  <si>
    <t>NYM-J 2x1,5 mm2</t>
  </si>
  <si>
    <t>m</t>
  </si>
  <si>
    <t>NYM-J 3x1,5 mm2</t>
  </si>
  <si>
    <t>NYM-J 3x2,5 mm2</t>
  </si>
  <si>
    <t>NYM-J 5x2,5 mm2</t>
  </si>
  <si>
    <t>Dobava in polaganje instalacijskih rebrastih samougasne gibljive (RFS) cevi cevi, polaganje direktno v ploščo oziroma opaže pred betoniranjem, podometno v stene ter strop, komplet s pritrdilnim materialom, uvodnicami ter podometnimi razvodnicami raznih dimenzij:</t>
  </si>
  <si>
    <t>PN cev 16mm na pripone s plastičnimi vložki</t>
  </si>
  <si>
    <t>PN cev 23mm na pripone s plastičnimi vložki</t>
  </si>
  <si>
    <t>PN cev 29mm na pripone s plastičnimi vložki</t>
  </si>
  <si>
    <t>PN cev 36mm na pripone s plastičnimi vložki</t>
  </si>
  <si>
    <t>Nadometna/podometna plastična razvodna doza, komplet z uvodnicami in pritrdilnim priborom raznih dimenzij:</t>
  </si>
  <si>
    <t xml:space="preserve">Razvodne doze N/O </t>
  </si>
  <si>
    <t>Dobava  in  montaža PK polic iz perforirane pocinkane pločevine s pokrovom  komplet z obešalnim priborom, komplet  s  stropnimi nosilci  in  spojnimi  komadi - energetika</t>
  </si>
  <si>
    <t xml:space="preserve">PK50x50x2mm s pokrovom </t>
  </si>
  <si>
    <t>PK100x100x2mm s pokrovom</t>
  </si>
  <si>
    <t>Izdelava prebojev v AB zidu oz. plošči ter požarna zatesnitev vseh prebojev -  komplet:</t>
  </si>
  <si>
    <t xml:space="preserve">Gradbena pomoč izdelava raznih manjših gradbenih del:
izdelava-dolbljenje utorov v zidove dimenzij 50x40 mm, izdelava-dolbljenje utorov v betonske zidove dimenzij 30x40 mm, vrtanje lukenj v betonske plošče in opečnate zidove (debeline cca 20 cm) do premera 32 mm
</t>
  </si>
  <si>
    <t xml:space="preserve">Konstrukcijsko jeklo, raznih profilov, opleskano z osnovno in končno barvo
</t>
  </si>
  <si>
    <t>kg</t>
  </si>
  <si>
    <t xml:space="preserve">Nadometno tipkalo - IZKLOP OBJEKTA V SILI v plastičnem ohišju z zaščitnim pokrovom IP 55, komplet s pritrdilnim materialom ter uvodnicami
</t>
  </si>
  <si>
    <t>0.3</t>
  </si>
  <si>
    <t>Projektantski nadzor</t>
  </si>
  <si>
    <t>0.4</t>
  </si>
  <si>
    <t>Izdelava posnetka, ter projekta izvedenih del PID</t>
  </si>
  <si>
    <t>3. INSTALACIJSKI MATERIAL  (dobava in montaža)</t>
  </si>
  <si>
    <t>3. INSTALACIJSKI MATERIAL SKUPAJ:</t>
  </si>
  <si>
    <t xml:space="preserve">OPOMBA:
Dobava in montaža materiala, preizkušanje in spuščanje v pogon komplet z vsem potrebnim materialom.
Sestavni instalacijski material in elementi, morajo biti ustreznega proizvajalca – Schneider, ABB, VIMAR,...
</t>
  </si>
  <si>
    <t>Instalacijsko nadgradno stikalo  iz PVC materiala, 230V, 10A, stopnja zaščite IP44, komplet:</t>
  </si>
  <si>
    <t xml:space="preserve"> - stikalo navadno</t>
  </si>
  <si>
    <t xml:space="preserve"> - stikalo izmenično</t>
  </si>
  <si>
    <t>Senzor svetlobe 230 V, 10 A za vklop razsvetljave  (zunanji):</t>
  </si>
  <si>
    <r>
      <rPr>
        <sz val="8"/>
        <color indexed="8"/>
        <rFont val="Tahoma"/>
      </rPr>
      <t xml:space="preserve"> - stenski nadgradni PIR senzor </t>
    </r>
  </si>
  <si>
    <t xml:space="preserve">Termostat sobni nadometni. </t>
  </si>
  <si>
    <t xml:space="preserve">Terminal RDČ, komplet dobava, vgradnja, vključevanje v obstoječi sistem, vključno s preprogramiranjem sistema in spuščanjem v pogon. </t>
  </si>
  <si>
    <r>
      <rPr>
        <sz val="8"/>
        <color indexed="8"/>
        <rFont val="Tahoma"/>
      </rPr>
      <t>Stalni nadometni priključek 230V,16A, komplet z izdelavo pripadajočega izvoda s fleksi kablom preseka do 3x2,5mm</t>
    </r>
    <r>
      <rPr>
        <vertAlign val="superscript"/>
        <sz val="8"/>
        <color indexed="8"/>
        <rFont val="Tahoma"/>
      </rPr>
      <t xml:space="preserve">2 </t>
    </r>
    <r>
      <rPr>
        <sz val="8"/>
        <color indexed="8"/>
        <rFont val="Tahoma"/>
      </rPr>
      <t xml:space="preserve"> povprečne dolžine 2 m
</t>
    </r>
  </si>
  <si>
    <r>
      <rPr>
        <sz val="8"/>
        <color indexed="8"/>
        <rFont val="Tahoma"/>
      </rPr>
      <t>Sušilnik stenski, po izbiri in vestitorja</t>
    </r>
  </si>
  <si>
    <t>Element - mreža talnega gretja P=1500 w, površine 10 m2, po določilu v projektu strojnih instalacij.</t>
  </si>
  <si>
    <t>Element - mreža talnega gretja P=900 w, površine 6 m2, po določilu v projektu strojnih instalacij.</t>
  </si>
  <si>
    <t xml:space="preserve">Priklop različnih porabnikov (sušilniki, konvektorji, talno gretje, ki....)
</t>
  </si>
  <si>
    <t xml:space="preserve">Povezava kovinskih mas z vodnikom za izenačevanje potencialov, komplet z ustreznimi objemkami in pritrdilnim materialom
</t>
  </si>
  <si>
    <t xml:space="preserve">Priključitev yunanjih in notranjih enot klime, po navodilih dobavitelja opreme
</t>
  </si>
  <si>
    <t xml:space="preserve">Priključitev raznih elementov strojnih instalacij, po navodilih dobavitelja opreme
</t>
  </si>
  <si>
    <t>4. RAZDELILNE OMARE OBJEKTA (dobava in montaža)</t>
  </si>
  <si>
    <t xml:space="preserve">4. RAZDELILNE OMARE SKUPAJ: </t>
  </si>
  <si>
    <t xml:space="preserve">OPOMBA:
Dobava in montaža materiala, preizkušanje in spuščanje v pogon komplet z vsem potrebnim materialom. Sestavni elementi omare, stikala, varovalke in ostala oprema, morajo biti ustreznega proizvajalca – Schneider, ABB,..
Dobava in montaža razdelilnih omar, komplet z vso pripadajočo opremo, povezavami in priklopi , ter postavljanjem na v tlorisih določeno mesto. Omare so izdelane iz jeklene pločevine d=2mm, osnovno in dekorativno opleskana, (nadometne in podometne izvedbe). Dimenzijsko je treba razdelilce uskladiti z vgrajeno opremo in prilagoditi vgradnji v dvižnih jaških. Vsi prostostoječi razdelilci imajo podstavek višine 10 cm. Vsaka razdelilna omara mora zagotavljati 20% rezervo!
Izdelava vezalnih delavniških shem, po zahtevah LUKA označevanje sponk in kablov, PE in N zbiralke ter ostali drobni material - komplet izvedba priklopa dovodnega napajalnega kabla in vseh kablov za porabnike.
</t>
  </si>
  <si>
    <t>RAZDELILNA OMARA - (R-OLMAR):</t>
  </si>
  <si>
    <t>Dograditev obstoječega razdelilca GR na zunanji steni garderob</t>
  </si>
  <si>
    <t xml:space="preserve">Enopolno preizskusno stikalo zasilne razsvetljave 16A za montažo na letev </t>
  </si>
  <si>
    <t>Enofazni Instalacijski odklopnik tip B ali C - 10 A</t>
  </si>
  <si>
    <t>Enofazno KZS stikalo odklopnik tip B ali C - 16/0,03 A</t>
  </si>
  <si>
    <t>Enofazni Instalacijski odklopnik tip C - 3 x 16 A</t>
  </si>
  <si>
    <t>Enofazni Instalacijski odklopnik tip C - 3 x 20A</t>
  </si>
  <si>
    <t>Vrstne sponke, nevtralna in zaščitna zbiralnica, vezni, montažni in markirni material, enopolna shema, ustrezna izolacijska zaščita pred dotikom delov pod napetostjo</t>
  </si>
  <si>
    <t>Vse skupaj ožičeno in označeno skladno z enopolno in tokovno shemo,  funkcionalno preizkušeno ter  spojeno na instalacijo.</t>
  </si>
  <si>
    <t>Napisni okvirčki, listki, vrstne sponke, ažurirana enopolna shema</t>
  </si>
  <si>
    <t xml:space="preserve">Ožičenje in priklopi porabnikov </t>
  </si>
  <si>
    <t>SKUPAJ</t>
  </si>
  <si>
    <t>6. ŠIBKOTOČNA INSTALACIJA - SISTEM POŽARNEGA JAVLJANJA (dobava in montaža)</t>
  </si>
  <si>
    <t xml:space="preserve">6. SISTEM POŽARNEGA JAVLJANJA SKUPAJ: </t>
  </si>
  <si>
    <t>OPOMBA:
Dobava in montaža materiala, preizkušanje in spuščanje v pogon komplet z vsem potrebnim materialom.. Obstoječ sistem  požarnega  javljanja je ZARJA ELEKTRONIKA. Vsa dobavljena oprma mora biti od istega proizvajalca.</t>
  </si>
  <si>
    <t xml:space="preserve">Adresni javljalnik, komplet s pripadajočim podnožjem, vgrajen v prostor, komplet z vgrajenim izolatorjem zanke in spuščanjem celotnega sistema v pogon.
</t>
  </si>
  <si>
    <t>Pregled kompletnega sistema požarnega javljanja in izdaja cetrifikata s strani pooblaščene organizacije</t>
  </si>
  <si>
    <t xml:space="preserve">Dobava in montaža kabla 1x2x0,8mm2 za požarno zanko (upoštevati navodila proizvajalca za polaganje)
</t>
  </si>
  <si>
    <t>Kabel NHXH 3x1,5 FE180 E30-60  (upoštevati navodila proizvajalca za polaganje kot npr LEONI STUDER KABEL)</t>
  </si>
  <si>
    <t xml:space="preserve">Šolanje uporabnika
</t>
  </si>
  <si>
    <t xml:space="preserve">Preprogramiranje obstoječe centrale in spuščanje v pogon ter konfiguracija požarnega javljanja
</t>
  </si>
  <si>
    <t xml:space="preserve">Sodelovanje pri tehničnem pregledu s strani pooblaščene osebe
</t>
  </si>
  <si>
    <t xml:space="preserve">Napisne ploščice za javljalnike, module
</t>
  </si>
  <si>
    <t xml:space="preserve">Funkcionalni preizkus, pregled, priklopi, instalacijske meritve, spuščanje v pogon in nepredvidena dela
</t>
  </si>
  <si>
    <t>LUKA KOPER</t>
  </si>
  <si>
    <t>REKAPITULACIJA - GARDEROBE:</t>
  </si>
  <si>
    <t>5.4.1</t>
  </si>
  <si>
    <t>5.4.2</t>
  </si>
  <si>
    <t>5.4.3</t>
  </si>
  <si>
    <t>2.</t>
  </si>
  <si>
    <t>3.</t>
  </si>
  <si>
    <t>SKUPAJ:</t>
  </si>
  <si>
    <t>REKAPITULACIJA - PROSTOR ZA NAJEMNIKA:</t>
  </si>
  <si>
    <t>5.4.</t>
  </si>
  <si>
    <t>POPIS MATERIALA IN DEL</t>
  </si>
  <si>
    <t>Pri izkopih je potrebno paziti, da ne pride do poškodb obstoječih podzemnih razvodov, katerih lega ni točno znana.</t>
  </si>
  <si>
    <t>Pri postavitvi razvoda v zemljo so pri tem zajeta tudi gradbena dela, kot je izkop jarkov, priprava posteljice iz drobnozrnatega peska, obsutje cevi z enakim materialom, zasip jarka z novim materialom in deloma izkopanim, ter zasutje gradbene jame. Pri polaganju razvodov je potrebno upoštevati odmike od ostalih komunalnih vodov.</t>
  </si>
  <si>
    <t>Pri izvedbi je nujno sodelovanje izvajalcev strojnih in elektro inštalacij, ter izvajalci gradbenih del.</t>
  </si>
  <si>
    <t>4.</t>
  </si>
  <si>
    <t>Za vse inštalacije vodene v terenu je potrebno že v fazi izvedbe poskrbeti za vrise sprememb v kataster.</t>
  </si>
  <si>
    <t>5.</t>
  </si>
  <si>
    <t>Pri pripravi ponudbe je potrebno upoštevati:</t>
  </si>
  <si>
    <t>-</t>
  </si>
  <si>
    <t xml:space="preserve">Preboji za potrebe inštalacij </t>
  </si>
  <si>
    <t xml:space="preserve">Dobavo materiala, ustrezno zaščitenega proti poškodbam, z vsemi transportnimi in manipulativnimi stroški, stroški zavarovanj, skladiščenja med transportom ali pred montažo, pri čemer je potrebno elemente pred montažo pregledati. (ocean v % znesku) </t>
  </si>
  <si>
    <t>Vsaka vgrajena naprava mora biti opremljena z navodili za uporabo v slovenskem jeziku.</t>
  </si>
  <si>
    <t>Montažo materiala, ustrezno usposobljene osebe. Naprave montira za to pooblaščena oseba. Oprema mora biti montirana v skladu z navodili proizvajalca. Pri montaži se upošteva tudi drobni montažni material, tesnila, ter potrebna pripravljalna in zaključna dela.</t>
  </si>
  <si>
    <t>Zaščito vgrajenih materialov na objektu (položenih razvodov…) proti poškodbam nastalim zaradi izvajanja gradbenih  oz. ostalih del po vgradnji materiala</t>
  </si>
  <si>
    <t>Izvajalec mora pred izvedbo pripraviti dokumentacije skladno s PRAVILNIKOM O GRADBENIH PROIZVODIH. Dokumentacija naj obsega ustrezne ateste, izjave o skladnosti, CE certificate).</t>
  </si>
  <si>
    <t>Izpiranje in čiščenje vseh cevnih inštalacij.</t>
  </si>
  <si>
    <t xml:space="preserve">Tlačne, tesnostne, trdnostne in ostale potrebne preizkuse sistemov s potrebnimi zapisniki o izvedbah preizkusov. V kolikor je potrebno za določene inštalacije pridobiti ustrezno dokumetacijo drugega podjetja (plinovod), je potrebno upoštevati tudi nadzor s strani tega podjetja, kot tudi naročilo preizkusov, ter pridobitve ustrezne dokumentacije. </t>
  </si>
  <si>
    <t>Ureguliranje vseh cevnih razvodov z nastavitvijo regulacijskih elementov na posameznem končnem element in v sistemu. Izvedbo meritev pretokov, ter pridobitve zapisnika o uravnovešenju cevnih sistemov.</t>
  </si>
  <si>
    <t>Zagon in kontrola posameznega sistema v celoti, ter izdelava zapisnika o funkcionalnosti sistema</t>
  </si>
  <si>
    <t>Sledenje sprememb, ter vrisi med gradnjo in predaja podatkov izdelovalci projekta izvedenih del.</t>
  </si>
  <si>
    <t>Izdelava ustreznih funkcionalnih shem posameznih sistemov, vključno z navodili za uporabo, ter namestitev le-the v strojnici, toplotni postaji…</t>
  </si>
  <si>
    <t>Izdelava dokazila o zanesljivosti objekta skladno z veljavnim pravilnikom.</t>
  </si>
  <si>
    <t>Priprava podrobnih navodil za obratovanje in vzdrževanje elementov in sistemov v objektu. Uvajanja upravljalca sistema, poučevanje, ter pomoč v začetku obratovanja.</t>
  </si>
  <si>
    <t xml:space="preserve">Predmet izvedbe je tudi izdelava enopolnih in vezalnih shem klima naprav, sistema za pripravo ogrevne in hladilne vode, termične dezinfekcije. Za nevdeno je potrebno pridobiti pozitivno mnenje pooblaščenega predstavnika investitorja. </t>
  </si>
  <si>
    <t xml:space="preserve">Predmet izvedbe je tudi izvedba vseh kabelskih povezav v strojnicah in med stojnicami! Kabelske povezave izven strojnic izvede izvajalec električnih inštalacij po podatkih iz enopolnih in vezalnih shem, ki jih pripravi dobavitelj strojne opreme. Dovodi električne energije do električnih razdelilnikov so predmet izvajalca  električnih inštalacij. </t>
  </si>
  <si>
    <t>OPOMBA: Pri vseh postavkah, kjer je naveden proizvajalec elementa, je možnost izbire enakovrednega z upoštevanjem podanih karakteristik elementa</t>
  </si>
  <si>
    <t>PRED ODDAJO PONUDBE JE POTREBNO PREVERITI FUNKCIJE V TABELI!</t>
  </si>
  <si>
    <t>5.4.1.</t>
  </si>
  <si>
    <t>CENTRALNO OGREVANJE IN HLAJENJE</t>
  </si>
  <si>
    <t>Razvodi ogrevne in hladilne vode z elementi</t>
  </si>
  <si>
    <t xml:space="preserve">Dobava in montaža ventilatorskega konvektorja vidne izvedbe, za dvocevni cevni sistem, npr. proizvajalca SABIANA, s kovinskim ohišjem, lamelnim toplotnim izmenjevalcem, zbiralnikom kondenzata, centrifugalnim ventilatorjem, trohitrostnim elektromotorjem ter zračnim filtrom, tehnične karakteristike certificirane s strani Euroventa.  </t>
  </si>
  <si>
    <t>DODATNA OPREMA:</t>
  </si>
  <si>
    <t>zapornimi elementi na dovodu in odvodu ogrevne/ hladilne vode</t>
  </si>
  <si>
    <t xml:space="preserve">Kondenčna posodica za namestitev pod ventile </t>
  </si>
  <si>
    <t>izvesti kabelsko povezavo med  konvektorjem in krmilnim elementom s temperaturnim senzorjem</t>
  </si>
  <si>
    <t xml:space="preserve">električni elementi za delovanje konvektorjev, vključno s povezavo </t>
  </si>
  <si>
    <t>Carisma Fly 4</t>
  </si>
  <si>
    <t>Sobni termostat ze regulacijo in priklop konvektorjev po popisu</t>
  </si>
  <si>
    <t>2 konvektorja na termostat</t>
  </si>
  <si>
    <t>Ventil za regulacijo in hidravlično uravnoteženje proizvod Danfoss tip AB-QM, vključno z električnim pogonom, komplet z montažnim materialom</t>
  </si>
  <si>
    <t>DN20</t>
  </si>
  <si>
    <t xml:space="preserve">Srednje težka jeklena navojna cev po DIN 2440, komplet z varilnimi loki po DIN 2605, zmanjševalnimi kosi po DIN 2616, z varilnim materialom in dodatkom za razrez, nazivne velikosti: </t>
  </si>
  <si>
    <t>opcija: izbira alumplast cevi</t>
  </si>
  <si>
    <t xml:space="preserve">DN20 </t>
  </si>
  <si>
    <t xml:space="preserve">DN25 </t>
  </si>
  <si>
    <t>Barvanje vidnih delov inštalacije z vročevzdržno barvo</t>
  </si>
  <si>
    <t>6.</t>
  </si>
  <si>
    <t>Dvakratno miniziranje cevovodov in vseh kovinskih delov</t>
  </si>
  <si>
    <t>7.</t>
  </si>
  <si>
    <t>Avtomatski odzračevalni ventil s tesnilnim in montažnim materialom, npr. Zeparo</t>
  </si>
  <si>
    <t>8.</t>
  </si>
  <si>
    <t>Izpraznjevalna pipa s holandcem z nastavkom za gumi cev s polnim prehodom, z obojestranskim navojnim priključkom in navojnim čepom</t>
  </si>
  <si>
    <t>9.</t>
  </si>
  <si>
    <t>Kroglična navojna pipa z notranjimi navojnimi priključki, tlačne stopnje PN10 komplet z montažnim materialom</t>
  </si>
  <si>
    <t>DN25</t>
  </si>
  <si>
    <t>10.</t>
  </si>
  <si>
    <t>Toplotna izolacija, parozaporna in negorljiva dobavljena v cevakih dolžine 2 m, debeline glede na premer cevovoda, za izolacijo cevi, komplet s pritrdilnim materialom (za razvod ogrevne in hladilne vode) - v skladu s Študijo požarne varnosti z odzivom na ogenj razreda A1 ali A2</t>
  </si>
  <si>
    <t>11.</t>
  </si>
  <si>
    <t>Električna grelna mreža za ogrevanje prostorov s potrebnim montažnim materialom  in digitalnim časovnim termostatom OCD3 s talnim in prostorskim tipalom. Upoštevati vgradno vse potrebne opreme, vključno s kabelskimi povezavami v samem prostoru.</t>
  </si>
  <si>
    <t>grelna moč: 150 W/m2 (10 m2)</t>
  </si>
  <si>
    <t>grelna moč: 150 W/m2 (6 m2)</t>
  </si>
  <si>
    <t>12.</t>
  </si>
  <si>
    <t xml:space="preserve">Pripravljalna  in zaključna dela, tlačni preizkus inštalacije </t>
  </si>
  <si>
    <t>13.</t>
  </si>
  <si>
    <t>Izvedba navezave ogrevne/hladilne vode na obstoječ razvod (za konvektorje pritličja) v toplotni postaji</t>
  </si>
  <si>
    <t>14.</t>
  </si>
  <si>
    <t>Uregulacija sistemov ter nastavitev tlaka in pretoka</t>
  </si>
  <si>
    <t>komplet</t>
  </si>
  <si>
    <t>15.</t>
  </si>
  <si>
    <t>Izdelava stenskih prebojev in utorov / v gradbeni podlogi</t>
  </si>
  <si>
    <t>pš</t>
  </si>
  <si>
    <t>16.</t>
  </si>
  <si>
    <t>Transportni, manipulativni in ostali splošni stroški</t>
  </si>
  <si>
    <t>Hlajenje garderobe</t>
  </si>
  <si>
    <t>Split sistem kompaktne izvedbe s hermetičnimi kompresorji, uparjalnikom ter zračno hlajenim kondenzatorjem. Stroj je kompleten z vsemi internimi cevmi in električnimi povezavami  ter vsemi potrebnimi elementi varnostne in funkcijske avtomatike, vključno z instrumenti za nadzor in kontrolo delovanja. Avtomatska regulacija je mikroprocesorska, programaibilna in kontrolira tako delovanje stroja in temperature v prostoru.</t>
  </si>
  <si>
    <t>npr. proizvod MITSUBISHI</t>
  </si>
  <si>
    <t>Tehnični podatki:</t>
  </si>
  <si>
    <t xml:space="preserve">- zunanja enota: </t>
  </si>
  <si>
    <t>Qg= 7,0 (1,4-7,3) kW</t>
  </si>
  <si>
    <t>Qh=  5,0 (1,4-5,4) kW</t>
  </si>
  <si>
    <t>Pel= 1,7 kW</t>
  </si>
  <si>
    <t xml:space="preserve">- notranja enota: </t>
  </si>
  <si>
    <t>Vzr= 310-560 m3/h</t>
  </si>
  <si>
    <t>Dodatna oprema:</t>
  </si>
  <si>
    <t>- cevne povezave med zunanjo in notranjo enoto iz bakrenih predizoliranih cevi (6,35/ 12,7), komplet s spojnim in montažnim materialom do 5 m</t>
  </si>
  <si>
    <t>- cevi za odvod kondenza dim. ɸ25, podometno dozo za notranjo enoto z odtokom, ter podometnim sifonom kot npr. HL138</t>
  </si>
  <si>
    <t>- protivibracijski podstavki za hladilni stroj in pritrdilne konzole</t>
  </si>
  <si>
    <t>- daljinski upravljalnik</t>
  </si>
  <si>
    <t xml:space="preserve">komplet z montažo </t>
  </si>
  <si>
    <t>Prestavitev razdelilca in razvodov (namestitev v prostoru TP)</t>
  </si>
  <si>
    <t>Demontaža inštalacij v prostoru, kjer so po novih tlorisih predvidene sanitarije - obseg del:</t>
  </si>
  <si>
    <t>demontaža obtoječega plinskega kotla, plinskega razvoda in dimniškega priključka s sortiranje in odvozom</t>
  </si>
  <si>
    <t>demontaža obstoječega razdelilca (dovod/ povratek), ter predelava vej v obstoječi toplotni postaji, sortiranje odvečnih razvodov in odvoz na deponijo - NOV RAZDELILEC s priključki: 4xDN15, 1xDN20, 1xDN25, 2xDN40, 1xDN65 in 1xDN80)</t>
  </si>
  <si>
    <t>predelava priključka ogrevne/ hladilne vode (od obstoječega vstopa v objekt do toplotne postaje)</t>
  </si>
  <si>
    <t>navezava obstoječega zalogovnika, ki trenutno ni v uporabi, v sistem TSV</t>
  </si>
  <si>
    <t>komplet (ocena)</t>
  </si>
  <si>
    <t>5.4.2.</t>
  </si>
  <si>
    <t>PREZRAČEVANJE (KN GARDEROBE)</t>
  </si>
  <si>
    <t xml:space="preserve">Klimatska naprava z dovodnim in odvodnim EC ventilatorjem z nazaj zakrivljenimi lopaticami. Naprava ima vgrajen plastični ploščni mejnalnik toplote z izkoristkom do 93%, ki je odporen na manjše udarce in kemikalije (detergenti) in by-pass z motornim pogonom. Več možnih razredov filtracije (G4, M5 ali F7) na dovodu in odvodu. Ohišje naprave je iz sendvič panelov s poliuretanskim polnilom debeline 30 mm in s toplotno prevodnostjo 0,024 W/mK. Toplotna izolativnost ohišja razred T2, toplotni mostovi razred TB1 skladno s standardom EN 1886. Vgrajeni EC motorji skladno s standardom ErP 2015. SFP &lt; 0,45 W/(m3/h) skladno s pHI (za določeno območje delovanja). Lovilna posoda za kondenz in notranjost naprave sta narejena v skladu s higienskimi zahtevami po DIN 6022.  Konstrukcija napave omogoča talno pokončno ali ležečo izvedbo in stropno izvedbo. Prav tako je možno prilagajanje priključkov.
</t>
  </si>
  <si>
    <t>Dovod sestavljen iz:</t>
  </si>
  <si>
    <t>elastični priključek,</t>
  </si>
  <si>
    <t>žaluzija z motornim pogonom,</t>
  </si>
  <si>
    <t>filter F7,</t>
  </si>
  <si>
    <t>ploščni menjalnik toplote,</t>
  </si>
  <si>
    <t>by-pass z motornim pogonom</t>
  </si>
  <si>
    <t>ventilator z nazaj zakrivljenii lopaticami in EC tehnologijo,</t>
  </si>
  <si>
    <t>elastični priključek.</t>
  </si>
  <si>
    <t>Odvod sestavljen iz:</t>
  </si>
  <si>
    <t>filter G4,</t>
  </si>
  <si>
    <t>ventilator z nazaj zakrivljenimi lopaticami in EC tehnologijo,</t>
  </si>
  <si>
    <t>Ploščni menjalnik toplote: izkoristek rekuperacije 80%</t>
  </si>
  <si>
    <t>Ventilator dovod:</t>
  </si>
  <si>
    <r>
      <t>Q</t>
    </r>
    <r>
      <rPr>
        <vertAlign val="subscript"/>
        <sz val="10"/>
        <rFont val="Tahoma"/>
        <family val="2"/>
        <charset val="238"/>
      </rPr>
      <t>dov</t>
    </r>
    <r>
      <rPr>
        <sz val="10"/>
        <rFont val="Tahoma"/>
        <family val="2"/>
        <charset val="238"/>
      </rPr>
      <t xml:space="preserve"> = 850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</si>
  <si>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360 Pa</t>
    </r>
  </si>
  <si>
    <t>Maksimalna moč ventilatorja: 250 W</t>
  </si>
  <si>
    <t>Napetost: 230 V</t>
  </si>
  <si>
    <t>Ventilator odvod:</t>
  </si>
  <si>
    <r>
      <t>Q</t>
    </r>
    <r>
      <rPr>
        <vertAlign val="subscript"/>
        <sz val="10"/>
        <rFont val="Tahoma"/>
        <family val="2"/>
        <charset val="238"/>
      </rPr>
      <t>odv</t>
    </r>
    <r>
      <rPr>
        <sz val="10"/>
        <rFont val="Tahoma"/>
        <family val="2"/>
        <charset val="238"/>
      </rPr>
      <t xml:space="preserve"> = 850 m</t>
    </r>
    <r>
      <rPr>
        <vertAlign val="superscript"/>
        <sz val="10"/>
        <rFont val="Tahoma"/>
        <family val="2"/>
        <charset val="238"/>
      </rPr>
      <t>3</t>
    </r>
    <r>
      <rPr>
        <sz val="10"/>
        <rFont val="Tahoma"/>
        <family val="2"/>
        <charset val="238"/>
      </rPr>
      <t>/h</t>
    </r>
  </si>
  <si>
    <r>
      <t>p</t>
    </r>
    <r>
      <rPr>
        <vertAlign val="subscript"/>
        <sz val="10"/>
        <rFont val="Tahoma"/>
        <family val="2"/>
        <charset val="238"/>
      </rPr>
      <t xml:space="preserve">ext </t>
    </r>
    <r>
      <rPr>
        <sz val="10"/>
        <rFont val="Tahoma"/>
        <family val="2"/>
        <charset val="238"/>
      </rPr>
      <t>= 290 Pa</t>
    </r>
  </si>
  <si>
    <t>Toplovodni grelnik:</t>
  </si>
  <si>
    <t xml:space="preserve">Qg= 1800 W </t>
  </si>
  <si>
    <t>zaporni ventil dim. DN15, navojni (2 kosa)</t>
  </si>
  <si>
    <t>čistilni kos dim. DN15 (2 kosa)</t>
  </si>
  <si>
    <t>prekotlačni ventil dim. DN15 (1 kos)</t>
  </si>
  <si>
    <t>odzračevanje (1 kos)</t>
  </si>
  <si>
    <t>izpust dim. DN15 (1 kos)</t>
  </si>
  <si>
    <t>tripotni ventil dim. DN15 z elektromotornim pogonom, kvs= 1 m3/h</t>
  </si>
  <si>
    <t xml:space="preserve">obtočna črpalka, dim. priključka DN15, Q= 0,3 m3/h, p= 0,35 bar, Pel=50 W </t>
  </si>
  <si>
    <t xml:space="preserve">Krmilno-nadzorni sistem proizvajalca klimatske naprave, ki zajema: elektro omaro s krmilnim in močnostnim delom zmontirano na napravo, periferno opremo (tipala, motorne pogone, diferenčne merilnike tlaka, termostate), možnost daljinskega upravljanja preko upravljalne konzole z zaslonom, WEB server, navodila za ožičenje, uporabo in servisiranje ter zagon. </t>
  </si>
  <si>
    <t>Krmilno-nadzorni sistem omogoča:</t>
  </si>
  <si>
    <t>upravljalna konzola, zmontirana v prostoru, omogoča izpis in nastavitev vseh servisnih in obratovalnih parametrov</t>
  </si>
  <si>
    <t>izbor hitrosti EC ventilatorjev, ki temelji na osnovi izbranega režima</t>
  </si>
  <si>
    <t>avtomatsko vodenje 'by-pass" žaluzije (rekuperacija  toplote)</t>
  </si>
  <si>
    <t>alarmiranje merjenih temperaturnih parametrov, upravlajnje z alarmnimi mejami</t>
  </si>
  <si>
    <t>tedenski urnik za vodenje ventilacije in želenih temperatur</t>
  </si>
  <si>
    <t>WEB strežnik in ethernet vmesnik kot standardna rešitev za oddaljeni dostop ali povezavo na CNS</t>
  </si>
  <si>
    <t>digitalni vhodi za signale 230 V (4 vhodi od tega 3 zakasnjeni - vklopi oz. preklopi in podobno)</t>
  </si>
  <si>
    <t>kot opcija je možnost priklopa CO2 ali RH tipala do 2 tipali z diskretnim ali zveznim (0-10 V) izhodom</t>
  </si>
  <si>
    <t>Posebne regulacijske zahteve:</t>
  </si>
  <si>
    <t>regulacija hitrosti,</t>
  </si>
  <si>
    <t>zvezna regulacija pretoka - konst. pretok,</t>
  </si>
  <si>
    <t>konstantna temperatura vpiha pri gretju,</t>
  </si>
  <si>
    <t>1.1.</t>
  </si>
  <si>
    <t>Kabliranje med klimatsko napravo in elementi regulacije v prostoru na razdalji do 5 m</t>
  </si>
  <si>
    <t>1.2</t>
  </si>
  <si>
    <t>Zagon naprave in šolanje uporabnika</t>
  </si>
  <si>
    <t>Zračni kanali iz pocinkane pločevine, izdelani po predpisih DIN 24190 do 24194, vključno s fazonskimi kosi, revizijskimi odprtinami in odprtinami začiščenje, nastavitvenimi loputami, obešali ter tesnilnim in montažnim materialom.</t>
  </si>
  <si>
    <t>Toplotna izolacija dovodnih kanalov s parozaporno izolacijo, v skladu s študijo požarne varnosti z odzivom na ogenj razreda A1 ali A2 , debeline  s=19 mm, Armstrong  ST,   5000 ali podobna</t>
  </si>
  <si>
    <t>Prezračevalna rešetka za dovod/ odvod zraka izdelana iz aluminijastih profilov, rešetka je prirejena za vgradnjo v kanal in je dobavljena skupaj s pritrdilnim materialom. Rešetka se dobavi skupaj z nastavnim delom za regulacijo pretoka.</t>
  </si>
  <si>
    <t>dim. 425x125</t>
  </si>
  <si>
    <t>dim. 325x125</t>
  </si>
  <si>
    <t xml:space="preserve">Prezračevalna vratna rešetka za dovod/odvod zraka izdelana iz aluminijastih profilov, rešetka je prirejena za vgradnjo v vrata in je dobavljena skupaj s pritrdilnim materialom. </t>
  </si>
  <si>
    <t>AR-4P 525x325</t>
  </si>
  <si>
    <t>AR-4P 325x225</t>
  </si>
  <si>
    <t xml:space="preserve">AR-4P 325x125 </t>
  </si>
  <si>
    <t>Prezračevalni ventil za odvod zraka iz prostora npr. proizvod Hidria tip PV-1N ɸ100</t>
  </si>
  <si>
    <t>Jekleni NP profili in vijačni spoji s pritrdilnimi vložki, za izdelavo in montažo nosilcev in obešal opreme iz popisa</t>
  </si>
  <si>
    <t>Dušilnik zvoka  DZ-2, npr. proizvod Hidria IMP Klima s potrebnim montažnim materialom</t>
  </si>
  <si>
    <t>400x400x1000</t>
  </si>
  <si>
    <t>Miniziranje in pleskanje vidnih cevi, konzol in obešal z osnovno barvo ter dvakratnim premazom z vročino odpornim lakom, vključno s predhodnim čiščenjem</t>
  </si>
  <si>
    <t>Zaščitna rešetka za zaščito kanala pred zunanjimi vplivi na zajemu/izpuhu zraka npr Hidria s potrebnim montažnim materialom</t>
  </si>
  <si>
    <t>AZR-3/2  dim. 400x300</t>
  </si>
  <si>
    <t>Kompletne meritve in nastavitve vseh potrebnih parametrov in volumnov za distribucijo zraka</t>
  </si>
  <si>
    <t>Pripravljalna in zaključna dela zarisovanje, poizkusni pogon</t>
  </si>
  <si>
    <t>Poučevanje investitorja-uporabnika z rokovanjem z  ventilacijskimi  inštalacijami in napravami  (cca 2 dni)</t>
  </si>
  <si>
    <t>5.4.3.</t>
  </si>
  <si>
    <t>VODOVODNE INŠTALACIJE</t>
  </si>
  <si>
    <t>Cevna inštalacija</t>
  </si>
  <si>
    <t>Material mora biti vedno dobavljena z vsemi veznimi in tesnilnimi elementi, varilnim materialom (loki, odcepi redukcije, prirobnice...) vse z dobavo, kompletacijo in montažo, ki so zajeti v ceni. Vijačni material mora biti najmanj kvalitete 8.8, skupaj z maticami in podložkami, ter galvaniziran. Priložen mora biti certifikat o sledljivosti materiala po SIST EN 10204 3.1.</t>
  </si>
  <si>
    <t>Tlačna stopnja vgrajenega materiala in elementov min 6bar.</t>
  </si>
  <si>
    <t>Cevovodi za razvod sanitarne vode po stavbi izvedeni iz difuzijsko tesnih večplastnih cevi (PE-AL-PE), spajane s stisljivimi plastičnimi spojkami, z dodatkom za razrez in pritrditev. 
Dobavljene predizolirane v kolutih komplet s pritrdilnim, spojnim, tesnilnim  materialom. Okroglo ekstrudirana, zaprto celična, parozaporna izolacija, na zunanji strani zaključena brezšivno folijo proti poškodbam, toplotne prevodnosti λ = 0,040 W/mK.
Spoje in odcepe se izolira z izolacijo armaflex ustrezne toplotne prevodnosti in debeline.</t>
  </si>
  <si>
    <t>DN12 oz. ø16x2,0 - predizolirana S 9 mm</t>
  </si>
  <si>
    <t>DN15 oz. ø20x2,25  - predizolirana S 9 mm</t>
  </si>
  <si>
    <t>DN20 oz. ø25x2,5  - predizolirana S 13mm</t>
  </si>
  <si>
    <t>DN25 oz. ø32x3,0  - predizolirana S 13 mm</t>
  </si>
  <si>
    <t>DN32 oz. ø40x4,0  - predizolirana S 19 mm</t>
  </si>
  <si>
    <t>Cevovodi iz srednjetežkih vroče pocinkanih navojnih cevi EN 10255 (DIN 2440), za vodo, spajanje z navoji, vključno s potrebnimi navojni fitingi po EN 10242 (DIN 2950), upoštevati dodatno korozijsko zaščito z bitumenskim trakom (DIN 30672).</t>
  </si>
  <si>
    <t>DN50</t>
  </si>
  <si>
    <t>Revizijska odprtina z zapornimi elementi in vratci</t>
  </si>
  <si>
    <t>dim. 250x250 mm z ventiloma 1xDN20, 1x DN15</t>
  </si>
  <si>
    <t>dim. 250x250 mm z ventiloma 2xDN20</t>
  </si>
  <si>
    <t>Zaporna pipa s tesnilnim in montažnim materialom</t>
  </si>
  <si>
    <t>Navezava novih razvodov na obstoječe inštalacije - prilagoditev obstoječemu stanju</t>
  </si>
  <si>
    <t>pavš</t>
  </si>
  <si>
    <t>Dezinfekcija cevovodov z ustreznimi sredstvi ter izdaja poročila o dezinfekciji (skupna za celoten sistem)</t>
  </si>
  <si>
    <t>Pripravljalna in zaključna dela za vse opisane storitve. Vključno tlačni preizkus</t>
  </si>
  <si>
    <t>Kanalizacija</t>
  </si>
  <si>
    <t>Cevovodi za odpadno vodo iz zvočno izoliranih PP cevi, npr. Vartis, z natičnimi obojkami DIN 19560, D 40, tesnjeno s tesnilnim obročkom, polaganje v poslopjih. Vključno s fazonskimi kosi. Vključno pritrditev cevi.</t>
  </si>
  <si>
    <t>PP ravna cev z eno obojko dolžine od 150 do 3000 mm</t>
  </si>
  <si>
    <t>DN70</t>
  </si>
  <si>
    <t>DN100</t>
  </si>
  <si>
    <t>Talna rešetka za tuš z vsem potrebnim montažnim materialom</t>
  </si>
  <si>
    <t>npr. Aco Shaver drain - Wave dim. 700x84 mm</t>
  </si>
  <si>
    <t>Talni odtok iz plastike, s sifonom, iztok  3°, vrsta plastike PP, priključek DN 50, s stranskim dotokom DN 40, z nasadnim kosom in okvirjem rešetke, rešetka iz nerjavnega jekla. Nazivne mere okvirja rešetke 150 x 150 mm.</t>
  </si>
  <si>
    <t>Barvanje in miniziranje vidnih kovinskih delov z ustrezno barvo</t>
  </si>
  <si>
    <t>Razvodne cevi za odvod kondenza vključno s spojnim in pritrdilnim materialom (baker)</t>
  </si>
  <si>
    <t>ɸ32</t>
  </si>
  <si>
    <t>S sifon potreben za priključitev odvoda kondenza na kanalizacijo</t>
  </si>
  <si>
    <t>Navezava novega razvoda na obstoječo kanalizacijo</t>
  </si>
  <si>
    <t>Sanitarna oprema (tip in proizvajalca se izbere v skladu z zahtevami investitorja oz. arhitekta)</t>
  </si>
  <si>
    <t>Kompleten umivalnik po izbiri arhitekta oz. investitorja z armaturo s sestoječ iz:</t>
  </si>
  <si>
    <t>umivalnika, izdelanega iz belega sanitarnega porcelana, velikosti, primeren za montažo na zid</t>
  </si>
  <si>
    <t>odtočnega ventila in sifona za umivalnik, dimenzije DN50</t>
  </si>
  <si>
    <t>mešalne baterije DN15 na umivalniku s fiksnim izpustom in perlatorjem</t>
  </si>
  <si>
    <t>dveh kotnih ventilov DN15</t>
  </si>
  <si>
    <t xml:space="preserve">komplet </t>
  </si>
  <si>
    <t>Kompletno stranišče po izbiri arhitekta, sestoječe iz:</t>
  </si>
  <si>
    <t>Straniščne školjke izdelane iz sanitarnega porcelana, bele barve s horizontalnim odvodom/ talne</t>
  </si>
  <si>
    <t>oprema straniščne školjke, sestoječa iz dvojnega sedeža, gumijastih mašet, tesnenja izpiralnega cevovoda, gumijastega tesnila pod straniščno školjko in pritrdilnega matreriala</t>
  </si>
  <si>
    <t>podometnega rezervoar za izpiranje z nosilno konstrukcijo, izdelanega iz jeklene pločevine, vključno z odsesovalno in odtočno armaturno izpiralno cevjo, izdelano iz trdega polivinil klorida bele barve, kotnega ventila DN15 -DN20, vključno s tlačno plastično gibljivo cevjo z dvema holandcema R 3/8</t>
  </si>
  <si>
    <t>(OPOMBA - od tega 1x WC na počep)</t>
  </si>
  <si>
    <t>Enoročna mešalna pipa za tuš s cevjo, prho in nosilcem, ter potrebnim montažnim materialom</t>
  </si>
  <si>
    <t xml:space="preserve">Dobava in montaža pisoarja, sestoječega iz:  </t>
  </si>
  <si>
    <t>pisoarja iz bele sanitarne keramike za montažo na zid</t>
  </si>
  <si>
    <t>odtočnega ventila in sifona za pisoar DN50</t>
  </si>
  <si>
    <t>mrežice iz nerjaveče žice za filtriranje</t>
  </si>
  <si>
    <t>izlivna pipa za pisoar DN15, kromirana</t>
  </si>
  <si>
    <t xml:space="preserve">podometni elektronski splakovalnik z vsemi potrebnimi sestavnimi deli, 230 V                  </t>
  </si>
  <si>
    <t>podometna konstrukcija za suhomontažno vgradnjo pisoarja z senzoriko</t>
  </si>
  <si>
    <t>Ročni gasilni aparat na prah - S9</t>
  </si>
  <si>
    <t>Zidna hidrantna omara - vgradnja na zid velikosti 500x500x140 s potrebnim montažnim materialom, potrebnimi oznakami in sestavnimi deli:</t>
  </si>
  <si>
    <t>gibljivim priključkom velikosti 2''</t>
  </si>
  <si>
    <t>priključnim ventilom velikosti 2''</t>
  </si>
  <si>
    <t>ročnikom na zasun</t>
  </si>
  <si>
    <t>mehko/ plosko gasilsko cevjo premera 52 mm, dolžine 15 m</t>
  </si>
  <si>
    <t>5.4.4.</t>
  </si>
  <si>
    <t xml:space="preserve">DEMONTAŽA </t>
  </si>
  <si>
    <t>Demontaža obstoječih inštalacij:</t>
  </si>
  <si>
    <t>demontaža obstoječih razvodov ogrevne vode in radiatorjev, sortiranje in odvoz na deponijo</t>
  </si>
  <si>
    <t>demontaža obstoječe zunanje in notranje enote (upoštevati praznjenje plina), sortiranje in odvoz na deponijo</t>
  </si>
  <si>
    <t>demontaža obstoječega umivalnika, dela razvoda mrzle vode in kanalizacije, sortiranje in odvoz na deponijo</t>
  </si>
  <si>
    <t>OGREVANJE IN HLAJENJE</t>
  </si>
  <si>
    <t>Qg= 0,9-4,4 kW</t>
  </si>
  <si>
    <t>Qh=  0,9-3,0 kW</t>
  </si>
  <si>
    <t>Pel= 1,0 kW</t>
  </si>
  <si>
    <t>Vzr= 600 m3/h</t>
  </si>
  <si>
    <t>- cevne povezave med zunanjo in notranjo enoto iz bakrenih predizoliranih cevi, komplet s spojnim in montažnim materialom do 5 m</t>
  </si>
  <si>
    <t>- cevi za odvod kondenza dim. ɸ32, podometno dozo za notranjo enoto z odtokom, ter podometnim sifonom kot npr. HL138</t>
  </si>
  <si>
    <t>komplet z montažo</t>
  </si>
  <si>
    <t xml:space="preserve">PREZRAČEVANJE </t>
  </si>
  <si>
    <t>Odvodni aksialni ventilator z  elastičnim priključkom, ter ostalim potrebnim vgradnim materialom, s podatki:</t>
  </si>
  <si>
    <t>Vzr= 400 m3/h</t>
  </si>
  <si>
    <t>H= 100 Pa</t>
  </si>
  <si>
    <t>Pel= 100 W/ 230 V/50 Hz/ 0,3 A</t>
  </si>
  <si>
    <t>ventilator se dobavi s pripadajočim stikalom (vklop/ izklop) in izbiro hitrosti</t>
  </si>
  <si>
    <t>umivalnika - Dolomite gemma2 , izdelanega iz belega sanitarnega porcelana, velikosti, primeren za montažo na zid</t>
  </si>
  <si>
    <t>Grelnik sanitarne vode, V= 5 l</t>
  </si>
  <si>
    <t>Podpultni tlačni grelnik sanitarne vode, prostornine 5 l, z električnim grelcem, z gumbom za poljubno nastavitev
temperature vode do 75°C, zaščitno magnezijevo anodo proti koroziji, vključno z varnostno nepovratnim ventilom p=6 bar.</t>
  </si>
  <si>
    <t>vključno z montažnim materialom</t>
  </si>
  <si>
    <t xml:space="preserve">ŠIBKOTOČNE INSTALACIJE </t>
  </si>
  <si>
    <t>NYM-J 5x6 mm2</t>
  </si>
  <si>
    <t>NYM-J 5x10 mm2</t>
  </si>
  <si>
    <t>n</t>
  </si>
  <si>
    <t>NYM-J 5x16 mm2</t>
  </si>
  <si>
    <t>NYM-J 4x35 mm2</t>
  </si>
  <si>
    <t>Izdelava posnetka, ter projekta izvedenih del PID 1.800,00 €</t>
  </si>
  <si>
    <t>Termostat sobni nadometni</t>
  </si>
  <si>
    <t xml:space="preserve">Nadgradna enofazna vtičnica (16A), 230V, 16A,L1+N+PE, izvedena v stopnji zaščite IP44
</t>
  </si>
  <si>
    <r>
      <rPr>
        <sz val="8"/>
        <color indexed="8"/>
        <rFont val="Tahoma"/>
      </rPr>
      <t>Stalni nadometni priključek 3x230/400V, 20A, komplet z izdelavo pripadajočega izvoda s fleksi kablom preseka do 5x6mm</t>
    </r>
    <r>
      <rPr>
        <vertAlign val="superscript"/>
        <sz val="8"/>
        <color indexed="8"/>
        <rFont val="Tahoma"/>
      </rPr>
      <t xml:space="preserve">2 </t>
    </r>
    <r>
      <rPr>
        <sz val="8"/>
        <color indexed="8"/>
        <rFont val="Tahoma"/>
      </rPr>
      <t xml:space="preserve"> povprečne dolžine 2 m
</t>
    </r>
  </si>
  <si>
    <t xml:space="preserve">Priklop različnih porabnikov
</t>
  </si>
  <si>
    <t xml:space="preserve">Priključitev zunanjih in notranjih enot klime, po navodilih dobavitelja opreme
</t>
  </si>
  <si>
    <t>Dobava in montaža omare v nadometni izvedbi, z dvojnimi vrati, z možnostjo vstavitve cilindrične ključavnice vzdrževalcev EE infrastrukture Luke Koper, pobarvana RAL 7032, postavljena v elektro prostor, komlet z vsem potrebnim montažnim in spojnim materialom dim. vxšxg - 800x400x400mm</t>
  </si>
  <si>
    <t>Štiripolno bremensko glavno stikalo 3x160A</t>
  </si>
  <si>
    <t>Prenapetostni odvodnik razreda C, 15kA(8/20ms), 275V</t>
  </si>
  <si>
    <t>Enofazni Instalacijski odklopnik tip B ali C - 16 A</t>
  </si>
  <si>
    <t>Enofazni Instalacijski odklopnik tip C - 3 x 35A</t>
  </si>
  <si>
    <t>Enofazni Instalacijski odklopnik tip C - 3 x 50A</t>
  </si>
  <si>
    <t>◊</t>
  </si>
  <si>
    <t>RAZDELILNA OMARA - (R-VTIČNICE):</t>
  </si>
  <si>
    <t>Pločevinasta ali plastična nadgradna razdelilna omara  s ključavnico prilagojena za vgradnjo na steno, dobavljena, vgrajena in opremljena z opremo, po enopolni shemi. Komplet dobava, montaža, vgradnja in priklopi (omaro prilagoditi vgrajeni opremi in zadostni rezervi (20%) - dim. tipska  70 modulna p.o. omara</t>
  </si>
  <si>
    <t>Štiripolno bremensko glavno stikalo 3x63A</t>
  </si>
  <si>
    <t>Trofazni Instalacijski odklopnik tip B ali C - 3x16 A</t>
  </si>
  <si>
    <t>Trofazni Instalacijski odklopnik tip B ali C - 3x32 A</t>
  </si>
  <si>
    <t xml:space="preserve">Servisna vtičnica montirana na zunanji strani razdelilca 230V 16 A </t>
  </si>
  <si>
    <t xml:space="preserve">Servisna vtičnica montirana na zunanji strani razdelilca 400V 16 A </t>
  </si>
  <si>
    <t>Servisna vtičnica montirana na zunanji strani razdelilca 400v 32 A</t>
  </si>
  <si>
    <t>Fid stikalo 40/0,03A</t>
  </si>
  <si>
    <t>Izdelava dokumentacije, delavniških vezalnih shem in risb. Usklajevanje dobavljene krmilno regulacijske opreme,  regulacijska shema celotne naprave, opis in navodilo za uporabo. 
Izdelava PID vezalne sheme omare.</t>
  </si>
  <si>
    <t>Sistem komplet dobavljen, vgrajen, priklopljen in spuščen v pogon z vsemi preizkusi in atesti.</t>
  </si>
  <si>
    <t>5. ŠIBKOTOČNA INSTALACIJA - GSO (strukturirano univerzalno omrežje) (dobava in montaža)</t>
  </si>
  <si>
    <t xml:space="preserve">5. GSO SKUPAJ: </t>
  </si>
  <si>
    <t xml:space="preserve">OPOMBA:
Dobava in montaža materiala, preizkušanje in spuščanje v pogon komplet z vsem potrebnim materialom.
Meritve (permanent link) z garancijo principala za vso mrežno opremo! Vgrajena mrežna pasivna oprema naj se predhodno vskladi s projektantom, nadzorom in investitorjem! (oprema naj bo kot naprimer: R&amp;M, Brand Rex,...)
</t>
  </si>
  <si>
    <t>SFTP RAZVOD:</t>
  </si>
  <si>
    <t xml:space="preserve">Enojna podatkovna RJ45 vtičnica Cat.6A, za vgradnjo v podometno dozo, komplet z montažnimi dozami in zaključnimi okvirji, ki ustrezajo vgrajenim 230V vtičnicam, po navodilih investitorja, po standardu TIA-568A, označevanje in meritve po standardu ter certifikat, komplet
</t>
  </si>
  <si>
    <t xml:space="preserve">Dvojna podatkovna RJ45 vtičnica Cat.6A za vgradnjo v parapetni kanal, komplet z montažnimi dozami in zaključnimi okvirji, ki ustrezajo vgrajenim 230 V vtičnicam, po navodilih investitorja, po standardu TIA-568A, označevanje in meritve po standardu ter certifikat, komplet
</t>
  </si>
  <si>
    <t xml:space="preserve">Instalacijski komunikacijski kabel dobavljen in položen na pripravljene trase, pretežno na kabelske police ali v instalacijske cevi - S-FTP Cat.6A, komplet dobava in montaža
</t>
  </si>
  <si>
    <t>Instalacijska plastična gibljiva cev za montažo v, omet ali montažne stene, dimenzij:</t>
  </si>
  <si>
    <t xml:space="preserve"> - fleksi cev fi=16 mm</t>
  </si>
  <si>
    <t>C. Prenova sanitarij</t>
  </si>
  <si>
    <t>Odstranitev lesenih oken na fasadi vključno s pritrditvenimi elementi in okvirjem, rešetkami in okenskimi policami. V ceni je zajeta pazljiva demontaža  ter transport materiala na deponijo.</t>
  </si>
  <si>
    <t>Odstranitev obstoječih notranjih lesenih vrat skupaj s podbojem, velikosti do 3 m2 ter odvoz na deponijo.</t>
  </si>
  <si>
    <t xml:space="preserve">Odstranitev obstoječih lesenih vrat na fasadi skupaj s podbojem, rešetko, velikosti do 4,5 m2 ter odvoz na deponijo. </t>
  </si>
  <si>
    <t>Odstranitev obstoječih predelnih opečnih ali lesenih sten vključno s prekladami AB vezmi in potrebnimi podpiranji ter odvoz ruševin na gradbiščno deponijo.</t>
  </si>
  <si>
    <t>Odstranitev dela obstoječe stene pod odstranjenim oknom za izdelavo odprtine novih vhodnih vrat</t>
  </si>
  <si>
    <t>b</t>
  </si>
  <si>
    <t>laminat</t>
  </si>
  <si>
    <t>c</t>
  </si>
  <si>
    <t>linolej</t>
  </si>
  <si>
    <t>ZIDARSKA in BETONSKA DELA</t>
  </si>
  <si>
    <t xml:space="preserve">Dobava in zidaje notranjih dodatnih sten deb 20 cm z zidaki iz opeke, vključno s 3cm EPS kot dilatacija obstoječe stene. Zidano z gradbenim lepilom in sidranje v obstoječo konstrukcijo. V ceni upoštevati vsa potrebna pripravljalna dela, odri in materiali. </t>
  </si>
  <si>
    <t>Obdelava vratnih špalet v sestavi: cementni obriz, grobi in fini apneni omet. Izravnava se izvede na mestih kjer so nastale poškodbe ali za potrebo izravnave.</t>
  </si>
  <si>
    <t xml:space="preserve">Izdelava tlaka - AB plošče nad obstoječo debeline 12cm z dilatacijo 3cm EPS od obstoječih sten in pod ploščo, vključno z nadbetoniranjem obstoječega jaška z vododnim števcem, vso potrebno armaturo, stremeni, opaženjem in pomožnimi deli ter materialom. mikroarmiran cementni estrih C15/20 debeline 5 cm. </t>
  </si>
  <si>
    <t xml:space="preserve">Izdelava betonske stopnice in betonske klančine zaradi novih višinskih razlik med terenom in laboratorijem oz. laboratorijem in pisarno, vključno z armaturo, vsemi pomožnimi deli, opaženjem, materiali.  </t>
  </si>
  <si>
    <t>Izdelava betonskega podstavka za postavitev "mlina", enakih dimenzij kot obstoječe, vključno s 5cm industrijske gume proti vibracijam, opaženjem, armaturo, vsemi pomožnimi deli in materialom.</t>
  </si>
  <si>
    <t>Izdelava fasade v enakem izgledu kot obstoječa fasada na mestih odstranitve vrat in oken. Vključno z dobavo, montažo, vsem pomožnim materialom in deli.</t>
  </si>
  <si>
    <t>,</t>
  </si>
  <si>
    <t>Dobava in vgradnja novega inox pokrova jaška vodovodnega števca</t>
  </si>
  <si>
    <t>Izvedba obloge obstoječe stene proti neobravnavanem delu objketa z dvojnimi mavčnokartonskimi ploščami, z badažiranjem stikov, ter vsemi potrebnimi deli in materiali, na pocinkani podnstrukciji z minimalnim odmikom od obstoječe stene</t>
  </si>
  <si>
    <t>Izdelava predpremaza z emulzijo, 2x kitanje in brušenje sten ometanih ter min. 2 x oplesk z barvo po izboru projektanta; kompletno po predpisih in navodilih proizvajalca, z vsemi pomožnimi deli, odri in transporti.</t>
  </si>
  <si>
    <t>V3_ Dobava in montaža zunanjih dvokrilnih Alu vrat, dim.200/205, z obsvetlobo. Vsi vidni kovinski deli krila in pogona so v RAL 9006. Krilo vrat sestavljajo 30mm sistemski profili, zasteklitev varnostno izolacijsko steklo debeline 22mm v gumi tesnilih.  Zajeti vsa potrebna pomožna dela, materiale, transporte, prenose,... Glej sheme.</t>
  </si>
  <si>
    <t>V2_ Dobava in montaža notranjih enokrilnih vrat,dim 90/270 z lesenim podbojem/okvirjem in krilom in nadsvetlobo. Okovje in kljuka standardna po izbiri projektanta. Barva krila po izbiri projektanta. Glej sheme!</t>
  </si>
  <si>
    <t>V1_ Dobava in montaža notranjih enokrilnih vrat,dim 90/285 z lesenim podbojem/okvirjem in krilom in nadsvetlobo. Okovje in kljuka standardna po izbiri projektanta. Barva krila po izbiri projektanta. Glej sheme!</t>
  </si>
  <si>
    <t>C</t>
  </si>
  <si>
    <t>PRENOVA SANITARIJ</t>
  </si>
  <si>
    <t>Odstranitev obstoječe stenske keramike ter odvoz ruševin na gradbiščno deponijo. OCENA</t>
  </si>
  <si>
    <t>Odstranitev obstoječe talne keramike ter odvoz ruševin na gradbiščno deponijo.</t>
  </si>
  <si>
    <t>umivalnik z ogledalom in poličko</t>
  </si>
  <si>
    <t>školjka z desko in splakovalnikom</t>
  </si>
  <si>
    <t>tuš</t>
  </si>
  <si>
    <t>Dobava in obloga sten s stensko keramiko,  z leplenjem in fugiranjem ter uporabo kovinskih vogalnikov. Keramika srednjega cenovnega razreda v bvarvnem tonu po izboru in potrditvi investitorja oz. projektanta. V ceni upoštevana možnost izbire različnih barvnih vzorcev. Vključno z dobavo in pripravo lepila, fugiranje s fugirno maso, z vsemi pomožnimi deli, prenosi in transporti</t>
  </si>
  <si>
    <t xml:space="preserve">Dobava in položitev protizdrsne talne keramike deb. 0,8 cm, razred nezdrsnosti R10, Keramika srednjega cenovnega razreda v bvarvnem tonu  po izboru in potrditvi investitorja oz. projektanta. fugirano z vodoodbojno fugirno maso s polaganjem v fleksibilno cementno lepilo. V ceni upoštevati tudi izdelavo zaključne stenske obrobe z zaokrožnico. </t>
  </si>
  <si>
    <t xml:space="preserve">Brušenje in kitanje obstoječih poškodovanih sten,  priprava za pleskanje. Zajeti vsa dela in materiale. </t>
  </si>
  <si>
    <t>Dobava, montaža in vgradnja sanitarne opreme, vključno z vsem pritrdilnim materialom, pomožnimi deli, armaturami (pipe, tuš ročice), priklopom na vodovodno in kanalizacijsko inštalacijo objekta. Sanitarna oprema srednjega cenovnega razreda:</t>
  </si>
  <si>
    <t>umivalnik</t>
  </si>
  <si>
    <t>wc s kotličkom in desko</t>
  </si>
  <si>
    <t>tuš kad z vrati</t>
  </si>
  <si>
    <t>PRENOVA SANITARIJ SKUPAJ:</t>
  </si>
  <si>
    <t>I. Ureditev dodatnih garderob v pritličju v OVO za TRT</t>
  </si>
  <si>
    <t>II. Ureditev nadomestnega prostora za najemnika v drugem objektu (OLMAR)</t>
  </si>
  <si>
    <t xml:space="preserve">Ureditev dodatnih garderob v pritličju obratovalno - vzdrževalnega objekta (OVO) za TRT </t>
  </si>
  <si>
    <t>C. STROJNE INŠTALACIJE</t>
  </si>
  <si>
    <t xml:space="preserve">    D.   SKUPNA REKAPITULACIJA ELEKTROINSTALACIJ OBJEKTA - OVO</t>
  </si>
  <si>
    <t>C. Strojne instalacije</t>
  </si>
  <si>
    <t>ureditev nadomestnega prostora za najemnika v drugem objektu OLMAR</t>
  </si>
  <si>
    <t>D. STROJNE INŠTALACIJE</t>
  </si>
  <si>
    <t xml:space="preserve">   E.    SKUPNA REKAPITULACIJA ELEKTROINSTALACIJ OBJEKTA - OLMAR</t>
  </si>
  <si>
    <t>D. Strojne instalacije</t>
  </si>
  <si>
    <t>III. Ostalo</t>
  </si>
  <si>
    <t>REKAPITULACIJA:</t>
  </si>
  <si>
    <t>D.   ELEKTROINSTALACIJE</t>
  </si>
  <si>
    <t>E.   ELEKTROINSTALACIJE</t>
  </si>
  <si>
    <t>Vrednost v EUR brez DDV</t>
  </si>
  <si>
    <t>III</t>
  </si>
  <si>
    <t>OSTALO</t>
  </si>
  <si>
    <t>Izdelava načrta evakuacije z izvedbo označitve poti, postavitve svetlobnih oznak, table ter navodili</t>
  </si>
  <si>
    <t>KOS</t>
  </si>
  <si>
    <t>Izdelava varnostnega načrta in storitev koordinatorja</t>
  </si>
  <si>
    <t>Izdelava projektne dokumentacije PID</t>
  </si>
  <si>
    <t>OSTALO SKUPAJ:</t>
  </si>
  <si>
    <t>IV. Nepredvidena dela (5% vrednosti I., II. In III.)</t>
  </si>
  <si>
    <t xml:space="preserve">DEMONTAŽNA DELA OBSTOJEČIH EL. INSTALACIJ IN OPREME IN ODVOZ MATERIALA </t>
  </si>
  <si>
    <t xml:space="preserve">Izdelava predpisanih poročil o pregledu, preizkusu in meritvah električnih inštalacij in opreme (impedance okvarnih zank, prehodne upornosti ozemljitev, neprekinjenosti zaščitnih vodnikov, izolacijske upornosti) 
</t>
  </si>
  <si>
    <t>7. ostalo</t>
  </si>
  <si>
    <t xml:space="preserve">7. ostalo SKUPAJ: </t>
  </si>
  <si>
    <t>ostalo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</si>
</sst>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 ;\-#,##0.00\ ;\-#\ [$€]"/>
    <numFmt numFmtId="165" formatCode="_-* #,##0.00\ [$€-1]_-;\-* #,##0.00\ [$€-1]_-;_-* &quot;-&quot;??\ [$€-1]_-;_-@_-"/>
    <numFmt numFmtId="166" formatCode="_-* #,##0.00\ _S_I_T_-;\-* #,##0.00\ _S_I_T_-;_-* &quot;-&quot;??\ _S_I_T_-;_-@_-"/>
    <numFmt numFmtId="167" formatCode="0.0"/>
    <numFmt numFmtId="168" formatCode="#,##0.0&quot;0&quot;"/>
    <numFmt numFmtId="169" formatCode="#,##0.00\ &quot;€&quot;"/>
    <numFmt numFmtId="170" formatCode="#,##0.00\ _€"/>
    <numFmt numFmtId="171" formatCode="#,##0.00&quot; €&quot;"/>
    <numFmt numFmtId="172" formatCode="_-* #,##0.00\ &quot;SIT&quot;_-;\-* #,##0.00\ &quot;SIT&quot;_-;_-* &quot;-&quot;??\ &quot;SIT&quot;_-;_-@_-"/>
    <numFmt numFmtId="173" formatCode="#,##0.00;[Red]#,##0.00"/>
    <numFmt numFmtId="174" formatCode="&quot;SIT&quot;\ #,##0_);\(&quot;SIT&quot;\ #,##0\)"/>
    <numFmt numFmtId="175" formatCode="#,##0;[Red]#,##0"/>
  </numFmts>
  <fonts count="53">
    <font>
      <sz val="11"/>
      <color theme="1"/>
      <name val="Calibri"/>
      <family val="2"/>
      <charset val="238"/>
      <scheme val="minor"/>
    </font>
    <font>
      <sz val="10"/>
      <name val="Arial"/>
      <family val="2"/>
      <charset val="238"/>
    </font>
    <font>
      <sz val="10"/>
      <name val="Arial CE"/>
      <charset val="238"/>
    </font>
    <font>
      <sz val="10"/>
      <color theme="1"/>
      <name val="Arial"/>
      <family val="2"/>
      <charset val="238"/>
    </font>
    <font>
      <b/>
      <sz val="10"/>
      <color rgb="FFFF0000"/>
      <name val="Arial"/>
      <family val="2"/>
      <charset val="238"/>
    </font>
    <font>
      <b/>
      <i/>
      <sz val="10"/>
      <color indexed="8"/>
      <name val="Tahoma"/>
      <family val="2"/>
      <charset val="238"/>
    </font>
    <font>
      <sz val="10"/>
      <name val="Tahoma"/>
      <family val="2"/>
      <charset val="238"/>
    </font>
    <font>
      <i/>
      <sz val="10"/>
      <color indexed="8"/>
      <name val="Tahoma"/>
      <family val="2"/>
      <charset val="238"/>
    </font>
    <font>
      <b/>
      <sz val="10"/>
      <color indexed="8"/>
      <name val="Tahoma"/>
      <family val="2"/>
      <charset val="238"/>
    </font>
    <font>
      <b/>
      <i/>
      <sz val="10"/>
      <name val="Tahoma"/>
      <family val="2"/>
      <charset val="238"/>
    </font>
    <font>
      <b/>
      <sz val="10"/>
      <name val="Tahoma"/>
      <family val="2"/>
      <charset val="238"/>
    </font>
    <font>
      <i/>
      <sz val="10"/>
      <name val="Tahoma"/>
      <family val="2"/>
      <charset val="238"/>
    </font>
    <font>
      <sz val="10"/>
      <color theme="1"/>
      <name val="Tahoma"/>
      <family val="2"/>
      <charset val="238"/>
    </font>
    <font>
      <sz val="10"/>
      <color indexed="8"/>
      <name val="Tahoma"/>
      <family val="2"/>
      <charset val="238"/>
    </font>
    <font>
      <sz val="10"/>
      <color rgb="FFFF0000"/>
      <name val="Tahoma"/>
      <family val="2"/>
      <charset val="238"/>
    </font>
    <font>
      <sz val="11"/>
      <color theme="1"/>
      <name val="Tahoma"/>
      <family val="2"/>
      <charset val="238"/>
    </font>
    <font>
      <sz val="10"/>
      <color indexed="8"/>
      <name val="Arial"/>
    </font>
    <font>
      <b/>
      <sz val="10"/>
      <color indexed="8"/>
      <name val="Tahoma"/>
    </font>
    <font>
      <sz val="8"/>
      <color indexed="8"/>
      <name val="Tahoma"/>
    </font>
    <font>
      <b/>
      <sz val="8"/>
      <color indexed="8"/>
      <name val="Tahoma"/>
    </font>
    <font>
      <b/>
      <sz val="9"/>
      <color indexed="8"/>
      <name val="Tahoma"/>
    </font>
    <font>
      <b/>
      <u/>
      <sz val="10"/>
      <color indexed="8"/>
      <name val="Tahoma"/>
    </font>
    <font>
      <b/>
      <sz val="10"/>
      <color indexed="8"/>
      <name val="Arial"/>
    </font>
    <font>
      <sz val="11"/>
      <color indexed="8"/>
      <name val="Arial"/>
    </font>
    <font>
      <vertAlign val="superscript"/>
      <sz val="8"/>
      <color indexed="8"/>
      <name val="Tahoma"/>
    </font>
    <font>
      <b/>
      <sz val="8"/>
      <color indexed="8"/>
      <name val="Arial CE"/>
    </font>
    <font>
      <sz val="8"/>
      <color indexed="8"/>
      <name val="Arial CE"/>
    </font>
    <font>
      <sz val="10"/>
      <name val="Arial"/>
      <charset val="238"/>
    </font>
    <font>
      <b/>
      <sz val="14"/>
      <name val="Arial"/>
      <family val="2"/>
      <charset val="238"/>
    </font>
    <font>
      <b/>
      <sz val="12"/>
      <name val="Arial"/>
      <family val="2"/>
      <charset val="238"/>
    </font>
    <font>
      <b/>
      <sz val="16"/>
      <name val="Arial"/>
      <family val="2"/>
      <charset val="238"/>
    </font>
    <font>
      <b/>
      <sz val="11"/>
      <name val="Tahoma"/>
      <family val="2"/>
      <charset val="238"/>
    </font>
    <font>
      <b/>
      <sz val="12"/>
      <name val="Tahoma"/>
      <family val="2"/>
      <charset val="238"/>
    </font>
    <font>
      <sz val="10"/>
      <name val="Helv"/>
      <charset val="204"/>
    </font>
    <font>
      <sz val="10"/>
      <color indexed="8"/>
      <name val="Tahoma"/>
      <family val="2"/>
    </font>
    <font>
      <sz val="8"/>
      <color indexed="8"/>
      <name val="Tahoma"/>
      <family val="2"/>
    </font>
    <font>
      <vertAlign val="subscript"/>
      <sz val="10"/>
      <name val="Tahoma"/>
      <family val="2"/>
      <charset val="238"/>
    </font>
    <font>
      <vertAlign val="superscript"/>
      <sz val="10"/>
      <name val="Tahoma"/>
      <family val="2"/>
      <charset val="238"/>
    </font>
    <font>
      <i/>
      <sz val="10"/>
      <name val="Arial"/>
      <family val="2"/>
      <charset val="238"/>
    </font>
    <font>
      <i/>
      <sz val="9"/>
      <name val="Arial"/>
      <family val="2"/>
      <charset val="238"/>
    </font>
    <font>
      <sz val="9"/>
      <name val="Arial CE"/>
      <charset val="238"/>
    </font>
    <font>
      <b/>
      <i/>
      <sz val="11"/>
      <name val="Tahoma"/>
      <family val="2"/>
      <charset val="238"/>
    </font>
    <font>
      <b/>
      <sz val="10"/>
      <name val="Arial"/>
      <family val="2"/>
      <charset val="238"/>
    </font>
    <font>
      <b/>
      <i/>
      <sz val="10"/>
      <name val="Arial"/>
      <family val="2"/>
      <charset val="238"/>
    </font>
    <font>
      <sz val="10"/>
      <color indexed="8"/>
      <name val="Arial"/>
      <family val="2"/>
      <charset val="238"/>
    </font>
    <font>
      <sz val="10"/>
      <color rgb="FFFF0000"/>
      <name val="Arial"/>
      <family val="2"/>
      <charset val="238"/>
    </font>
    <font>
      <b/>
      <sz val="10"/>
      <name val="Arial CE"/>
      <family val="2"/>
      <charset val="238"/>
    </font>
    <font>
      <b/>
      <i/>
      <sz val="10"/>
      <name val="Arial CE"/>
      <charset val="238"/>
    </font>
    <font>
      <b/>
      <u/>
      <sz val="10"/>
      <color theme="1"/>
      <name val="Tahoma"/>
      <family val="2"/>
      <charset val="238"/>
    </font>
    <font>
      <b/>
      <sz val="10"/>
      <color theme="1"/>
      <name val="Tahoma"/>
      <family val="2"/>
      <charset val="238"/>
    </font>
    <font>
      <b/>
      <sz val="11"/>
      <color theme="1"/>
      <name val="Calibri"/>
      <family val="2"/>
      <charset val="238"/>
      <scheme val="minor"/>
    </font>
    <font>
      <b/>
      <sz val="8"/>
      <color indexed="8"/>
      <name val="Tahoma"/>
      <family val="2"/>
      <charset val="238"/>
    </font>
    <font>
      <sz val="8"/>
      <color indexed="8"/>
      <name val="Tahoma"/>
      <family val="2"/>
      <charset val="23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27"/>
      </patternFill>
    </fill>
    <fill>
      <patternFill patternType="solid">
        <fgColor rgb="FFFFFF00"/>
        <bgColor indexed="64"/>
      </patternFill>
    </fill>
    <fill>
      <patternFill patternType="solid">
        <fgColor theme="0"/>
        <bgColor indexed="64"/>
      </patternFill>
    </fill>
  </fills>
  <borders count="47">
    <border>
      <left/>
      <right/>
      <top/>
      <bottom/>
      <diagonal/>
    </border>
    <border>
      <left/>
      <right/>
      <top style="medium">
        <color indexed="8"/>
      </top>
      <bottom style="medium">
        <color indexed="8"/>
      </bottom>
      <diagonal/>
    </border>
    <border>
      <left/>
      <right/>
      <top style="thin">
        <color indexed="8"/>
      </top>
      <bottom style="thin">
        <color indexed="8"/>
      </bottom>
      <diagonal/>
    </border>
    <border>
      <left/>
      <right/>
      <top style="thin">
        <color indexed="8"/>
      </top>
      <bottom style="double">
        <color indexed="64"/>
      </bottom>
      <diagonal/>
    </border>
    <border>
      <left/>
      <right/>
      <top style="thin">
        <color indexed="64"/>
      </top>
      <bottom style="double">
        <color indexed="64"/>
      </bottom>
      <diagonal/>
    </border>
    <border>
      <left/>
      <right/>
      <top style="thin">
        <color indexed="64"/>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15"/>
      </left>
      <right style="thin">
        <color indexed="15"/>
      </right>
      <top style="hair">
        <color indexed="8"/>
      </top>
      <bottom style="hair">
        <color indexed="8"/>
      </bottom>
      <diagonal/>
    </border>
    <border>
      <left/>
      <right style="hair">
        <color indexed="8"/>
      </right>
      <top style="hair">
        <color indexed="8"/>
      </top>
      <bottom style="thin">
        <color indexed="8"/>
      </bottom>
      <diagonal/>
    </border>
    <border>
      <left style="thin">
        <color indexed="15"/>
      </left>
      <right style="thin">
        <color indexed="15"/>
      </right>
      <top style="thin">
        <color indexed="8"/>
      </top>
      <bottom style="hair">
        <color indexed="8"/>
      </bottom>
      <diagonal/>
    </border>
    <border>
      <left style="thin">
        <color indexed="15"/>
      </left>
      <right style="thin">
        <color indexed="15"/>
      </right>
      <top style="hair">
        <color indexed="8"/>
      </top>
      <bottom style="thin">
        <color indexed="8"/>
      </bottom>
      <diagonal/>
    </border>
    <border>
      <left style="hair">
        <color indexed="8"/>
      </left>
      <right/>
      <top style="hair">
        <color indexed="8"/>
      </top>
      <bottom/>
      <diagonal/>
    </border>
    <border>
      <left/>
      <right/>
      <top style="hair">
        <color indexed="8"/>
      </top>
      <bottom/>
      <diagonal/>
    </border>
    <border>
      <left style="thin">
        <color indexed="15"/>
      </left>
      <right style="thin">
        <color indexed="15"/>
      </right>
      <top/>
      <bottom style="hair">
        <color indexed="8"/>
      </bottom>
      <diagonal/>
    </border>
    <border>
      <left/>
      <right style="hair">
        <color indexed="8"/>
      </right>
      <top style="hair">
        <color indexed="8"/>
      </top>
      <bottom/>
      <diagonal/>
    </border>
    <border>
      <left style="hair">
        <color indexed="8"/>
      </left>
      <right/>
      <top/>
      <bottom style="hair">
        <color indexed="8"/>
      </bottom>
      <diagonal/>
    </border>
    <border>
      <left/>
      <right/>
      <top/>
      <bottom style="hair">
        <color indexed="8"/>
      </bottom>
      <diagonal/>
    </border>
    <border>
      <left/>
      <right style="hair">
        <color indexed="8"/>
      </right>
      <top/>
      <bottom style="hair">
        <color indexed="8"/>
      </bottom>
      <diagonal/>
    </border>
    <border>
      <left style="thin">
        <color indexed="15"/>
      </left>
      <right style="thin">
        <color indexed="15"/>
      </right>
      <top style="thin">
        <color indexed="8"/>
      </top>
      <bottom style="thin">
        <color indexed="8"/>
      </bottom>
      <diagonal/>
    </border>
    <border>
      <left style="thin">
        <color indexed="15"/>
      </left>
      <right style="thin">
        <color indexed="15"/>
      </right>
      <top style="thin">
        <color indexed="8"/>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hair">
        <color indexed="8"/>
      </top>
      <bottom style="thin">
        <color indexed="15"/>
      </bottom>
      <diagonal/>
    </border>
    <border>
      <left style="thin">
        <color indexed="15"/>
      </left>
      <right style="thin">
        <color indexed="15"/>
      </right>
      <top style="thin">
        <color indexed="15"/>
      </top>
      <bottom style="thin">
        <color indexed="8"/>
      </bottom>
      <diagonal/>
    </border>
    <border>
      <left style="medium">
        <color indexed="64"/>
      </left>
      <right/>
      <top style="medium">
        <color indexed="64"/>
      </top>
      <bottom style="double">
        <color indexed="8"/>
      </bottom>
      <diagonal/>
    </border>
    <border>
      <left/>
      <right/>
      <top style="medium">
        <color indexed="64"/>
      </top>
      <bottom style="double">
        <color indexed="8"/>
      </bottom>
      <diagonal/>
    </border>
    <border>
      <left/>
      <right style="medium">
        <color indexed="64"/>
      </right>
      <top style="medium">
        <color indexed="64"/>
      </top>
      <bottom style="double">
        <color indexed="8"/>
      </bottom>
      <diagonal/>
    </border>
    <border>
      <left style="medium">
        <color indexed="64"/>
      </left>
      <right/>
      <top/>
      <bottom/>
      <diagonal/>
    </border>
    <border>
      <left/>
      <right style="medium">
        <color indexed="64"/>
      </right>
      <top/>
      <bottom/>
      <diagonal/>
    </border>
    <border>
      <left/>
      <right/>
      <top/>
      <bottom style="medium">
        <color indexed="8"/>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15"/>
      </left>
      <right style="thin">
        <color indexed="15"/>
      </right>
      <top style="thin">
        <color indexed="15"/>
      </top>
      <bottom style="hair">
        <color indexed="8"/>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auto="1"/>
      </top>
      <bottom/>
      <diagonal/>
    </border>
  </borders>
  <cellStyleXfs count="16">
    <xf numFmtId="0" fontId="0" fillId="0" borderId="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2" fillId="0" borderId="0"/>
    <xf numFmtId="0" fontId="1" fillId="0" borderId="0"/>
    <xf numFmtId="0" fontId="1" fillId="0" borderId="0" applyNumberFormat="0" applyFill="0" applyBorder="0" applyAlignment="0" applyProtection="0"/>
    <xf numFmtId="9" fontId="1" fillId="0" borderId="0" applyFont="0" applyFill="0" applyBorder="0" applyAlignment="0" applyProtection="0"/>
    <xf numFmtId="0" fontId="16" fillId="0" borderId="0" applyNumberFormat="0" applyFill="0" applyBorder="0" applyProtection="0"/>
    <xf numFmtId="0" fontId="27" fillId="0" borderId="0"/>
    <xf numFmtId="172" fontId="27" fillId="0" borderId="0" applyFont="0" applyFill="0" applyBorder="0" applyAlignment="0" applyProtection="0"/>
    <xf numFmtId="0" fontId="33" fillId="0" borderId="0"/>
  </cellStyleXfs>
  <cellXfs count="857">
    <xf numFmtId="0" fontId="0" fillId="0" borderId="0" xfId="0"/>
    <xf numFmtId="0" fontId="3" fillId="0" borderId="0" xfId="0" applyFont="1"/>
    <xf numFmtId="0" fontId="3" fillId="0" borderId="0" xfId="0" applyFont="1" applyAlignment="1"/>
    <xf numFmtId="0" fontId="4" fillId="0" borderId="0" xfId="0" applyFont="1"/>
    <xf numFmtId="0" fontId="3" fillId="0" borderId="0" xfId="0" applyFont="1" applyAlignment="1">
      <alignment horizontal="left" wrapText="1"/>
    </xf>
    <xf numFmtId="4" fontId="3" fillId="0" borderId="0" xfId="0" applyNumberFormat="1" applyFont="1"/>
    <xf numFmtId="0" fontId="3" fillId="0" borderId="0" xfId="0" applyFont="1" applyFill="1"/>
    <xf numFmtId="0" fontId="3" fillId="0" borderId="0" xfId="0" applyFont="1" applyAlignment="1">
      <alignment vertical="top"/>
    </xf>
    <xf numFmtId="0" fontId="5" fillId="0" borderId="0" xfId="0" applyFont="1" applyFill="1" applyAlignment="1">
      <alignment vertical="top" wrapText="1"/>
    </xf>
    <xf numFmtId="2" fontId="6" fillId="0" borderId="0" xfId="1" applyNumberFormat="1" applyFont="1" applyBorder="1" applyAlignment="1">
      <alignment horizontal="right" wrapText="1"/>
    </xf>
    <xf numFmtId="2" fontId="6" fillId="0" borderId="0" xfId="1" applyNumberFormat="1" applyFont="1" applyAlignment="1">
      <alignment wrapText="1"/>
    </xf>
    <xf numFmtId="4" fontId="6" fillId="0" borderId="0" xfId="1" applyNumberFormat="1" applyFont="1" applyBorder="1" applyAlignment="1">
      <alignment horizontal="right"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0" applyFont="1"/>
    <xf numFmtId="2" fontId="10" fillId="3" borderId="1" xfId="0" applyNumberFormat="1" applyFont="1" applyFill="1" applyBorder="1" applyAlignment="1">
      <alignment vertical="center" wrapText="1"/>
    </xf>
    <xf numFmtId="4" fontId="6" fillId="3" borderId="1" xfId="0" applyNumberFormat="1" applyFont="1" applyFill="1" applyBorder="1" applyAlignment="1">
      <alignment horizontal="right" vertical="center" wrapText="1"/>
    </xf>
    <xf numFmtId="4" fontId="10" fillId="3" borderId="1" xfId="0" applyNumberFormat="1" applyFont="1" applyFill="1" applyBorder="1" applyAlignment="1">
      <alignment horizontal="right" vertical="center" wrapText="1"/>
    </xf>
    <xf numFmtId="2" fontId="10" fillId="0" borderId="0" xfId="0" applyNumberFormat="1" applyFont="1" applyFill="1" applyBorder="1" applyAlignment="1">
      <alignment vertical="center" wrapText="1"/>
    </xf>
    <xf numFmtId="4" fontId="6" fillId="0" borderId="0" xfId="0" applyNumberFormat="1" applyFont="1" applyFill="1" applyBorder="1" applyAlignment="1">
      <alignment horizontal="right" vertical="center" wrapText="1"/>
    </xf>
    <xf numFmtId="4" fontId="10" fillId="0" borderId="0" xfId="0" applyNumberFormat="1" applyFont="1" applyFill="1" applyBorder="1" applyAlignment="1">
      <alignment horizontal="right" vertical="center" wrapText="1"/>
    </xf>
    <xf numFmtId="0" fontId="11" fillId="0" borderId="0" xfId="0" applyNumberFormat="1" applyFont="1" applyFill="1" applyBorder="1" applyAlignment="1" applyProtection="1">
      <alignment vertical="top" wrapText="1"/>
    </xf>
    <xf numFmtId="4" fontId="6" fillId="0" borderId="0" xfId="0" applyNumberFormat="1" applyFont="1" applyBorder="1" applyAlignment="1">
      <alignment horizontal="right" vertical="center" wrapText="1"/>
    </xf>
    <xf numFmtId="2" fontId="10" fillId="0" borderId="0" xfId="0" applyNumberFormat="1" applyFont="1" applyBorder="1" applyAlignment="1">
      <alignment vertical="center" wrapText="1"/>
    </xf>
    <xf numFmtId="4" fontId="10" fillId="0" borderId="0" xfId="0" applyNumberFormat="1" applyFont="1" applyBorder="1" applyAlignment="1">
      <alignment horizontal="right" vertical="center" wrapText="1"/>
    </xf>
    <xf numFmtId="2" fontId="10" fillId="2" borderId="0" xfId="0" applyNumberFormat="1" applyFont="1" applyFill="1" applyBorder="1" applyAlignment="1">
      <alignment vertical="center" wrapText="1"/>
    </xf>
    <xf numFmtId="0" fontId="9" fillId="0" borderId="0" xfId="0" applyNumberFormat="1" applyFont="1" applyFill="1" applyBorder="1" applyAlignment="1" applyProtection="1">
      <alignment vertical="top" wrapText="1"/>
    </xf>
    <xf numFmtId="2" fontId="6" fillId="0" borderId="0" xfId="0" applyNumberFormat="1" applyFont="1" applyBorder="1" applyAlignment="1">
      <alignment horizontal="left" vertical="top" wrapText="1"/>
    </xf>
    <xf numFmtId="2" fontId="6" fillId="0" borderId="0" xfId="0" applyNumberFormat="1" applyFont="1" applyBorder="1" applyAlignment="1">
      <alignment horizontal="center"/>
    </xf>
    <xf numFmtId="4" fontId="6" fillId="0" borderId="0" xfId="0" applyNumberFormat="1" applyFont="1" applyBorder="1" applyAlignment="1">
      <alignment horizontal="right"/>
    </xf>
    <xf numFmtId="0" fontId="1" fillId="0" borderId="0" xfId="0" applyFont="1" applyFill="1"/>
    <xf numFmtId="2" fontId="10" fillId="0" borderId="0" xfId="1" applyNumberFormat="1" applyFont="1" applyBorder="1" applyAlignment="1">
      <alignment horizontal="left" vertical="top"/>
    </xf>
    <xf numFmtId="2" fontId="6" fillId="0" borderId="0" xfId="1" applyNumberFormat="1" applyFont="1" applyBorder="1" applyAlignment="1">
      <alignment horizontal="center"/>
    </xf>
    <xf numFmtId="2" fontId="6" fillId="0" borderId="0" xfId="1" applyNumberFormat="1" applyFont="1" applyAlignment="1">
      <alignment horizontal="right"/>
    </xf>
    <xf numFmtId="4" fontId="6" fillId="0" borderId="0" xfId="1" applyNumberFormat="1" applyFont="1" applyBorder="1" applyAlignment="1">
      <alignment horizontal="right"/>
    </xf>
    <xf numFmtId="4" fontId="6" fillId="0" borderId="0" xfId="1" applyNumberFormat="1" applyFont="1" applyBorder="1" applyAlignment="1">
      <alignment horizontal="center"/>
    </xf>
    <xf numFmtId="2" fontId="6" fillId="0" borderId="0" xfId="1" applyNumberFormat="1" applyFont="1" applyBorder="1" applyAlignment="1">
      <alignment horizontal="right"/>
    </xf>
    <xf numFmtId="2" fontId="6" fillId="0" borderId="0" xfId="1" applyNumberFormat="1" applyFont="1" applyBorder="1" applyAlignment="1">
      <alignment horizontal="left" vertical="top"/>
    </xf>
    <xf numFmtId="2" fontId="10" fillId="0" borderId="5" xfId="1" applyNumberFormat="1" applyFont="1" applyFill="1" applyBorder="1" applyAlignment="1">
      <alignment horizontal="left" vertical="top"/>
    </xf>
    <xf numFmtId="0" fontId="10" fillId="0" borderId="5" xfId="0" applyFont="1" applyBorder="1" applyAlignment="1">
      <alignment horizontal="center"/>
    </xf>
    <xf numFmtId="0" fontId="10" fillId="0" borderId="5" xfId="0" applyFont="1" applyBorder="1" applyAlignment="1">
      <alignment horizontal="right"/>
    </xf>
    <xf numFmtId="4" fontId="10" fillId="0" borderId="5" xfId="0" applyNumberFormat="1" applyFont="1" applyBorder="1" applyAlignment="1">
      <alignment horizontal="right"/>
    </xf>
    <xf numFmtId="0" fontId="6" fillId="0" borderId="5" xfId="0" applyFont="1" applyBorder="1" applyAlignment="1">
      <alignment horizontal="center"/>
    </xf>
    <xf numFmtId="0" fontId="9" fillId="0" borderId="0" xfId="0" applyFont="1" applyFill="1" applyAlignment="1">
      <alignment horizontal="left" vertical="top" wrapText="1"/>
    </xf>
    <xf numFmtId="0" fontId="9" fillId="0" borderId="0" xfId="0" applyNumberFormat="1" applyFont="1" applyFill="1" applyBorder="1" applyAlignment="1" applyProtection="1">
      <alignment horizontal="left" vertical="top" wrapText="1"/>
    </xf>
    <xf numFmtId="0" fontId="5" fillId="0" borderId="0" xfId="0" applyFont="1" applyFill="1" applyBorder="1" applyAlignment="1">
      <alignment horizontal="left" vertical="top" wrapText="1"/>
    </xf>
    <xf numFmtId="0" fontId="0" fillId="0" borderId="0" xfId="0" applyAlignment="1">
      <alignment horizontal="center"/>
    </xf>
    <xf numFmtId="0" fontId="0" fillId="0" borderId="0" xfId="0" applyAlignment="1"/>
    <xf numFmtId="2" fontId="6" fillId="0" borderId="0" xfId="1" applyNumberFormat="1" applyFont="1" applyBorder="1" applyAlignment="1">
      <alignment horizontal="center" vertical="top" wrapText="1"/>
    </xf>
    <xf numFmtId="2" fontId="10" fillId="0" borderId="0" xfId="1" applyNumberFormat="1" applyFont="1" applyBorder="1" applyAlignment="1">
      <alignment vertical="top"/>
    </xf>
    <xf numFmtId="1" fontId="6" fillId="0" borderId="0" xfId="1" applyNumberFormat="1" applyFont="1" applyBorder="1" applyAlignment="1">
      <alignment horizontal="right" vertical="top" wrapText="1"/>
    </xf>
    <xf numFmtId="0" fontId="12" fillId="0" borderId="0" xfId="0" applyFont="1"/>
    <xf numFmtId="2" fontId="12" fillId="0" borderId="0" xfId="0" applyNumberFormat="1" applyFont="1" applyAlignment="1"/>
    <xf numFmtId="0" fontId="12" fillId="0" borderId="0" xfId="0" applyFont="1" applyAlignment="1">
      <alignment horizontal="right"/>
    </xf>
    <xf numFmtId="0" fontId="12" fillId="0" borderId="0" xfId="0" applyFont="1" applyAlignment="1"/>
    <xf numFmtId="4" fontId="12" fillId="0" borderId="0" xfId="0" applyNumberFormat="1" applyFont="1" applyAlignment="1">
      <alignment horizontal="right"/>
    </xf>
    <xf numFmtId="0" fontId="6" fillId="0" borderId="5" xfId="0" applyFont="1" applyBorder="1" applyAlignment="1">
      <alignment horizontal="center" vertical="top"/>
    </xf>
    <xf numFmtId="2" fontId="10" fillId="3" borderId="1" xfId="0" applyNumberFormat="1" applyFont="1" applyFill="1" applyBorder="1" applyAlignment="1">
      <alignment horizontal="center" vertical="top"/>
    </xf>
    <xf numFmtId="0" fontId="12" fillId="0" borderId="0" xfId="0" applyFont="1" applyFill="1"/>
    <xf numFmtId="2" fontId="10" fillId="2" borderId="0" xfId="0" applyNumberFormat="1" applyFont="1" applyFill="1" applyBorder="1" applyAlignment="1">
      <alignment horizontal="center" vertical="top"/>
    </xf>
    <xf numFmtId="2" fontId="10" fillId="0" borderId="0" xfId="0" applyNumberFormat="1" applyFont="1" applyBorder="1" applyAlignment="1">
      <alignment horizontal="center" vertical="top"/>
    </xf>
    <xf numFmtId="2" fontId="10" fillId="0" borderId="0" xfId="0" applyNumberFormat="1" applyFont="1" applyFill="1" applyBorder="1" applyAlignment="1">
      <alignment horizontal="center" vertical="top"/>
    </xf>
    <xf numFmtId="2" fontId="10" fillId="0" borderId="0" xfId="0" applyNumberFormat="1" applyFont="1" applyBorder="1" applyAlignment="1">
      <alignment horizontal="center" vertical="top" wrapText="1"/>
    </xf>
    <xf numFmtId="2" fontId="10" fillId="0" borderId="0" xfId="0" applyNumberFormat="1" applyFont="1" applyBorder="1" applyAlignment="1">
      <alignment vertical="top" wrapText="1"/>
    </xf>
    <xf numFmtId="4" fontId="10" fillId="0" borderId="0" xfId="0" applyNumberFormat="1" applyFont="1" applyBorder="1" applyAlignment="1">
      <alignment horizontal="right"/>
    </xf>
    <xf numFmtId="2" fontId="10" fillId="0" borderId="0" xfId="0" applyNumberFormat="1" applyFont="1" applyBorder="1" applyAlignment="1"/>
    <xf numFmtId="2" fontId="6" fillId="0" borderId="0" xfId="0" applyNumberFormat="1" applyFont="1" applyBorder="1" applyAlignment="1">
      <alignment horizontal="center" vertical="top" wrapText="1"/>
    </xf>
    <xf numFmtId="2" fontId="6" fillId="0" borderId="0" xfId="0" applyNumberFormat="1" applyFont="1" applyBorder="1" applyAlignment="1">
      <alignment vertical="top" wrapText="1"/>
    </xf>
    <xf numFmtId="2" fontId="6" fillId="0" borderId="0" xfId="0" applyNumberFormat="1" applyFont="1" applyBorder="1" applyAlignment="1">
      <alignment horizontal="right"/>
    </xf>
    <xf numFmtId="4" fontId="6" fillId="0" borderId="0" xfId="0" applyNumberFormat="1" applyFont="1" applyBorder="1" applyAlignment="1"/>
    <xf numFmtId="2" fontId="6" fillId="0" borderId="0" xfId="0" applyNumberFormat="1" applyFont="1" applyBorder="1" applyAlignment="1"/>
    <xf numFmtId="4" fontId="6" fillId="0" borderId="0" xfId="0" applyNumberFormat="1" applyFont="1" applyBorder="1" applyAlignment="1" applyProtection="1">
      <alignment horizontal="right"/>
      <protection locked="0"/>
    </xf>
    <xf numFmtId="0" fontId="6" fillId="0" borderId="0" xfId="0" applyFont="1" applyBorder="1" applyAlignment="1">
      <alignment vertical="top" wrapText="1"/>
    </xf>
    <xf numFmtId="0" fontId="6" fillId="0" borderId="0" xfId="0" applyNumberFormat="1" applyFont="1" applyBorder="1" applyAlignment="1">
      <alignment horizontal="right"/>
    </xf>
    <xf numFmtId="0" fontId="13" fillId="0" borderId="0" xfId="0" applyNumberFormat="1" applyFont="1" applyFill="1" applyBorder="1" applyAlignment="1" applyProtection="1">
      <alignment vertical="top" wrapText="1"/>
    </xf>
    <xf numFmtId="0" fontId="6" fillId="0" borderId="0" xfId="0" applyNumberFormat="1" applyFont="1" applyBorder="1" applyAlignment="1">
      <alignment horizontal="right" wrapText="1"/>
    </xf>
    <xf numFmtId="4" fontId="6" fillId="0" borderId="0" xfId="0" applyNumberFormat="1" applyFont="1" applyBorder="1" applyAlignment="1">
      <alignment wrapText="1"/>
    </xf>
    <xf numFmtId="4" fontId="12" fillId="0" borderId="0" xfId="0" applyNumberFormat="1" applyFont="1" applyAlignment="1">
      <alignment horizontal="right" wrapText="1"/>
    </xf>
    <xf numFmtId="0" fontId="6" fillId="0" borderId="0" xfId="0" applyNumberFormat="1" applyFont="1" applyFill="1" applyBorder="1" applyAlignment="1" applyProtection="1">
      <alignment vertical="top" wrapText="1"/>
    </xf>
    <xf numFmtId="49" fontId="6" fillId="0" borderId="0" xfId="0" applyNumberFormat="1" applyFont="1" applyFill="1" applyAlignment="1">
      <alignment horizontal="justify" vertical="top"/>
    </xf>
    <xf numFmtId="10" fontId="6" fillId="0" borderId="0" xfId="0" applyNumberFormat="1" applyFont="1" applyBorder="1" applyAlignment="1">
      <alignment horizontal="right"/>
    </xf>
    <xf numFmtId="10" fontId="6" fillId="0" borderId="0" xfId="0" applyNumberFormat="1" applyFont="1" applyBorder="1" applyAlignment="1"/>
    <xf numFmtId="0" fontId="6" fillId="0" borderId="0" xfId="0" applyNumberFormat="1" applyFont="1" applyBorder="1" applyAlignment="1"/>
    <xf numFmtId="2" fontId="11" fillId="2" borderId="3" xfId="0" applyNumberFormat="1" applyFont="1" applyFill="1" applyBorder="1" applyAlignment="1">
      <alignment horizontal="center" vertical="top" wrapText="1"/>
    </xf>
    <xf numFmtId="2" fontId="11" fillId="2" borderId="3" xfId="0" applyNumberFormat="1" applyFont="1" applyFill="1" applyBorder="1" applyAlignment="1">
      <alignment vertical="center" wrapText="1"/>
    </xf>
    <xf numFmtId="4" fontId="10" fillId="2" borderId="3" xfId="0" applyNumberFormat="1" applyFont="1" applyFill="1" applyBorder="1" applyAlignment="1">
      <alignment horizontal="right" vertical="center" wrapText="1"/>
    </xf>
    <xf numFmtId="2" fontId="6" fillId="2" borderId="3" xfId="0" applyNumberFormat="1" applyFont="1" applyFill="1" applyBorder="1" applyAlignment="1">
      <alignment vertical="center" wrapText="1"/>
    </xf>
    <xf numFmtId="4" fontId="6" fillId="2" borderId="3" xfId="0" applyNumberFormat="1" applyFont="1" applyFill="1" applyBorder="1" applyAlignment="1">
      <alignment horizontal="right" vertical="center" wrapText="1"/>
    </xf>
    <xf numFmtId="4" fontId="11" fillId="2" borderId="3" xfId="0" applyNumberFormat="1" applyFont="1" applyFill="1" applyBorder="1" applyAlignment="1">
      <alignment horizontal="right" vertical="center" wrapText="1"/>
    </xf>
    <xf numFmtId="2" fontId="6" fillId="0" borderId="0" xfId="0" applyNumberFormat="1" applyFont="1" applyBorder="1" applyAlignment="1">
      <alignment horizontal="center" vertical="top"/>
    </xf>
    <xf numFmtId="2" fontId="10" fillId="2" borderId="0" xfId="0" applyNumberFormat="1" applyFont="1" applyFill="1" applyBorder="1" applyAlignment="1">
      <alignment vertical="top" wrapText="1"/>
    </xf>
    <xf numFmtId="4" fontId="9" fillId="0" borderId="0" xfId="0" applyNumberFormat="1" applyFont="1" applyBorder="1" applyAlignment="1">
      <alignment horizontal="right"/>
    </xf>
    <xf numFmtId="2" fontId="9" fillId="0" borderId="0" xfId="0" applyNumberFormat="1" applyFont="1" applyBorder="1" applyAlignment="1"/>
    <xf numFmtId="4" fontId="6" fillId="0" borderId="0" xfId="0" applyNumberFormat="1" applyFont="1" applyFill="1" applyBorder="1" applyAlignment="1">
      <alignment horizontal="right"/>
    </xf>
    <xf numFmtId="4" fontId="12" fillId="0" borderId="0" xfId="0" applyNumberFormat="1" applyFont="1"/>
    <xf numFmtId="4" fontId="6" fillId="0" borderId="0" xfId="0" applyNumberFormat="1" applyFont="1" applyBorder="1" applyAlignment="1">
      <alignment horizontal="right" vertical="top" wrapText="1"/>
    </xf>
    <xf numFmtId="4" fontId="6" fillId="0" borderId="0" xfId="0" applyNumberFormat="1" applyFont="1" applyBorder="1" applyAlignment="1">
      <alignment horizontal="center" vertical="top" wrapText="1"/>
    </xf>
    <xf numFmtId="2" fontId="6" fillId="0" borderId="0" xfId="0" applyNumberFormat="1" applyFont="1" applyFill="1" applyBorder="1" applyAlignment="1">
      <alignment horizontal="center" vertical="top" wrapText="1"/>
    </xf>
    <xf numFmtId="2" fontId="6" fillId="0" borderId="0" xfId="0" applyNumberFormat="1" applyFont="1" applyFill="1" applyBorder="1" applyAlignment="1">
      <alignment vertical="top" wrapText="1"/>
    </xf>
    <xf numFmtId="2" fontId="6" fillId="0" borderId="0" xfId="0" applyNumberFormat="1" applyFont="1" applyFill="1" applyBorder="1" applyAlignment="1">
      <alignment horizontal="right"/>
    </xf>
    <xf numFmtId="4" fontId="14" fillId="0" borderId="0" xfId="0" applyNumberFormat="1" applyFont="1" applyFill="1" applyBorder="1" applyAlignment="1">
      <alignment horizontal="right"/>
    </xf>
    <xf numFmtId="0" fontId="6" fillId="0" borderId="0" xfId="0" applyFont="1" applyFill="1" applyBorder="1" applyAlignment="1">
      <alignment vertical="top" wrapText="1"/>
    </xf>
    <xf numFmtId="2" fontId="6" fillId="0" borderId="0" xfId="0" applyNumberFormat="1" applyFont="1" applyBorder="1" applyAlignment="1">
      <alignment horizontal="left"/>
    </xf>
    <xf numFmtId="2" fontId="11" fillId="0" borderId="0" xfId="0" applyNumberFormat="1" applyFont="1" applyFill="1" applyBorder="1" applyAlignment="1">
      <alignment horizontal="center" vertical="top" wrapText="1"/>
    </xf>
    <xf numFmtId="2" fontId="11" fillId="0" borderId="0" xfId="0" applyNumberFormat="1" applyFont="1" applyFill="1" applyBorder="1" applyAlignment="1">
      <alignment vertical="center" wrapText="1"/>
    </xf>
    <xf numFmtId="2" fontId="6" fillId="0" borderId="0" xfId="0" applyNumberFormat="1" applyFont="1" applyFill="1" applyBorder="1" applyAlignment="1">
      <alignment vertical="center" wrapText="1"/>
    </xf>
    <xf numFmtId="4" fontId="11" fillId="0" borderId="0" xfId="0" applyNumberFormat="1" applyFont="1" applyFill="1" applyBorder="1" applyAlignment="1">
      <alignment horizontal="right" vertical="center" wrapText="1"/>
    </xf>
    <xf numFmtId="4" fontId="14" fillId="0" borderId="0" xfId="0" applyNumberFormat="1" applyFont="1" applyBorder="1" applyAlignment="1">
      <alignment horizontal="right"/>
    </xf>
    <xf numFmtId="4" fontId="6" fillId="0" borderId="0" xfId="0" applyNumberFormat="1" applyFont="1" applyFill="1" applyBorder="1" applyAlignment="1" applyProtection="1">
      <alignment horizontal="right"/>
      <protection locked="0"/>
    </xf>
    <xf numFmtId="2" fontId="11" fillId="2" borderId="3" xfId="0" applyNumberFormat="1" applyFont="1" applyFill="1" applyBorder="1" applyAlignment="1">
      <alignment horizontal="center" vertical="top"/>
    </xf>
    <xf numFmtId="2" fontId="11" fillId="2" borderId="3" xfId="0" applyNumberFormat="1" applyFont="1" applyFill="1" applyBorder="1" applyAlignment="1">
      <alignment vertical="top"/>
    </xf>
    <xf numFmtId="4" fontId="10" fillId="2" borderId="3" xfId="0" applyNumberFormat="1" applyFont="1" applyFill="1" applyBorder="1" applyAlignment="1">
      <alignment horizontal="right" vertical="center"/>
    </xf>
    <xf numFmtId="2" fontId="6" fillId="2" borderId="3" xfId="0" applyNumberFormat="1" applyFont="1" applyFill="1" applyBorder="1" applyAlignment="1">
      <alignment vertical="center"/>
    </xf>
    <xf numFmtId="4" fontId="6" fillId="2" borderId="4" xfId="0" applyNumberFormat="1" applyFont="1" applyFill="1" applyBorder="1" applyAlignment="1">
      <alignment horizontal="right"/>
    </xf>
    <xf numFmtId="2" fontId="11" fillId="0" borderId="0" xfId="0" applyNumberFormat="1" applyFont="1" applyFill="1" applyBorder="1" applyAlignment="1">
      <alignment horizontal="center" vertical="top"/>
    </xf>
    <xf numFmtId="2" fontId="11" fillId="0" borderId="0" xfId="0" applyNumberFormat="1" applyFont="1" applyFill="1" applyBorder="1" applyAlignment="1">
      <alignment vertical="top"/>
    </xf>
    <xf numFmtId="4" fontId="10" fillId="0" borderId="0" xfId="0" applyNumberFormat="1" applyFont="1" applyFill="1" applyBorder="1" applyAlignment="1">
      <alignment horizontal="right" vertical="center"/>
    </xf>
    <xf numFmtId="2" fontId="6" fillId="0" borderId="0" xfId="0" applyNumberFormat="1" applyFont="1" applyFill="1" applyBorder="1" applyAlignment="1">
      <alignment vertical="center"/>
    </xf>
    <xf numFmtId="49" fontId="15" fillId="0" borderId="0" xfId="0" applyNumberFormat="1" applyFont="1" applyBorder="1" applyAlignment="1">
      <alignment vertical="top" wrapText="1"/>
    </xf>
    <xf numFmtId="2" fontId="15" fillId="0" borderId="0" xfId="0" applyNumberFormat="1" applyFont="1" applyBorder="1" applyAlignment="1">
      <alignment horizontal="justify" vertical="center"/>
    </xf>
    <xf numFmtId="4" fontId="15" fillId="0" borderId="0" xfId="0" applyNumberFormat="1" applyFont="1" applyBorder="1" applyAlignment="1">
      <alignment horizontal="justify" vertical="center"/>
    </xf>
    <xf numFmtId="4" fontId="15" fillId="0" borderId="0" xfId="0" applyNumberFormat="1" applyFont="1" applyBorder="1" applyAlignment="1">
      <alignment horizontal="right" vertical="center"/>
    </xf>
    <xf numFmtId="0" fontId="15" fillId="0" borderId="0" xfId="0" applyFont="1" applyAlignment="1">
      <alignment horizontal="justify" vertical="center"/>
    </xf>
    <xf numFmtId="2" fontId="15" fillId="0" borderId="0" xfId="0" applyNumberFormat="1" applyFont="1" applyBorder="1" applyAlignment="1">
      <alignment horizontal="right" vertical="center"/>
    </xf>
    <xf numFmtId="0" fontId="15" fillId="0" borderId="0" xfId="0" applyFont="1" applyAlignment="1">
      <alignment horizontal="center"/>
    </xf>
    <xf numFmtId="4" fontId="10" fillId="0" borderId="0" xfId="0" applyNumberFormat="1" applyFont="1" applyBorder="1" applyAlignment="1">
      <alignment horizontal="justify" vertical="center"/>
    </xf>
    <xf numFmtId="4" fontId="10" fillId="0" borderId="0" xfId="0" applyNumberFormat="1" applyFont="1" applyBorder="1" applyAlignment="1">
      <alignment horizontal="right" vertical="center"/>
    </xf>
    <xf numFmtId="2" fontId="6" fillId="0" borderId="0" xfId="1" applyNumberFormat="1" applyFont="1" applyBorder="1" applyAlignment="1">
      <alignment horizontal="center" vertical="top"/>
    </xf>
    <xf numFmtId="167" fontId="6" fillId="0" borderId="0" xfId="1" applyNumberFormat="1" applyFont="1" applyBorder="1" applyAlignment="1">
      <alignment horizontal="left" vertical="top"/>
    </xf>
    <xf numFmtId="0" fontId="6" fillId="0" borderId="0" xfId="0" applyFont="1" applyAlignment="1">
      <alignment horizontal="center" vertical="top"/>
    </xf>
    <xf numFmtId="0" fontId="6"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170" fontId="6" fillId="0" borderId="0" xfId="0" applyNumberFormat="1" applyFont="1" applyAlignment="1">
      <alignment horizontal="center"/>
    </xf>
    <xf numFmtId="2" fontId="10" fillId="3" borderId="1" xfId="0" applyNumberFormat="1" applyFont="1" applyFill="1" applyBorder="1" applyAlignment="1">
      <alignment horizontal="left" vertical="top"/>
    </xf>
    <xf numFmtId="170" fontId="10" fillId="3" borderId="1" xfId="0" applyNumberFormat="1" applyFont="1" applyFill="1" applyBorder="1" applyAlignment="1">
      <alignment horizontal="center" vertical="top"/>
    </xf>
    <xf numFmtId="2" fontId="6" fillId="0" borderId="0" xfId="1" applyNumberFormat="1" applyFont="1" applyBorder="1" applyAlignment="1">
      <alignment horizontal="left" vertical="top" wrapText="1"/>
    </xf>
    <xf numFmtId="170" fontId="6" fillId="0" borderId="0" xfId="1" applyNumberFormat="1" applyFont="1" applyBorder="1" applyAlignment="1">
      <alignment horizontal="center"/>
    </xf>
    <xf numFmtId="2" fontId="10" fillId="2" borderId="0" xfId="0" applyNumberFormat="1" applyFont="1" applyFill="1" applyBorder="1" applyAlignment="1">
      <alignment horizontal="left" vertical="top" wrapText="1"/>
    </xf>
    <xf numFmtId="2" fontId="10" fillId="0" borderId="0" xfId="0" applyNumberFormat="1" applyFont="1" applyFill="1" applyBorder="1" applyAlignment="1">
      <alignment horizontal="left" vertical="top" wrapText="1"/>
    </xf>
    <xf numFmtId="0" fontId="6" fillId="0" borderId="0" xfId="2" applyFont="1" applyFill="1" applyBorder="1" applyAlignment="1">
      <alignment horizontal="left" vertical="top" wrapText="1"/>
    </xf>
    <xf numFmtId="0" fontId="6" fillId="0" borderId="0" xfId="2" applyFont="1" applyBorder="1" applyAlignment="1">
      <alignment horizontal="center"/>
    </xf>
    <xf numFmtId="2" fontId="6" fillId="0" borderId="0" xfId="2" applyNumberFormat="1" applyFont="1" applyBorder="1" applyAlignment="1">
      <alignment horizontal="right"/>
    </xf>
    <xf numFmtId="169" fontId="6" fillId="0" borderId="0" xfId="2" applyNumberFormat="1" applyFont="1" applyBorder="1" applyAlignment="1">
      <alignment horizontal="center"/>
    </xf>
    <xf numFmtId="0" fontId="6" fillId="0" borderId="0" xfId="2" applyFont="1" applyFill="1" applyBorder="1" applyAlignment="1">
      <alignment horizontal="left" vertical="top"/>
    </xf>
    <xf numFmtId="170" fontId="6" fillId="0" borderId="0" xfId="2" applyNumberFormat="1" applyFont="1" applyBorder="1" applyAlignment="1">
      <alignment horizontal="center"/>
    </xf>
    <xf numFmtId="165" fontId="6" fillId="0" borderId="0" xfId="2" applyNumberFormat="1" applyFont="1" applyBorder="1" applyAlignment="1">
      <alignment horizontal="right"/>
    </xf>
    <xf numFmtId="0" fontId="6" fillId="0" borderId="0" xfId="2" applyFont="1" applyBorder="1" applyAlignment="1">
      <alignment horizontal="center" vertical="top"/>
    </xf>
    <xf numFmtId="170" fontId="6" fillId="0" borderId="0" xfId="0" applyNumberFormat="1" applyFont="1" applyBorder="1" applyAlignment="1" applyProtection="1">
      <alignment horizontal="center"/>
      <protection locked="0"/>
    </xf>
    <xf numFmtId="170" fontId="6" fillId="0" borderId="0" xfId="0" applyNumberFormat="1" applyFont="1" applyFill="1" applyBorder="1" applyAlignment="1" applyProtection="1">
      <alignment horizontal="center"/>
      <protection locked="0"/>
    </xf>
    <xf numFmtId="170" fontId="6" fillId="0" borderId="0" xfId="0" applyNumberFormat="1" applyFont="1" applyBorder="1" applyAlignment="1" applyProtection="1">
      <alignment horizontal="right"/>
      <protection locked="0"/>
    </xf>
    <xf numFmtId="2" fontId="11" fillId="2" borderId="2" xfId="0" applyNumberFormat="1" applyFont="1" applyFill="1" applyBorder="1" applyAlignment="1">
      <alignment horizontal="center" vertical="top" wrapText="1"/>
    </xf>
    <xf numFmtId="2" fontId="11" fillId="2" borderId="2" xfId="0" applyNumberFormat="1" applyFont="1" applyFill="1" applyBorder="1" applyAlignment="1">
      <alignment horizontal="left" vertical="center"/>
    </xf>
    <xf numFmtId="4" fontId="11" fillId="2" borderId="2" xfId="0" applyNumberFormat="1" applyFont="1" applyFill="1" applyBorder="1" applyAlignment="1">
      <alignment horizontal="center" wrapText="1"/>
    </xf>
    <xf numFmtId="2" fontId="11" fillId="2" borderId="2" xfId="0" applyNumberFormat="1" applyFont="1" applyFill="1" applyBorder="1" applyAlignment="1">
      <alignment horizontal="right" vertical="center" wrapText="1"/>
    </xf>
    <xf numFmtId="170" fontId="11" fillId="2" borderId="2" xfId="0" applyNumberFormat="1" applyFont="1" applyFill="1" applyBorder="1" applyAlignment="1">
      <alignment horizontal="center" wrapText="1"/>
    </xf>
    <xf numFmtId="4" fontId="11" fillId="2" borderId="2" xfId="0" applyNumberFormat="1" applyFont="1" applyFill="1" applyBorder="1" applyAlignment="1">
      <alignment horizontal="right" wrapText="1"/>
    </xf>
    <xf numFmtId="2" fontId="10" fillId="0" borderId="0" xfId="0" applyNumberFormat="1" applyFont="1" applyBorder="1" applyAlignment="1">
      <alignment horizontal="left" vertical="top" wrapText="1"/>
    </xf>
    <xf numFmtId="4" fontId="6" fillId="0" borderId="0" xfId="1" applyNumberFormat="1" applyFont="1" applyFill="1" applyBorder="1" applyAlignment="1">
      <alignment horizontal="center"/>
    </xf>
    <xf numFmtId="2" fontId="6" fillId="0" borderId="0" xfId="1" applyNumberFormat="1" applyFont="1" applyFill="1" applyBorder="1" applyAlignment="1">
      <alignment horizontal="right"/>
    </xf>
    <xf numFmtId="170" fontId="6" fillId="0" borderId="0" xfId="1" applyNumberFormat="1" applyFont="1" applyFill="1" applyBorder="1" applyAlignment="1">
      <alignment horizontal="center"/>
    </xf>
    <xf numFmtId="4" fontId="6" fillId="0" borderId="0" xfId="1" applyNumberFormat="1" applyFont="1" applyFill="1" applyBorder="1" applyAlignment="1">
      <alignment horizontal="right"/>
    </xf>
    <xf numFmtId="0" fontId="12" fillId="0" borderId="0" xfId="0" applyFont="1" applyAlignment="1">
      <alignment vertical="top" wrapText="1"/>
    </xf>
    <xf numFmtId="2" fontId="6" fillId="0" borderId="0" xfId="0" applyNumberFormat="1" applyFont="1" applyAlignment="1">
      <alignment horizontal="right"/>
    </xf>
    <xf numFmtId="4" fontId="6" fillId="0" borderId="0" xfId="0" applyNumberFormat="1" applyFont="1" applyBorder="1" applyAlignment="1">
      <alignment horizontal="center"/>
    </xf>
    <xf numFmtId="2" fontId="6" fillId="0" borderId="0" xfId="0" applyNumberFormat="1" applyFont="1" applyFill="1" applyBorder="1" applyAlignment="1">
      <alignment horizontal="left" vertical="top" wrapText="1"/>
    </xf>
    <xf numFmtId="0" fontId="12" fillId="0" borderId="0" xfId="0" applyFont="1" applyFill="1" applyAlignment="1">
      <alignment horizontal="left" vertical="top" wrapText="1"/>
    </xf>
    <xf numFmtId="168" fontId="6" fillId="0" borderId="0" xfId="0" applyNumberFormat="1" applyFont="1" applyFill="1" applyAlignment="1">
      <alignment horizontal="right"/>
    </xf>
    <xf numFmtId="169" fontId="6" fillId="0" borderId="0" xfId="1" applyNumberFormat="1" applyFont="1" applyBorder="1" applyAlignment="1" applyProtection="1">
      <alignment horizontal="center"/>
      <protection locked="0"/>
    </xf>
    <xf numFmtId="170" fontId="6" fillId="0" borderId="0" xfId="1" applyNumberFormat="1" applyFont="1" applyBorder="1" applyAlignment="1" applyProtection="1">
      <alignment horizontal="center"/>
      <protection locked="0"/>
    </xf>
    <xf numFmtId="0" fontId="12" fillId="0" borderId="0" xfId="0" applyFont="1" applyFill="1" applyAlignment="1">
      <alignment vertical="top" wrapText="1"/>
    </xf>
    <xf numFmtId="0" fontId="12" fillId="0" borderId="0" xfId="0" applyFont="1" applyFill="1" applyAlignment="1">
      <alignment horizontal="center"/>
    </xf>
    <xf numFmtId="170" fontId="6" fillId="0" borderId="0" xfId="0" applyNumberFormat="1" applyFont="1" applyBorder="1" applyAlignment="1">
      <alignment horizontal="center"/>
    </xf>
    <xf numFmtId="2" fontId="11" fillId="0" borderId="0" xfId="0" applyNumberFormat="1" applyFont="1" applyBorder="1" applyAlignment="1">
      <alignment horizontal="left" vertical="center"/>
    </xf>
    <xf numFmtId="4" fontId="11" fillId="0" borderId="0" xfId="0" applyNumberFormat="1" applyFont="1" applyBorder="1" applyAlignment="1">
      <alignment horizontal="center" wrapText="1"/>
    </xf>
    <xf numFmtId="2" fontId="11" fillId="0" borderId="0" xfId="0" applyNumberFormat="1" applyFont="1" applyBorder="1" applyAlignment="1">
      <alignment horizontal="right" vertical="center" wrapText="1"/>
    </xf>
    <xf numFmtId="170" fontId="11" fillId="0" borderId="0" xfId="0" applyNumberFormat="1" applyFont="1" applyBorder="1" applyAlignment="1">
      <alignment horizontal="center" wrapText="1"/>
    </xf>
    <xf numFmtId="4" fontId="11" fillId="0" borderId="0" xfId="0" applyNumberFormat="1" applyFont="1" applyBorder="1" applyAlignment="1">
      <alignment horizontal="right" wrapText="1"/>
    </xf>
    <xf numFmtId="2" fontId="10" fillId="2" borderId="0" xfId="0" applyNumberFormat="1" applyFont="1" applyFill="1" applyBorder="1" applyAlignment="1">
      <alignment horizontal="center" vertical="top" wrapText="1"/>
    </xf>
    <xf numFmtId="4" fontId="9" fillId="0" borderId="0" xfId="0" applyNumberFormat="1" applyFont="1" applyFill="1" applyBorder="1" applyAlignment="1">
      <alignment horizontal="center"/>
    </xf>
    <xf numFmtId="2" fontId="9" fillId="0" borderId="0" xfId="0" applyNumberFormat="1" applyFont="1" applyFill="1" applyBorder="1" applyAlignment="1">
      <alignment horizontal="right"/>
    </xf>
    <xf numFmtId="170" fontId="9" fillId="0" borderId="0" xfId="0" applyNumberFormat="1" applyFont="1" applyFill="1" applyBorder="1" applyAlignment="1">
      <alignment horizontal="center"/>
    </xf>
    <xf numFmtId="2" fontId="10" fillId="0" borderId="0" xfId="0" applyNumberFormat="1" applyFont="1" applyFill="1" applyBorder="1" applyAlignment="1">
      <alignment horizontal="center" vertical="top" wrapText="1"/>
    </xf>
    <xf numFmtId="4" fontId="9" fillId="0" borderId="0" xfId="0" applyNumberFormat="1" applyFont="1" applyFill="1" applyBorder="1" applyAlignment="1">
      <alignment horizontal="right"/>
    </xf>
    <xf numFmtId="2" fontId="11" fillId="2" borderId="2" xfId="0" applyNumberFormat="1" applyFont="1" applyFill="1" applyBorder="1" applyAlignment="1">
      <alignment horizontal="left" vertical="top" wrapText="1"/>
    </xf>
    <xf numFmtId="4" fontId="11" fillId="2" borderId="2" xfId="0" applyNumberFormat="1" applyFont="1" applyFill="1" applyBorder="1" applyAlignment="1">
      <alignment horizontal="center" vertical="top" wrapText="1"/>
    </xf>
    <xf numFmtId="2" fontId="11" fillId="2" borderId="2" xfId="0" applyNumberFormat="1" applyFont="1" applyFill="1" applyBorder="1" applyAlignment="1">
      <alignment horizontal="right" vertical="top" wrapText="1"/>
    </xf>
    <xf numFmtId="170" fontId="11" fillId="2" borderId="2" xfId="0" applyNumberFormat="1" applyFont="1" applyFill="1" applyBorder="1" applyAlignment="1">
      <alignment horizontal="center" vertical="top" wrapText="1"/>
    </xf>
    <xf numFmtId="4" fontId="11" fillId="2" borderId="2" xfId="0" applyNumberFormat="1" applyFont="1" applyFill="1" applyBorder="1" applyAlignment="1">
      <alignment horizontal="right" vertical="top" wrapText="1"/>
    </xf>
    <xf numFmtId="167" fontId="10" fillId="2" borderId="0" xfId="0" applyNumberFormat="1" applyFont="1" applyFill="1" applyBorder="1" applyAlignment="1">
      <alignment horizontal="center" vertical="top"/>
    </xf>
    <xf numFmtId="167" fontId="10" fillId="0" borderId="0" xfId="0" applyNumberFormat="1" applyFont="1" applyFill="1" applyBorder="1" applyAlignment="1">
      <alignment horizontal="center" vertical="top"/>
    </xf>
    <xf numFmtId="49" fontId="10" fillId="0" borderId="0" xfId="0" applyNumberFormat="1" applyFont="1" applyFill="1" applyAlignment="1">
      <alignment horizontal="justify"/>
    </xf>
    <xf numFmtId="167" fontId="10" fillId="0" borderId="0" xfId="0" applyNumberFormat="1" applyFont="1" applyBorder="1" applyAlignment="1">
      <alignment horizontal="center" vertical="top"/>
    </xf>
    <xf numFmtId="168" fontId="9" fillId="0" borderId="0" xfId="0" applyNumberFormat="1" applyFont="1" applyAlignment="1">
      <alignment horizontal="justify" vertical="top"/>
    </xf>
    <xf numFmtId="0" fontId="6" fillId="0" borderId="0" xfId="0" applyNumberFormat="1" applyFont="1" applyBorder="1" applyAlignment="1">
      <alignment horizontal="center" vertical="top"/>
    </xf>
    <xf numFmtId="167" fontId="11" fillId="2" borderId="2" xfId="0" applyNumberFormat="1" applyFont="1" applyFill="1" applyBorder="1" applyAlignment="1">
      <alignment horizontal="center" vertical="top" wrapText="1"/>
    </xf>
    <xf numFmtId="2" fontId="11" fillId="2" borderId="2" xfId="0" applyNumberFormat="1" applyFont="1" applyFill="1" applyBorder="1" applyAlignment="1">
      <alignment horizontal="left" vertical="center" wrapText="1"/>
    </xf>
    <xf numFmtId="2" fontId="6" fillId="0" borderId="0" xfId="0" quotePrefix="1" applyNumberFormat="1" applyFont="1" applyBorder="1" applyAlignment="1">
      <alignment horizontal="left" vertical="top" wrapText="1"/>
    </xf>
    <xf numFmtId="0" fontId="9" fillId="0" borderId="0" xfId="0" applyFont="1" applyFill="1" applyAlignment="1">
      <alignment horizontal="left" vertical="top" wrapText="1"/>
    </xf>
    <xf numFmtId="0" fontId="9" fillId="0" borderId="0" xfId="0" applyNumberFormat="1" applyFont="1" applyFill="1" applyBorder="1" applyAlignment="1" applyProtection="1">
      <alignment horizontal="left" vertical="top" wrapText="1"/>
    </xf>
    <xf numFmtId="0" fontId="5" fillId="0" borderId="0" xfId="0" applyFont="1" applyFill="1" applyBorder="1" applyAlignment="1">
      <alignment horizontal="left" vertical="top" wrapText="1"/>
    </xf>
    <xf numFmtId="0" fontId="16" fillId="0" borderId="0" xfId="12" applyNumberFormat="1" applyFont="1" applyAlignment="1"/>
    <xf numFmtId="0" fontId="16" fillId="0" borderId="0" xfId="12" applyFont="1" applyAlignment="1"/>
    <xf numFmtId="49" fontId="19" fillId="0" borderId="7" xfId="12" applyNumberFormat="1" applyFont="1" applyFill="1" applyBorder="1" applyAlignment="1">
      <alignment horizontal="center" vertical="center"/>
    </xf>
    <xf numFmtId="49" fontId="19" fillId="0" borderId="8" xfId="12" applyNumberFormat="1" applyFont="1" applyFill="1" applyBorder="1" applyAlignment="1">
      <alignment horizontal="left" vertical="center"/>
    </xf>
    <xf numFmtId="171" fontId="19" fillId="0" borderId="8" xfId="12" applyNumberFormat="1" applyFont="1" applyFill="1" applyBorder="1" applyAlignment="1">
      <alignment horizontal="center" vertical="center"/>
    </xf>
    <xf numFmtId="49" fontId="19" fillId="0" borderId="9" xfId="12" applyNumberFormat="1" applyFont="1" applyFill="1" applyBorder="1" applyAlignment="1">
      <alignment horizontal="right" vertical="center"/>
    </xf>
    <xf numFmtId="0" fontId="19" fillId="0" borderId="7" xfId="12" applyNumberFormat="1" applyFont="1" applyFill="1" applyBorder="1" applyAlignment="1">
      <alignment horizontal="center" vertical="center" wrapText="1"/>
    </xf>
    <xf numFmtId="171" fontId="19" fillId="0" borderId="9" xfId="12" applyNumberFormat="1" applyFont="1" applyFill="1" applyBorder="1" applyAlignment="1">
      <alignment horizontal="right" vertical="center" wrapText="1"/>
    </xf>
    <xf numFmtId="171" fontId="20" fillId="0" borderId="12" xfId="12" applyNumberFormat="1" applyFont="1" applyFill="1" applyBorder="1" applyAlignment="1">
      <alignment horizontal="right" vertical="center"/>
    </xf>
    <xf numFmtId="0" fontId="16" fillId="0" borderId="0" xfId="12" applyNumberFormat="1" applyFont="1" applyFill="1" applyAlignment="1"/>
    <xf numFmtId="0" fontId="19" fillId="0" borderId="7" xfId="12" applyFont="1" applyFill="1" applyBorder="1" applyAlignment="1">
      <alignment horizontal="center"/>
    </xf>
    <xf numFmtId="171" fontId="17" fillId="0" borderId="15" xfId="12" applyNumberFormat="1" applyFont="1" applyFill="1" applyBorder="1" applyAlignment="1">
      <alignment horizontal="right" vertical="center"/>
    </xf>
    <xf numFmtId="49" fontId="19" fillId="0" borderId="8" xfId="12" applyNumberFormat="1" applyFont="1" applyFill="1" applyBorder="1" applyAlignment="1">
      <alignment horizontal="right" vertical="center"/>
    </xf>
    <xf numFmtId="49" fontId="19" fillId="0" borderId="8" xfId="12" applyNumberFormat="1" applyFont="1" applyFill="1" applyBorder="1" applyAlignment="1">
      <alignment horizontal="center" vertical="center"/>
    </xf>
    <xf numFmtId="0" fontId="19" fillId="0" borderId="11" xfId="12" applyFont="1" applyFill="1" applyBorder="1" applyAlignment="1">
      <alignment horizontal="center" vertical="center"/>
    </xf>
    <xf numFmtId="49" fontId="19" fillId="0" borderId="2" xfId="12" applyNumberFormat="1" applyFont="1" applyFill="1" applyBorder="1" applyAlignment="1">
      <alignment horizontal="left" vertical="center" wrapText="1"/>
    </xf>
    <xf numFmtId="0" fontId="19" fillId="0" borderId="2" xfId="12" applyFont="1" applyFill="1" applyBorder="1" applyAlignment="1">
      <alignment horizontal="center" vertical="center"/>
    </xf>
    <xf numFmtId="0" fontId="19" fillId="0" borderId="12" xfId="12" applyFont="1" applyFill="1" applyBorder="1" applyAlignment="1">
      <alignment horizontal="center" vertical="center"/>
    </xf>
    <xf numFmtId="0" fontId="19" fillId="0" borderId="16" xfId="12" applyNumberFormat="1" applyFont="1" applyFill="1" applyBorder="1" applyAlignment="1">
      <alignment horizontal="center"/>
    </xf>
    <xf numFmtId="49" fontId="18" fillId="0" borderId="16" xfId="12" applyNumberFormat="1" applyFont="1" applyFill="1" applyBorder="1" applyAlignment="1">
      <alignment horizontal="left" wrapText="1"/>
    </xf>
    <xf numFmtId="49" fontId="18" fillId="0" borderId="16" xfId="12" applyNumberFormat="1" applyFont="1" applyFill="1" applyBorder="1" applyAlignment="1">
      <alignment horizontal="right"/>
    </xf>
    <xf numFmtId="0" fontId="18" fillId="0" borderId="16" xfId="12" applyNumberFormat="1" applyFont="1" applyFill="1" applyBorder="1" applyAlignment="1">
      <alignment horizontal="right"/>
    </xf>
    <xf numFmtId="171" fontId="18" fillId="0" borderId="16" xfId="12" applyNumberFormat="1" applyFont="1" applyFill="1" applyBorder="1" applyAlignment="1">
      <alignment horizontal="right"/>
    </xf>
    <xf numFmtId="0" fontId="19" fillId="0" borderId="14" xfId="12" applyNumberFormat="1" applyFont="1" applyFill="1" applyBorder="1" applyAlignment="1">
      <alignment horizontal="center"/>
    </xf>
    <xf numFmtId="49" fontId="18" fillId="0" borderId="14" xfId="12" applyNumberFormat="1" applyFont="1" applyFill="1" applyBorder="1" applyAlignment="1">
      <alignment horizontal="left" wrapText="1"/>
    </xf>
    <xf numFmtId="49" fontId="18" fillId="0" borderId="14" xfId="12" applyNumberFormat="1" applyFont="1" applyFill="1" applyBorder="1" applyAlignment="1">
      <alignment horizontal="right"/>
    </xf>
    <xf numFmtId="0" fontId="18" fillId="0" borderId="14" xfId="12" applyNumberFormat="1" applyFont="1" applyFill="1" applyBorder="1" applyAlignment="1">
      <alignment horizontal="right"/>
    </xf>
    <xf numFmtId="171" fontId="18" fillId="0" borderId="14" xfId="12" applyNumberFormat="1" applyFont="1" applyFill="1" applyBorder="1" applyAlignment="1">
      <alignment horizontal="right"/>
    </xf>
    <xf numFmtId="0" fontId="19" fillId="0" borderId="17" xfId="12" applyFont="1" applyFill="1" applyBorder="1" applyAlignment="1">
      <alignment horizontal="center"/>
    </xf>
    <xf numFmtId="0" fontId="18" fillId="0" borderId="17" xfId="12" applyFont="1" applyFill="1" applyBorder="1" applyAlignment="1">
      <alignment horizontal="left"/>
    </xf>
    <xf numFmtId="0" fontId="18" fillId="0" borderId="17" xfId="12" applyFont="1" applyFill="1" applyBorder="1" applyAlignment="1">
      <alignment horizontal="right"/>
    </xf>
    <xf numFmtId="171" fontId="18" fillId="0" borderId="17" xfId="12" applyNumberFormat="1" applyFont="1" applyFill="1" applyBorder="1" applyAlignment="1">
      <alignment horizontal="right"/>
    </xf>
    <xf numFmtId="49" fontId="19" fillId="0" borderId="2" xfId="12" applyNumberFormat="1" applyFont="1" applyFill="1" applyBorder="1" applyAlignment="1">
      <alignment horizontal="left" vertical="center"/>
    </xf>
    <xf numFmtId="0" fontId="19" fillId="0" borderId="14" xfId="12" applyFont="1" applyFill="1" applyBorder="1" applyAlignment="1">
      <alignment horizontal="center"/>
    </xf>
    <xf numFmtId="0" fontId="18" fillId="0" borderId="14" xfId="12" applyFont="1" applyFill="1" applyBorder="1" applyAlignment="1">
      <alignment horizontal="left"/>
    </xf>
    <xf numFmtId="0" fontId="18" fillId="0" borderId="14" xfId="12" applyFont="1" applyFill="1" applyBorder="1" applyAlignment="1">
      <alignment horizontal="right"/>
    </xf>
    <xf numFmtId="49" fontId="19" fillId="0" borderId="14" xfId="12" applyNumberFormat="1" applyFont="1" applyFill="1" applyBorder="1" applyAlignment="1">
      <alignment horizontal="center" vertical="top" wrapText="1"/>
    </xf>
    <xf numFmtId="49" fontId="18" fillId="0" borderId="14" xfId="12" applyNumberFormat="1" applyFont="1" applyFill="1" applyBorder="1" applyAlignment="1">
      <alignment vertical="top" wrapText="1"/>
    </xf>
    <xf numFmtId="0" fontId="18" fillId="0" borderId="14" xfId="12" applyFont="1" applyFill="1" applyBorder="1" applyAlignment="1">
      <alignment horizontal="right" vertical="top" wrapText="1"/>
    </xf>
    <xf numFmtId="9" fontId="18" fillId="0" borderId="14" xfId="12" applyNumberFormat="1" applyFont="1" applyFill="1" applyBorder="1" applyAlignment="1">
      <alignment horizontal="right" vertical="top" wrapText="1"/>
    </xf>
    <xf numFmtId="171" fontId="18" fillId="0" borderId="14" xfId="12" applyNumberFormat="1" applyFont="1" applyFill="1" applyBorder="1" applyAlignment="1">
      <alignment horizontal="right" vertical="top"/>
    </xf>
    <xf numFmtId="171" fontId="18" fillId="0" borderId="14" xfId="12" applyNumberFormat="1" applyFont="1" applyFill="1" applyBorder="1" applyAlignment="1">
      <alignment horizontal="right" vertical="top" wrapText="1"/>
    </xf>
    <xf numFmtId="0" fontId="19" fillId="0" borderId="18" xfId="12" applyFont="1" applyFill="1" applyBorder="1" applyAlignment="1">
      <alignment horizontal="center"/>
    </xf>
    <xf numFmtId="171" fontId="21" fillId="0" borderId="9" xfId="12" applyNumberFormat="1" applyFont="1" applyFill="1" applyBorder="1" applyAlignment="1">
      <alignment horizontal="right"/>
    </xf>
    <xf numFmtId="0" fontId="22" fillId="0" borderId="14" xfId="12" applyFont="1" applyFill="1" applyBorder="1" applyAlignment="1">
      <alignment horizontal="center"/>
    </xf>
    <xf numFmtId="49" fontId="19" fillId="0" borderId="8" xfId="12" applyNumberFormat="1" applyFont="1" applyFill="1" applyBorder="1" applyAlignment="1">
      <alignment horizontal="left" vertical="center" wrapText="1"/>
    </xf>
    <xf numFmtId="0" fontId="19" fillId="0" borderId="14" xfId="12" applyNumberFormat="1" applyFont="1" applyFill="1" applyBorder="1" applyAlignment="1">
      <alignment horizontal="center" vertical="top" wrapText="1"/>
    </xf>
    <xf numFmtId="0" fontId="19" fillId="0" borderId="14" xfId="12" applyFont="1" applyFill="1" applyBorder="1" applyAlignment="1">
      <alignment horizontal="center" vertical="top" wrapText="1"/>
    </xf>
    <xf numFmtId="49" fontId="18" fillId="0" borderId="14" xfId="12" applyNumberFormat="1" applyFont="1" applyFill="1" applyBorder="1" applyAlignment="1">
      <alignment horizontal="right" vertical="top" wrapText="1"/>
    </xf>
    <xf numFmtId="0" fontId="18" fillId="0" borderId="14" xfId="12" applyNumberFormat="1" applyFont="1" applyFill="1" applyBorder="1" applyAlignment="1">
      <alignment horizontal="right" vertical="top" wrapText="1"/>
    </xf>
    <xf numFmtId="0" fontId="18" fillId="0" borderId="14" xfId="12" applyFont="1" applyFill="1" applyBorder="1" applyAlignment="1">
      <alignment vertical="top" wrapText="1"/>
    </xf>
    <xf numFmtId="49" fontId="23" fillId="0" borderId="14" xfId="12" applyNumberFormat="1" applyFont="1" applyFill="1" applyBorder="1" applyAlignment="1">
      <alignment horizontal="left" wrapText="1"/>
    </xf>
    <xf numFmtId="1" fontId="18" fillId="0" borderId="14" xfId="12" applyNumberFormat="1" applyFont="1" applyFill="1" applyBorder="1" applyAlignment="1">
      <alignment horizontal="right" vertical="top" wrapText="1"/>
    </xf>
    <xf numFmtId="171" fontId="17" fillId="0" borderId="15" xfId="12" applyNumberFormat="1" applyFont="1" applyFill="1" applyBorder="1" applyAlignment="1">
      <alignment horizontal="right"/>
    </xf>
    <xf numFmtId="0" fontId="16" fillId="0" borderId="14" xfId="12" applyFont="1" applyFill="1" applyBorder="1" applyAlignment="1">
      <alignment horizontal="center"/>
    </xf>
    <xf numFmtId="0" fontId="18" fillId="0" borderId="14" xfId="12" applyFont="1" applyFill="1" applyBorder="1" applyAlignment="1">
      <alignment horizontal="left"/>
    </xf>
    <xf numFmtId="49" fontId="18" fillId="0" borderId="14" xfId="12" applyNumberFormat="1" applyFont="1" applyFill="1" applyBorder="1" applyAlignment="1">
      <alignment horizontal="left" vertical="top" wrapText="1"/>
    </xf>
    <xf numFmtId="0" fontId="18" fillId="0" borderId="14" xfId="12" applyFont="1" applyFill="1" applyBorder="1" applyAlignment="1">
      <alignment horizontal="left" vertical="top" wrapText="1"/>
    </xf>
    <xf numFmtId="0" fontId="16" fillId="0" borderId="14" xfId="12" applyFont="1" applyFill="1" applyBorder="1" applyAlignment="1"/>
    <xf numFmtId="0" fontId="25" fillId="0" borderId="25" xfId="12" applyFont="1" applyFill="1" applyBorder="1" applyAlignment="1">
      <alignment horizontal="center" vertical="top" wrapText="1"/>
    </xf>
    <xf numFmtId="0" fontId="26" fillId="0" borderId="25" xfId="12" applyFont="1" applyFill="1" applyBorder="1" applyAlignment="1">
      <alignment horizontal="left" vertical="top" wrapText="1"/>
    </xf>
    <xf numFmtId="0" fontId="26" fillId="0" borderId="25" xfId="12" applyFont="1" applyFill="1" applyBorder="1" applyAlignment="1">
      <alignment horizontal="right" vertical="top" wrapText="1"/>
    </xf>
    <xf numFmtId="0" fontId="26" fillId="0" borderId="25" xfId="12" applyFont="1" applyFill="1" applyBorder="1" applyAlignment="1">
      <alignment vertical="top" wrapText="1"/>
    </xf>
    <xf numFmtId="171" fontId="18" fillId="0" borderId="25" xfId="12" applyNumberFormat="1" applyFont="1" applyFill="1" applyBorder="1" applyAlignment="1">
      <alignment horizontal="right" vertical="top"/>
    </xf>
    <xf numFmtId="49" fontId="19" fillId="0" borderId="11" xfId="12" applyNumberFormat="1" applyFont="1" applyFill="1" applyBorder="1" applyAlignment="1">
      <alignment horizontal="center" vertical="top" wrapText="1"/>
    </xf>
    <xf numFmtId="49" fontId="19" fillId="0" borderId="2" xfId="12" applyNumberFormat="1" applyFont="1" applyFill="1" applyBorder="1" applyAlignment="1">
      <alignment horizontal="left" vertical="top" wrapText="1"/>
    </xf>
    <xf numFmtId="0" fontId="19" fillId="0" borderId="2" xfId="12" applyFont="1" applyFill="1" applyBorder="1" applyAlignment="1">
      <alignment horizontal="right" vertical="top" wrapText="1"/>
    </xf>
    <xf numFmtId="171" fontId="19" fillId="0" borderId="2" xfId="12" applyNumberFormat="1" applyFont="1" applyFill="1" applyBorder="1" applyAlignment="1">
      <alignment horizontal="right" vertical="top"/>
    </xf>
    <xf numFmtId="171" fontId="19" fillId="0" borderId="12" xfId="12" applyNumberFormat="1" applyFont="1" applyFill="1" applyBorder="1" applyAlignment="1">
      <alignment horizontal="right" vertical="top" wrapText="1"/>
    </xf>
    <xf numFmtId="0" fontId="26" fillId="0" borderId="26" xfId="12" applyNumberFormat="1" applyFont="1" applyFill="1" applyBorder="1" applyAlignment="1">
      <alignment horizontal="center" vertical="top" wrapText="1"/>
    </xf>
    <xf numFmtId="49" fontId="18" fillId="0" borderId="16" xfId="12" applyNumberFormat="1" applyFont="1" applyFill="1" applyBorder="1" applyAlignment="1">
      <alignment vertical="top" wrapText="1"/>
    </xf>
    <xf numFmtId="49" fontId="26" fillId="0" borderId="26" xfId="12" applyNumberFormat="1" applyFont="1" applyFill="1" applyBorder="1" applyAlignment="1">
      <alignment horizontal="right" vertical="top" wrapText="1"/>
    </xf>
    <xf numFmtId="0" fontId="26" fillId="0" borderId="26" xfId="12" applyNumberFormat="1" applyFont="1" applyFill="1" applyBorder="1" applyAlignment="1">
      <alignment vertical="top" wrapText="1"/>
    </xf>
    <xf numFmtId="0" fontId="26" fillId="0" borderId="26" xfId="12" applyFont="1" applyFill="1" applyBorder="1" applyAlignment="1">
      <alignment vertical="top" wrapText="1"/>
    </xf>
    <xf numFmtId="0" fontId="26" fillId="0" borderId="27" xfId="12" applyNumberFormat="1" applyFont="1" applyFill="1" applyBorder="1" applyAlignment="1">
      <alignment horizontal="center" vertical="top" wrapText="1"/>
    </xf>
    <xf numFmtId="49" fontId="26" fillId="0" borderId="28" xfId="12" applyNumberFormat="1" applyFont="1" applyFill="1" applyBorder="1" applyAlignment="1">
      <alignment horizontal="left" vertical="top" wrapText="1"/>
    </xf>
    <xf numFmtId="49" fontId="26" fillId="0" borderId="27" xfId="12" applyNumberFormat="1" applyFont="1" applyFill="1" applyBorder="1" applyAlignment="1">
      <alignment horizontal="right" vertical="top" wrapText="1"/>
    </xf>
    <xf numFmtId="0" fontId="26" fillId="0" borderId="27" xfId="12" applyNumberFormat="1" applyFont="1" applyFill="1" applyBorder="1" applyAlignment="1">
      <alignment vertical="top" wrapText="1"/>
    </xf>
    <xf numFmtId="0" fontId="26" fillId="0" borderId="27" xfId="12" applyFont="1" applyFill="1" applyBorder="1" applyAlignment="1">
      <alignment vertical="top" wrapText="1"/>
    </xf>
    <xf numFmtId="49" fontId="26" fillId="0" borderId="27" xfId="12" applyNumberFormat="1" applyFont="1" applyFill="1" applyBorder="1" applyAlignment="1">
      <alignment horizontal="left" vertical="top" wrapText="1"/>
    </xf>
    <xf numFmtId="0" fontId="26" fillId="0" borderId="29" xfId="12" applyNumberFormat="1" applyFont="1" applyFill="1" applyBorder="1" applyAlignment="1">
      <alignment horizontal="center" vertical="top" wrapText="1"/>
    </xf>
    <xf numFmtId="49" fontId="26" fillId="0" borderId="29" xfId="12" applyNumberFormat="1" applyFont="1" applyFill="1" applyBorder="1" applyAlignment="1">
      <alignment horizontal="left" vertical="top" wrapText="1"/>
    </xf>
    <xf numFmtId="49" fontId="26" fillId="0" borderId="29" xfId="12" applyNumberFormat="1" applyFont="1" applyFill="1" applyBorder="1" applyAlignment="1">
      <alignment horizontal="right" vertical="top" wrapText="1"/>
    </xf>
    <xf numFmtId="0" fontId="26" fillId="0" borderId="29" xfId="12" applyNumberFormat="1" applyFont="1" applyFill="1" applyBorder="1" applyAlignment="1">
      <alignment vertical="top" wrapText="1"/>
    </xf>
    <xf numFmtId="0" fontId="26" fillId="0" borderId="29" xfId="12" applyFont="1" applyFill="1" applyBorder="1" applyAlignment="1">
      <alignment vertical="top" wrapText="1"/>
    </xf>
    <xf numFmtId="49" fontId="19" fillId="0" borderId="2" xfId="12" applyNumberFormat="1" applyFont="1" applyFill="1" applyBorder="1" applyAlignment="1">
      <alignment horizontal="right" vertical="top" wrapText="1"/>
    </xf>
    <xf numFmtId="0" fontId="19" fillId="0" borderId="2" xfId="12" applyNumberFormat="1" applyFont="1" applyFill="1" applyBorder="1" applyAlignment="1">
      <alignment horizontal="right" vertical="top" wrapText="1"/>
    </xf>
    <xf numFmtId="0" fontId="18" fillId="0" borderId="16" xfId="12" applyFont="1" applyFill="1" applyBorder="1" applyAlignment="1">
      <alignment horizontal="center"/>
    </xf>
    <xf numFmtId="0" fontId="25" fillId="0" borderId="26" xfId="12" applyFont="1" applyFill="1" applyBorder="1" applyAlignment="1">
      <alignment horizontal="center" vertical="top" wrapText="1"/>
    </xf>
    <xf numFmtId="0" fontId="26" fillId="0" borderId="26" xfId="12" applyFont="1" applyFill="1" applyBorder="1" applyAlignment="1">
      <alignment horizontal="left" vertical="top" wrapText="1"/>
    </xf>
    <xf numFmtId="0" fontId="26" fillId="0" borderId="26" xfId="12" applyFont="1" applyFill="1" applyBorder="1" applyAlignment="1">
      <alignment horizontal="right" vertical="top" wrapText="1"/>
    </xf>
    <xf numFmtId="171" fontId="18" fillId="0" borderId="26" xfId="12" applyNumberFormat="1" applyFont="1" applyFill="1" applyBorder="1" applyAlignment="1">
      <alignment horizontal="right" vertical="top"/>
    </xf>
    <xf numFmtId="0" fontId="27" fillId="0" borderId="0" xfId="13" applyAlignment="1">
      <alignment vertical="top"/>
    </xf>
    <xf numFmtId="0" fontId="27" fillId="0" borderId="0" xfId="13"/>
    <xf numFmtId="1" fontId="31" fillId="0" borderId="30" xfId="13" applyNumberFormat="1" applyFont="1" applyBorder="1" applyAlignment="1">
      <alignment horizontal="left"/>
    </xf>
    <xf numFmtId="0" fontId="31" fillId="0" borderId="31" xfId="13" applyFont="1" applyBorder="1" applyAlignment="1">
      <alignment horizontal="left" vertical="top" wrapText="1"/>
    </xf>
    <xf numFmtId="0" fontId="31" fillId="0" borderId="31" xfId="13" applyFont="1" applyBorder="1" applyAlignment="1">
      <alignment horizontal="right" vertical="top" wrapText="1"/>
    </xf>
    <xf numFmtId="2" fontId="6" fillId="0" borderId="31" xfId="13" applyNumberFormat="1" applyFont="1" applyBorder="1"/>
    <xf numFmtId="1" fontId="10" fillId="0" borderId="32" xfId="13" applyNumberFormat="1" applyFont="1" applyFill="1" applyBorder="1"/>
    <xf numFmtId="1" fontId="10" fillId="0" borderId="33" xfId="13" applyNumberFormat="1" applyFont="1" applyBorder="1" applyAlignment="1">
      <alignment horizontal="left" vertical="top"/>
    </xf>
    <xf numFmtId="0" fontId="31" fillId="0" borderId="0" xfId="13" applyFont="1" applyBorder="1" applyAlignment="1">
      <alignment horizontal="left" vertical="top" wrapText="1"/>
    </xf>
    <xf numFmtId="0" fontId="31" fillId="0" borderId="0" xfId="13" applyFont="1" applyBorder="1" applyAlignment="1">
      <alignment horizontal="right" vertical="top" wrapText="1"/>
    </xf>
    <xf numFmtId="2" fontId="6" fillId="0" borderId="0" xfId="13" applyNumberFormat="1" applyFont="1" applyBorder="1" applyAlignment="1">
      <alignment vertical="top"/>
    </xf>
    <xf numFmtId="2" fontId="31" fillId="0" borderId="34" xfId="13" applyNumberFormat="1" applyFont="1" applyFill="1" applyBorder="1" applyAlignment="1">
      <alignment vertical="top"/>
    </xf>
    <xf numFmtId="0" fontId="32" fillId="0" borderId="35" xfId="13" applyFont="1" applyBorder="1" applyAlignment="1">
      <alignment horizontal="left" wrapText="1"/>
    </xf>
    <xf numFmtId="1" fontId="31" fillId="0" borderId="0" xfId="13" quotePrefix="1" applyNumberFormat="1" applyFont="1" applyFill="1" applyBorder="1" applyAlignment="1">
      <alignment horizontal="left"/>
    </xf>
    <xf numFmtId="0" fontId="31" fillId="0" borderId="0" xfId="13" applyFont="1" applyFill="1" applyBorder="1" applyAlignment="1">
      <alignment horizontal="left" vertical="top" wrapText="1"/>
    </xf>
    <xf numFmtId="0" fontId="31" fillId="0" borderId="0" xfId="13" applyFont="1" applyFill="1" applyBorder="1" applyAlignment="1">
      <alignment horizontal="right" vertical="top" wrapText="1"/>
    </xf>
    <xf numFmtId="0" fontId="10" fillId="0" borderId="0" xfId="13" applyFont="1" applyFill="1" applyBorder="1" applyAlignment="1">
      <alignment horizontal="right" vertical="top" wrapText="1"/>
    </xf>
    <xf numFmtId="0" fontId="10" fillId="0" borderId="0" xfId="13" applyFont="1" applyFill="1" applyBorder="1" applyAlignment="1">
      <alignment vertical="top" wrapText="1"/>
    </xf>
    <xf numFmtId="0" fontId="10" fillId="0" borderId="0" xfId="13" applyFont="1" applyFill="1" applyBorder="1" applyAlignment="1">
      <alignment horizontal="center"/>
    </xf>
    <xf numFmtId="0" fontId="31" fillId="0" borderId="0" xfId="13" applyFont="1" applyFill="1"/>
    <xf numFmtId="1" fontId="31" fillId="0" borderId="0" xfId="13" applyNumberFormat="1" applyFont="1" applyFill="1" applyBorder="1" applyAlignment="1">
      <alignment horizontal="left"/>
    </xf>
    <xf numFmtId="0" fontId="11" fillId="0" borderId="0" xfId="13" applyFont="1" applyFill="1" applyAlignment="1">
      <alignment horizontal="left" vertical="top"/>
    </xf>
    <xf numFmtId="0" fontId="11" fillId="0" borderId="0" xfId="13" applyFont="1" applyFill="1" applyAlignment="1">
      <alignment vertical="top" wrapText="1"/>
    </xf>
    <xf numFmtId="0" fontId="11" fillId="0" borderId="0" xfId="13" applyFont="1" applyFill="1" applyAlignment="1">
      <alignment horizontal="right" vertical="top"/>
    </xf>
    <xf numFmtId="0" fontId="11" fillId="0" borderId="0" xfId="13" applyFont="1" applyFill="1" applyAlignment="1">
      <alignment vertical="top"/>
    </xf>
    <xf numFmtId="173" fontId="11" fillId="0" borderId="0" xfId="14" applyNumberFormat="1" applyFont="1" applyFill="1" applyAlignment="1">
      <alignment horizontal="right" vertical="top"/>
    </xf>
    <xf numFmtId="173" fontId="11" fillId="0" borderId="0" xfId="14" applyNumberFormat="1" applyFont="1" applyFill="1" applyAlignment="1">
      <alignment vertical="top"/>
    </xf>
    <xf numFmtId="0" fontId="11" fillId="0" borderId="0" xfId="13" applyFont="1" applyFill="1" applyAlignment="1">
      <alignment wrapText="1"/>
    </xf>
    <xf numFmtId="0" fontId="11" fillId="0" borderId="0" xfId="13" applyFont="1" applyFill="1" applyAlignment="1">
      <alignment horizontal="right"/>
    </xf>
    <xf numFmtId="0" fontId="11" fillId="0" borderId="0" xfId="13" applyFont="1" applyFill="1"/>
    <xf numFmtId="173" fontId="11" fillId="0" borderId="0" xfId="14" applyNumberFormat="1" applyFont="1" applyFill="1" applyAlignment="1">
      <alignment horizontal="right"/>
    </xf>
    <xf numFmtId="173" fontId="11" fillId="0" borderId="0" xfId="14" applyNumberFormat="1" applyFont="1" applyFill="1" applyAlignment="1"/>
    <xf numFmtId="0" fontId="11" fillId="0" borderId="0" xfId="13" quotePrefix="1" applyFont="1" applyFill="1" applyAlignment="1">
      <alignment horizontal="left" vertical="top"/>
    </xf>
    <xf numFmtId="0" fontId="11" fillId="0" borderId="0" xfId="13" quotePrefix="1" applyFont="1" applyFill="1" applyAlignment="1">
      <alignment horizontal="left"/>
    </xf>
    <xf numFmtId="0" fontId="9" fillId="0" borderId="0" xfId="13" applyFont="1" applyFill="1" applyAlignment="1">
      <alignment vertical="top" wrapText="1"/>
    </xf>
    <xf numFmtId="0" fontId="10" fillId="0" borderId="0" xfId="13" applyFont="1" applyFill="1" applyAlignment="1">
      <alignment horizontal="left" vertical="top"/>
    </xf>
    <xf numFmtId="0" fontId="10" fillId="0" borderId="0" xfId="13" applyFont="1" applyFill="1" applyAlignment="1">
      <alignment wrapText="1"/>
    </xf>
    <xf numFmtId="0" fontId="6" fillId="0" borderId="0" xfId="13" applyFont="1" applyFill="1" applyAlignment="1">
      <alignment horizontal="left"/>
    </xf>
    <xf numFmtId="0" fontId="6" fillId="0" borderId="0" xfId="13" applyFont="1" applyFill="1"/>
    <xf numFmtId="0" fontId="6" fillId="0" borderId="0" xfId="13" applyFont="1" applyFill="1" applyAlignment="1">
      <alignment horizontal="right"/>
    </xf>
    <xf numFmtId="0" fontId="6" fillId="0" borderId="0" xfId="13" applyFont="1" applyFill="1" applyAlignment="1"/>
    <xf numFmtId="0" fontId="6" fillId="0" borderId="0" xfId="13" applyFont="1" applyFill="1" applyBorder="1" applyAlignment="1">
      <alignment horizontal="left"/>
    </xf>
    <xf numFmtId="0" fontId="13" fillId="0" borderId="0" xfId="15" applyFont="1" applyFill="1" applyBorder="1" applyAlignment="1">
      <alignment horizontal="left" vertical="top" wrapText="1"/>
    </xf>
    <xf numFmtId="0" fontId="6" fillId="0" borderId="0" xfId="13" applyNumberFormat="1" applyFont="1" applyFill="1" applyAlignment="1">
      <alignment horizontal="justify" vertical="center" wrapText="1"/>
    </xf>
    <xf numFmtId="0" fontId="13" fillId="0" borderId="0" xfId="15" applyFont="1" applyFill="1" applyBorder="1" applyAlignment="1">
      <alignment wrapText="1"/>
    </xf>
    <xf numFmtId="1" fontId="13" fillId="0" borderId="0" xfId="15" applyNumberFormat="1" applyFont="1" applyFill="1" applyBorder="1" applyAlignment="1">
      <alignment wrapText="1"/>
    </xf>
    <xf numFmtId="0" fontId="13" fillId="0" borderId="0" xfId="15" applyFont="1" applyFill="1" applyBorder="1" applyAlignment="1">
      <alignment horizontal="right" vertical="center" wrapText="1"/>
    </xf>
    <xf numFmtId="0" fontId="13" fillId="0" borderId="0" xfId="15" applyFont="1" applyFill="1" applyBorder="1" applyAlignment="1">
      <alignment vertical="center" wrapText="1"/>
    </xf>
    <xf numFmtId="0" fontId="13" fillId="0" borderId="0" xfId="15" applyFont="1" applyFill="1" applyBorder="1" applyAlignment="1">
      <alignment horizontal="left" wrapText="1"/>
    </xf>
    <xf numFmtId="0" fontId="6" fillId="0" borderId="0" xfId="15" applyFont="1" applyFill="1" applyBorder="1" applyAlignment="1">
      <alignment horizontal="left" vertical="center" wrapText="1"/>
    </xf>
    <xf numFmtId="0" fontId="13" fillId="0" borderId="0" xfId="15" applyFont="1" applyFill="1" applyBorder="1" applyAlignment="1">
      <alignment horizontal="left" vertical="center" wrapText="1"/>
    </xf>
    <xf numFmtId="1" fontId="13" fillId="0" borderId="0" xfId="15" applyNumberFormat="1" applyFont="1" applyFill="1" applyBorder="1" applyAlignment="1">
      <alignment horizontal="right" vertical="center" wrapText="1"/>
    </xf>
    <xf numFmtId="174" fontId="6" fillId="0" borderId="0" xfId="13" applyNumberFormat="1" applyFont="1" applyFill="1" applyBorder="1" applyAlignment="1">
      <alignment wrapText="1"/>
    </xf>
    <xf numFmtId="0" fontId="6" fillId="0" borderId="0" xfId="13" applyFont="1" applyFill="1" applyBorder="1" applyAlignment="1">
      <alignment horizontal="left" vertical="top"/>
    </xf>
    <xf numFmtId="0" fontId="6" fillId="0" borderId="0" xfId="13" applyFont="1" applyFill="1" applyBorder="1" applyAlignment="1">
      <alignment horizontal="right" vertical="top"/>
    </xf>
    <xf numFmtId="174" fontId="6" fillId="0" borderId="0" xfId="13" quotePrefix="1" applyNumberFormat="1" applyFont="1" applyFill="1" applyBorder="1" applyAlignment="1">
      <alignment wrapText="1"/>
    </xf>
    <xf numFmtId="0" fontId="6" fillId="0" borderId="0" xfId="15" applyFont="1" applyFill="1" applyBorder="1" applyAlignment="1">
      <alignment horizontal="left" vertical="top" wrapText="1"/>
    </xf>
    <xf numFmtId="174" fontId="6" fillId="0" borderId="0" xfId="13" quotePrefix="1" applyNumberFormat="1" applyFont="1" applyFill="1" applyBorder="1" applyAlignment="1">
      <alignment vertical="top" wrapText="1"/>
    </xf>
    <xf numFmtId="0" fontId="6" fillId="0" borderId="0" xfId="13" applyFont="1" applyFill="1" applyAlignment="1">
      <alignment horizontal="right" vertical="top"/>
    </xf>
    <xf numFmtId="0" fontId="6" fillId="0" borderId="0" xfId="13" applyFont="1" applyFill="1" applyAlignment="1">
      <alignment vertical="top"/>
    </xf>
    <xf numFmtId="0" fontId="6" fillId="4" borderId="0" xfId="13" applyFont="1" applyFill="1" applyAlignment="1">
      <alignment vertical="top"/>
    </xf>
    <xf numFmtId="0" fontId="6" fillId="0" borderId="0" xfId="13" applyFont="1" applyFill="1" applyAlignment="1">
      <alignment wrapText="1"/>
    </xf>
    <xf numFmtId="1" fontId="13" fillId="0" borderId="0" xfId="15" applyNumberFormat="1" applyFont="1" applyFill="1" applyBorder="1" applyAlignment="1">
      <alignment horizontal="right" vertical="top" wrapText="1"/>
    </xf>
    <xf numFmtId="0" fontId="13" fillId="0" borderId="0" xfId="15" applyFont="1" applyFill="1" applyBorder="1" applyAlignment="1">
      <alignment horizontal="right" vertical="top" wrapText="1"/>
    </xf>
    <xf numFmtId="1" fontId="6" fillId="0" borderId="0" xfId="15" applyNumberFormat="1" applyFont="1" applyFill="1" applyBorder="1" applyAlignment="1">
      <alignment horizontal="right" vertical="top" wrapText="1"/>
    </xf>
    <xf numFmtId="0" fontId="6" fillId="0" borderId="0" xfId="15" applyFont="1" applyFill="1" applyBorder="1" applyAlignment="1">
      <alignment vertical="top" wrapText="1"/>
    </xf>
    <xf numFmtId="1" fontId="13" fillId="0" borderId="0" xfId="15" applyNumberFormat="1" applyFont="1" applyFill="1" applyBorder="1" applyAlignment="1">
      <alignment vertical="center" wrapText="1"/>
    </xf>
    <xf numFmtId="0" fontId="6" fillId="4" borderId="0" xfId="13" applyFont="1" applyFill="1"/>
    <xf numFmtId="0" fontId="6" fillId="0" borderId="0" xfId="13" applyFont="1" applyFill="1" applyBorder="1" applyAlignment="1">
      <alignment horizontal="right"/>
    </xf>
    <xf numFmtId="0" fontId="6" fillId="0" borderId="0" xfId="13" applyFont="1" applyFill="1" applyBorder="1"/>
    <xf numFmtId="0" fontId="6" fillId="0" borderId="0" xfId="13" applyFont="1"/>
    <xf numFmtId="0" fontId="6" fillId="0" borderId="0" xfId="13" quotePrefix="1" applyFont="1" applyFill="1" applyBorder="1" applyAlignment="1">
      <alignment horizontal="left"/>
    </xf>
    <xf numFmtId="0" fontId="6" fillId="0" borderId="0" xfId="13" applyFont="1" applyFill="1" applyBorder="1" applyAlignment="1">
      <alignment vertical="top"/>
    </xf>
    <xf numFmtId="0" fontId="13" fillId="0" borderId="36" xfId="15" applyFont="1" applyFill="1" applyBorder="1" applyAlignment="1">
      <alignment horizontal="left" wrapText="1"/>
    </xf>
    <xf numFmtId="0" fontId="6" fillId="0" borderId="36" xfId="15" applyFont="1" applyFill="1" applyBorder="1" applyAlignment="1">
      <alignment horizontal="left" vertical="center" wrapText="1"/>
    </xf>
    <xf numFmtId="0" fontId="13" fillId="0" borderId="36" xfId="15" applyFont="1" applyFill="1" applyBorder="1" applyAlignment="1">
      <alignment horizontal="left" vertical="center" wrapText="1"/>
    </xf>
    <xf numFmtId="1" fontId="13" fillId="0" borderId="36" xfId="15" applyNumberFormat="1" applyFont="1" applyFill="1" applyBorder="1" applyAlignment="1">
      <alignment horizontal="right" vertical="center" wrapText="1"/>
    </xf>
    <xf numFmtId="0" fontId="13" fillId="0" borderId="36" xfId="15" applyFont="1" applyFill="1" applyBorder="1" applyAlignment="1">
      <alignment horizontal="right" vertical="center" wrapText="1"/>
    </xf>
    <xf numFmtId="0" fontId="6" fillId="0" borderId="36" xfId="13" applyFont="1" applyFill="1" applyBorder="1"/>
    <xf numFmtId="0" fontId="10" fillId="0" borderId="37" xfId="13" applyFont="1" applyFill="1" applyBorder="1"/>
    <xf numFmtId="0" fontId="10" fillId="0" borderId="0" xfId="13" applyFont="1" applyFill="1" applyBorder="1"/>
    <xf numFmtId="0" fontId="34" fillId="0" borderId="0" xfId="15" applyFont="1" applyFill="1" applyBorder="1" applyAlignment="1">
      <alignment horizontal="left" vertical="top" wrapText="1"/>
    </xf>
    <xf numFmtId="1" fontId="34" fillId="0" borderId="0" xfId="15" applyNumberFormat="1" applyFont="1" applyFill="1" applyBorder="1" applyAlignment="1">
      <alignment horizontal="right" vertical="top" wrapText="1"/>
    </xf>
    <xf numFmtId="0" fontId="35" fillId="0" borderId="0" xfId="15" applyFont="1" applyFill="1" applyBorder="1" applyAlignment="1" applyProtection="1">
      <alignment horizontal="center" vertical="top" wrapText="1"/>
      <protection locked="0"/>
    </xf>
    <xf numFmtId="0" fontId="27" fillId="0" borderId="0" xfId="13" applyFill="1" applyAlignment="1">
      <alignment vertical="top"/>
    </xf>
    <xf numFmtId="0" fontId="34" fillId="0" borderId="0" xfId="15" applyFont="1" applyFill="1" applyBorder="1" applyAlignment="1">
      <alignment horizontal="left" vertical="center" wrapText="1"/>
    </xf>
    <xf numFmtId="1" fontId="34" fillId="0" borderId="0" xfId="15" applyNumberFormat="1" applyFont="1" applyFill="1" applyBorder="1" applyAlignment="1">
      <alignment horizontal="right" vertical="center" wrapText="1"/>
    </xf>
    <xf numFmtId="0" fontId="35" fillId="0" borderId="0" xfId="15" applyFont="1" applyFill="1" applyBorder="1" applyAlignment="1" applyProtection="1">
      <alignment horizontal="center" vertical="center" wrapText="1"/>
      <protection locked="0"/>
    </xf>
    <xf numFmtId="0" fontId="27" fillId="0" borderId="0" xfId="13" applyFill="1"/>
    <xf numFmtId="0" fontId="10" fillId="0" borderId="0" xfId="15" quotePrefix="1" applyFont="1" applyFill="1" applyBorder="1" applyAlignment="1">
      <alignment horizontal="left" vertical="center" wrapText="1"/>
    </xf>
    <xf numFmtId="0" fontId="6" fillId="0" borderId="0" xfId="15" quotePrefix="1" applyFont="1" applyFill="1" applyBorder="1" applyAlignment="1">
      <alignment horizontal="left" vertical="top" wrapText="1"/>
    </xf>
    <xf numFmtId="0" fontId="6" fillId="0" borderId="0" xfId="13" quotePrefix="1" applyFont="1" applyFill="1" applyBorder="1" applyAlignment="1">
      <alignment vertical="top" wrapText="1"/>
    </xf>
    <xf numFmtId="0" fontId="6" fillId="0" borderId="0" xfId="13" applyFont="1" applyFill="1" applyAlignment="1" applyProtection="1">
      <alignment vertical="top"/>
      <protection locked="0"/>
    </xf>
    <xf numFmtId="2" fontId="10" fillId="0" borderId="37" xfId="13" applyNumberFormat="1" applyFont="1" applyFill="1" applyBorder="1"/>
    <xf numFmtId="0" fontId="10" fillId="0" borderId="0" xfId="13" applyFont="1" applyFill="1" applyAlignment="1">
      <alignment horizontal="left"/>
    </xf>
    <xf numFmtId="0" fontId="6" fillId="0" borderId="0" xfId="13" applyFont="1" applyFill="1" applyAlignment="1">
      <alignment vertical="top" wrapText="1"/>
    </xf>
    <xf numFmtId="0" fontId="13" fillId="0" borderId="0" xfId="15" quotePrefix="1" applyFont="1" applyFill="1" applyBorder="1" applyAlignment="1">
      <alignment horizontal="left" vertical="top" wrapText="1"/>
    </xf>
    <xf numFmtId="0" fontId="13" fillId="0" borderId="36" xfId="15" applyFont="1" applyFill="1" applyBorder="1" applyAlignment="1">
      <alignment horizontal="left" vertical="top" wrapText="1"/>
    </xf>
    <xf numFmtId="0" fontId="6" fillId="0" borderId="36" xfId="13" applyFont="1" applyFill="1" applyBorder="1" applyAlignment="1">
      <alignment vertical="top" wrapText="1"/>
    </xf>
    <xf numFmtId="0" fontId="10" fillId="0" borderId="0" xfId="13" applyFont="1" applyFill="1"/>
    <xf numFmtId="0" fontId="6" fillId="0" borderId="0" xfId="13" applyFont="1" applyFill="1" applyAlignment="1">
      <alignment horizontal="right" vertical="top" wrapText="1"/>
    </xf>
    <xf numFmtId="0" fontId="6" fillId="0" borderId="0" xfId="15" applyFont="1" applyFill="1" applyBorder="1" applyAlignment="1">
      <alignment horizontal="left" wrapText="1"/>
    </xf>
    <xf numFmtId="1" fontId="6" fillId="0" borderId="0" xfId="15" applyNumberFormat="1" applyFont="1" applyFill="1" applyBorder="1" applyAlignment="1">
      <alignment horizontal="right" wrapText="1"/>
    </xf>
    <xf numFmtId="173" fontId="6" fillId="0" borderId="0" xfId="14" applyNumberFormat="1" applyFont="1" applyFill="1" applyBorder="1" applyAlignment="1">
      <alignment horizontal="right" vertical="center" wrapText="1"/>
    </xf>
    <xf numFmtId="4" fontId="6" fillId="0" borderId="0" xfId="13" applyNumberFormat="1" applyFont="1" applyBorder="1"/>
    <xf numFmtId="0" fontId="10" fillId="0" borderId="0" xfId="13" applyFont="1" applyFill="1" applyBorder="1" applyAlignment="1">
      <alignment wrapText="1"/>
    </xf>
    <xf numFmtId="173" fontId="6" fillId="0" borderId="0" xfId="14" applyNumberFormat="1" applyFont="1" applyFill="1" applyAlignment="1">
      <alignment horizontal="right" vertical="top"/>
    </xf>
    <xf numFmtId="49" fontId="6" fillId="0" borderId="0" xfId="13" applyNumberFormat="1" applyFont="1" applyFill="1" applyAlignment="1">
      <alignment horizontal="justify" vertical="top" wrapText="1"/>
    </xf>
    <xf numFmtId="49" fontId="6" fillId="0" borderId="0" xfId="13" applyNumberFormat="1" applyFont="1" applyAlignment="1">
      <alignment horizontal="justify" vertical="top" wrapText="1"/>
    </xf>
    <xf numFmtId="0" fontId="6" fillId="0" borderId="0" xfId="13" applyFont="1" applyFill="1" applyBorder="1" applyAlignment="1">
      <alignment vertical="top" wrapText="1"/>
    </xf>
    <xf numFmtId="0" fontId="6" fillId="0" borderId="0" xfId="15" quotePrefix="1" applyFont="1" applyFill="1" applyBorder="1" applyAlignment="1">
      <alignment vertical="top" wrapText="1"/>
    </xf>
    <xf numFmtId="49" fontId="10" fillId="0" borderId="0" xfId="13" applyNumberFormat="1" applyFont="1" applyAlignment="1">
      <alignment horizontal="justify" vertical="top" wrapText="1"/>
    </xf>
    <xf numFmtId="173" fontId="6" fillId="0" borderId="0" xfId="14" applyNumberFormat="1" applyFont="1" applyFill="1" applyAlignment="1">
      <alignment horizontal="right"/>
    </xf>
    <xf numFmtId="0" fontId="6" fillId="0" borderId="0" xfId="13" applyFont="1" applyFill="1" applyBorder="1" applyAlignment="1"/>
    <xf numFmtId="0" fontId="6" fillId="0" borderId="0" xfId="13" applyFont="1" applyAlignment="1">
      <alignment horizontal="left" vertical="top" wrapText="1"/>
    </xf>
    <xf numFmtId="0" fontId="6" fillId="0" borderId="0" xfId="13" applyFont="1" applyFill="1" applyBorder="1" applyAlignment="1">
      <alignment wrapText="1"/>
    </xf>
    <xf numFmtId="0" fontId="6" fillId="0" borderId="0" xfId="13" applyFont="1" applyAlignment="1">
      <alignment vertical="top" wrapText="1"/>
    </xf>
    <xf numFmtId="0" fontId="6" fillId="0" borderId="0" xfId="13" applyFont="1" applyBorder="1" applyAlignment="1">
      <alignment horizontal="left" vertical="top"/>
    </xf>
    <xf numFmtId="0" fontId="6" fillId="0" borderId="0" xfId="13" applyFont="1" applyBorder="1" applyAlignment="1">
      <alignment horizontal="right" vertical="top"/>
    </xf>
    <xf numFmtId="173" fontId="6" fillId="0" borderId="0" xfId="14" applyNumberFormat="1" applyFont="1" applyAlignment="1">
      <alignment horizontal="right" vertical="top"/>
    </xf>
    <xf numFmtId="0" fontId="6" fillId="0" borderId="0" xfId="13" applyFont="1" applyBorder="1" applyAlignment="1">
      <alignment horizontal="left" vertical="top" wrapText="1"/>
    </xf>
    <xf numFmtId="0" fontId="6" fillId="0" borderId="0" xfId="13" applyFont="1" applyAlignment="1">
      <alignment horizontal="left" wrapText="1"/>
    </xf>
    <xf numFmtId="0" fontId="6" fillId="0" borderId="0" xfId="13" applyFont="1" applyBorder="1" applyAlignment="1">
      <alignment horizontal="justify" vertical="top" wrapText="1"/>
    </xf>
    <xf numFmtId="0" fontId="6" fillId="0" borderId="0" xfId="13" applyFont="1" applyBorder="1" applyAlignment="1">
      <alignment vertical="top" wrapText="1"/>
    </xf>
    <xf numFmtId="173" fontId="6" fillId="0" borderId="0" xfId="14" applyNumberFormat="1" applyFont="1" applyAlignment="1">
      <alignment horizontal="right"/>
    </xf>
    <xf numFmtId="0" fontId="6" fillId="0" borderId="0" xfId="13" applyFont="1" applyBorder="1"/>
    <xf numFmtId="16" fontId="6" fillId="0" borderId="0" xfId="15" quotePrefix="1" applyNumberFormat="1" applyFont="1" applyFill="1" applyBorder="1" applyAlignment="1">
      <alignment horizontal="left" vertical="top" wrapText="1"/>
    </xf>
    <xf numFmtId="0" fontId="6" fillId="0" borderId="0" xfId="13" applyFont="1" applyBorder="1" applyAlignment="1">
      <alignment horizontal="left" wrapText="1"/>
    </xf>
    <xf numFmtId="0" fontId="6" fillId="0" borderId="0" xfId="13" applyFont="1" applyBorder="1" applyAlignment="1">
      <alignment horizontal="left"/>
    </xf>
    <xf numFmtId="0" fontId="6" fillId="0" borderId="0" xfId="13" applyFont="1" applyBorder="1" applyAlignment="1">
      <alignment horizontal="right"/>
    </xf>
    <xf numFmtId="4" fontId="6" fillId="0" borderId="0" xfId="13" applyNumberFormat="1" applyFont="1" applyBorder="1" applyAlignment="1"/>
    <xf numFmtId="0" fontId="6" fillId="0" borderId="0" xfId="13" applyFont="1" applyBorder="1" applyAlignment="1"/>
    <xf numFmtId="0" fontId="6" fillId="0" borderId="0" xfId="13" applyFont="1" applyAlignment="1"/>
    <xf numFmtId="0" fontId="34" fillId="0" borderId="0" xfId="15" applyFont="1" applyFill="1" applyBorder="1" applyAlignment="1">
      <alignment horizontal="left" wrapText="1"/>
    </xf>
    <xf numFmtId="1" fontId="34" fillId="0" borderId="0" xfId="15" applyNumberFormat="1" applyFont="1" applyFill="1" applyBorder="1" applyAlignment="1">
      <alignment horizontal="right" wrapText="1"/>
    </xf>
    <xf numFmtId="0" fontId="6" fillId="4" borderId="0" xfId="13" applyFont="1" applyFill="1" applyAlignment="1"/>
    <xf numFmtId="1" fontId="6" fillId="0" borderId="0" xfId="15" applyNumberFormat="1" applyFont="1" applyFill="1" applyBorder="1" applyAlignment="1">
      <alignment horizontal="right" vertical="center" wrapText="1"/>
    </xf>
    <xf numFmtId="0" fontId="6" fillId="0" borderId="36" xfId="13" quotePrefix="1" applyFont="1" applyBorder="1" applyAlignment="1">
      <alignment horizontal="left"/>
    </xf>
    <xf numFmtId="0" fontId="6" fillId="0" borderId="36" xfId="13" applyFont="1" applyBorder="1"/>
    <xf numFmtId="0" fontId="6" fillId="0" borderId="36" xfId="13" applyFont="1" applyFill="1" applyBorder="1" applyAlignment="1"/>
    <xf numFmtId="0" fontId="6" fillId="0" borderId="0" xfId="13" quotePrefix="1" applyFont="1" applyBorder="1" applyAlignment="1">
      <alignment horizontal="left"/>
    </xf>
    <xf numFmtId="4" fontId="10" fillId="0" borderId="0" xfId="13" applyNumberFormat="1" applyFont="1" applyFill="1" applyBorder="1" applyAlignment="1"/>
    <xf numFmtId="1" fontId="31" fillId="0" borderId="0" xfId="13" applyNumberFormat="1" applyFont="1" applyBorder="1" applyAlignment="1">
      <alignment horizontal="left" vertical="top"/>
    </xf>
    <xf numFmtId="173" fontId="10" fillId="0" borderId="0" xfId="14" applyNumberFormat="1" applyFont="1" applyBorder="1" applyAlignment="1">
      <alignment horizontal="right" vertical="top" wrapText="1"/>
    </xf>
    <xf numFmtId="4" fontId="6" fillId="0" borderId="0" xfId="13" applyNumberFormat="1" applyFont="1"/>
    <xf numFmtId="0" fontId="10" fillId="0" borderId="0" xfId="13" applyFont="1" applyAlignment="1">
      <alignment horizontal="left" vertical="top"/>
    </xf>
    <xf numFmtId="0" fontId="10" fillId="0" borderId="0" xfId="13" applyFont="1"/>
    <xf numFmtId="0" fontId="6" fillId="0" borderId="0" xfId="13" applyFont="1" applyAlignment="1">
      <alignment horizontal="left"/>
    </xf>
    <xf numFmtId="0" fontId="38" fillId="0" borderId="0" xfId="13" applyFont="1" applyBorder="1" applyAlignment="1">
      <alignment vertical="top"/>
    </xf>
    <xf numFmtId="0" fontId="39" fillId="0" borderId="0" xfId="13" applyNumberFormat="1" applyFont="1" applyBorder="1" applyAlignment="1">
      <alignment vertical="top" wrapText="1"/>
    </xf>
    <xf numFmtId="0" fontId="39" fillId="0" borderId="0" xfId="13" applyNumberFormat="1" applyFont="1" applyBorder="1" applyAlignment="1">
      <alignment horizontal="left"/>
    </xf>
    <xf numFmtId="0" fontId="6" fillId="0" borderId="0" xfId="13" applyFont="1" applyAlignment="1">
      <alignment horizontal="left" vertical="top"/>
    </xf>
    <xf numFmtId="0" fontId="40" fillId="0" borderId="0" xfId="13" applyFont="1" applyFill="1" applyBorder="1" applyAlignment="1">
      <alignment vertical="top" wrapText="1"/>
    </xf>
    <xf numFmtId="0" fontId="6" fillId="0" borderId="0" xfId="13" applyFont="1" applyAlignment="1">
      <alignment vertical="top"/>
    </xf>
    <xf numFmtId="1" fontId="6" fillId="0" borderId="0" xfId="13" applyNumberFormat="1" applyFont="1" applyFill="1" applyBorder="1" applyAlignment="1">
      <alignment horizontal="left" vertical="top"/>
    </xf>
    <xf numFmtId="0" fontId="6" fillId="0" borderId="0" xfId="13" applyFont="1" applyFill="1" applyAlignment="1">
      <alignment horizontal="left" vertical="top" wrapText="1"/>
    </xf>
    <xf numFmtId="2" fontId="6" fillId="0" borderId="0" xfId="13" applyNumberFormat="1" applyFont="1" applyFill="1" applyAlignment="1"/>
    <xf numFmtId="2" fontId="6" fillId="0" borderId="0" xfId="13" applyNumberFormat="1" applyFont="1" applyFill="1"/>
    <xf numFmtId="2" fontId="6" fillId="0" borderId="0" xfId="15" applyNumberFormat="1" applyFont="1" applyFill="1" applyBorder="1" applyAlignment="1">
      <alignment vertical="center" wrapText="1"/>
    </xf>
    <xf numFmtId="173" fontId="6" fillId="0" borderId="0" xfId="13" applyNumberFormat="1" applyFont="1" applyBorder="1" applyAlignment="1" applyProtection="1">
      <alignment vertical="top"/>
      <protection locked="0"/>
    </xf>
    <xf numFmtId="175" fontId="12" fillId="0" borderId="0" xfId="13" applyNumberFormat="1" applyFont="1" applyAlignment="1" applyProtection="1">
      <alignment horizontal="right" vertical="top" wrapText="1"/>
      <protection locked="0"/>
    </xf>
    <xf numFmtId="0" fontId="6" fillId="0" borderId="0" xfId="13" applyFont="1" applyBorder="1" applyAlignment="1">
      <alignment wrapText="1"/>
    </xf>
    <xf numFmtId="0" fontId="6" fillId="5" borderId="0" xfId="13" applyFont="1" applyFill="1"/>
    <xf numFmtId="0" fontId="6" fillId="5" borderId="0" xfId="13" applyFont="1" applyFill="1" applyAlignment="1">
      <alignment vertical="top"/>
    </xf>
    <xf numFmtId="4" fontId="6" fillId="0" borderId="0" xfId="13" applyNumberFormat="1" applyFont="1" applyAlignment="1">
      <alignment vertical="top"/>
    </xf>
    <xf numFmtId="0" fontId="6" fillId="5" borderId="0" xfId="13" applyFont="1" applyFill="1" applyAlignment="1">
      <alignment horizontal="left" vertical="top"/>
    </xf>
    <xf numFmtId="0" fontId="6" fillId="5" borderId="0" xfId="13" applyFont="1" applyFill="1" applyAlignment="1">
      <alignment vertical="top" wrapText="1"/>
    </xf>
    <xf numFmtId="0" fontId="6" fillId="5" borderId="0" xfId="13" applyFont="1" applyFill="1" applyAlignment="1">
      <alignment horizontal="left"/>
    </xf>
    <xf numFmtId="173" fontId="6" fillId="0" borderId="0" xfId="14" applyNumberFormat="1" applyFont="1" applyBorder="1" applyAlignment="1">
      <alignment horizontal="right"/>
    </xf>
    <xf numFmtId="0" fontId="6" fillId="5" borderId="36" xfId="13" applyFont="1" applyFill="1" applyBorder="1" applyAlignment="1">
      <alignment horizontal="left" vertical="top"/>
    </xf>
    <xf numFmtId="0" fontId="6" fillId="5" borderId="36" xfId="13" applyFont="1" applyFill="1" applyBorder="1" applyAlignment="1">
      <alignment vertical="top" wrapText="1"/>
    </xf>
    <xf numFmtId="0" fontId="6" fillId="5" borderId="36" xfId="13" applyFont="1" applyFill="1" applyBorder="1" applyAlignment="1">
      <alignment horizontal="left"/>
    </xf>
    <xf numFmtId="3" fontId="6" fillId="0" borderId="36" xfId="13" applyNumberFormat="1" applyFont="1" applyBorder="1"/>
    <xf numFmtId="3" fontId="10" fillId="0" borderId="0" xfId="13" applyNumberFormat="1" applyFont="1" applyBorder="1"/>
    <xf numFmtId="2" fontId="10" fillId="0" borderId="37" xfId="13" applyNumberFormat="1" applyFont="1" applyBorder="1"/>
    <xf numFmtId="0" fontId="10" fillId="0" borderId="0" xfId="13" applyFont="1" applyBorder="1" applyAlignment="1">
      <alignment horizontal="left" vertical="top"/>
    </xf>
    <xf numFmtId="0" fontId="10" fillId="0" borderId="0" xfId="13" applyFont="1" applyBorder="1"/>
    <xf numFmtId="0" fontId="6" fillId="5" borderId="0" xfId="13" applyFont="1" applyFill="1" applyBorder="1"/>
    <xf numFmtId="0" fontId="6" fillId="5" borderId="0" xfId="13" applyFont="1" applyFill="1" applyBorder="1" applyAlignment="1">
      <alignment horizontal="left" vertical="top"/>
    </xf>
    <xf numFmtId="0" fontId="6" fillId="5" borderId="0" xfId="13" applyFont="1" applyFill="1" applyBorder="1" applyAlignment="1">
      <alignment vertical="top" wrapText="1"/>
    </xf>
    <xf numFmtId="0" fontId="6" fillId="5" borderId="0" xfId="13" applyFont="1" applyFill="1" applyBorder="1" applyAlignment="1">
      <alignment horizontal="left"/>
    </xf>
    <xf numFmtId="4" fontId="6" fillId="0" borderId="36" xfId="13" applyNumberFormat="1" applyFont="1" applyBorder="1"/>
    <xf numFmtId="173" fontId="10" fillId="0" borderId="0" xfId="14" applyNumberFormat="1" applyFont="1" applyAlignment="1">
      <alignment horizontal="right"/>
    </xf>
    <xf numFmtId="3" fontId="10" fillId="0" borderId="0" xfId="13" applyNumberFormat="1" applyFont="1"/>
    <xf numFmtId="0" fontId="10" fillId="0" borderId="0" xfId="13" applyFont="1" applyAlignment="1">
      <alignment vertical="top" wrapText="1"/>
    </xf>
    <xf numFmtId="0" fontId="10" fillId="0" borderId="0" xfId="13" applyFont="1" applyAlignment="1">
      <alignment horizontal="left"/>
    </xf>
    <xf numFmtId="1" fontId="41" fillId="0" borderId="0" xfId="13" applyNumberFormat="1" applyFont="1" applyBorder="1" applyAlignment="1">
      <alignment horizontal="left" vertical="top"/>
    </xf>
    <xf numFmtId="0" fontId="41" fillId="0" borderId="0" xfId="13" applyFont="1" applyBorder="1" applyAlignment="1">
      <alignment horizontal="left" vertical="top" wrapText="1"/>
    </xf>
    <xf numFmtId="0" fontId="41" fillId="0" borderId="0" xfId="13" applyFont="1" applyBorder="1" applyAlignment="1">
      <alignment horizontal="right" vertical="top" wrapText="1"/>
    </xf>
    <xf numFmtId="173" fontId="9" fillId="0" borderId="0" xfId="14" applyNumberFormat="1" applyFont="1" applyBorder="1" applyAlignment="1">
      <alignment horizontal="right" vertical="top" wrapText="1"/>
    </xf>
    <xf numFmtId="4" fontId="11" fillId="0" borderId="0" xfId="13" applyNumberFormat="1" applyFont="1"/>
    <xf numFmtId="0" fontId="38" fillId="0" borderId="0" xfId="13" applyFont="1" applyFill="1"/>
    <xf numFmtId="0" fontId="6" fillId="0" borderId="0" xfId="13" quotePrefix="1" applyFont="1" applyAlignment="1">
      <alignment horizontal="left" vertical="top"/>
    </xf>
    <xf numFmtId="0" fontId="6" fillId="0" borderId="0" xfId="13" applyFont="1" applyAlignment="1">
      <alignment wrapText="1"/>
    </xf>
    <xf numFmtId="0" fontId="6" fillId="0" borderId="0" xfId="13" quotePrefix="1" applyFont="1" applyFill="1" applyAlignment="1">
      <alignment horizontal="left" vertical="top"/>
    </xf>
    <xf numFmtId="4" fontId="6" fillId="0" borderId="0" xfId="13" applyNumberFormat="1" applyFont="1" applyFill="1"/>
    <xf numFmtId="1" fontId="34" fillId="0" borderId="0" xfId="15" applyNumberFormat="1" applyFont="1" applyFill="1" applyBorder="1" applyAlignment="1">
      <alignment vertical="top" wrapText="1"/>
    </xf>
    <xf numFmtId="0" fontId="35" fillId="0" borderId="0" xfId="15" applyFont="1" applyFill="1" applyBorder="1" applyAlignment="1">
      <alignment vertical="top" wrapText="1"/>
    </xf>
    <xf numFmtId="0" fontId="27" fillId="0" borderId="0" xfId="13" applyFill="1" applyBorder="1" applyAlignment="1">
      <alignment vertical="top"/>
    </xf>
    <xf numFmtId="0" fontId="6" fillId="0" borderId="0" xfId="13" applyFont="1" applyFill="1" applyAlignment="1">
      <alignment horizontal="left" vertical="top"/>
    </xf>
    <xf numFmtId="0" fontId="1" fillId="0" borderId="0" xfId="13" applyFont="1" applyFill="1"/>
    <xf numFmtId="0" fontId="1" fillId="0" borderId="0" xfId="13" applyFont="1" applyFill="1" applyAlignment="1">
      <alignment horizontal="left"/>
    </xf>
    <xf numFmtId="0" fontId="12" fillId="0" borderId="0" xfId="13" applyFont="1" applyFill="1" applyBorder="1" applyAlignment="1">
      <alignment horizontal="left" vertical="top"/>
    </xf>
    <xf numFmtId="0" fontId="12" fillId="0" borderId="0" xfId="13" applyFont="1" applyFill="1" applyBorder="1" applyAlignment="1">
      <alignment vertical="top" wrapText="1"/>
    </xf>
    <xf numFmtId="0" fontId="12" fillId="0" borderId="0" xfId="13" applyFont="1" applyFill="1" applyBorder="1" applyAlignment="1"/>
    <xf numFmtId="0" fontId="12" fillId="0" borderId="0" xfId="13" applyFont="1" applyFill="1" applyBorder="1" applyAlignment="1">
      <alignment horizontal="center"/>
    </xf>
    <xf numFmtId="4" fontId="13" fillId="0" borderId="0" xfId="13" applyNumberFormat="1" applyFont="1" applyFill="1" applyBorder="1" applyAlignment="1">
      <alignment horizontal="left" vertical="center" wrapText="1"/>
    </xf>
    <xf numFmtId="0" fontId="27" fillId="0" borderId="0" xfId="13" applyFill="1" applyBorder="1"/>
    <xf numFmtId="0" fontId="12" fillId="0" borderId="0" xfId="13" quotePrefix="1" applyFont="1" applyFill="1" applyBorder="1" applyAlignment="1">
      <alignment horizontal="left" vertical="top"/>
    </xf>
    <xf numFmtId="0" fontId="12" fillId="0" borderId="0" xfId="13" applyFont="1" applyFill="1" applyBorder="1" applyAlignment="1">
      <alignment vertical="top"/>
    </xf>
    <xf numFmtId="0" fontId="12" fillId="0" borderId="0" xfId="13" applyFont="1" applyFill="1" applyBorder="1" applyAlignment="1">
      <alignment horizontal="center" vertical="top"/>
    </xf>
    <xf numFmtId="4" fontId="13" fillId="0" borderId="0" xfId="13" applyNumberFormat="1" applyFont="1" applyFill="1" applyBorder="1" applyAlignment="1">
      <alignment horizontal="left" vertical="top" wrapText="1"/>
    </xf>
    <xf numFmtId="0" fontId="12" fillId="0" borderId="0" xfId="13" applyFont="1" applyFill="1" applyBorder="1" applyAlignment="1">
      <alignment horizontal="left"/>
    </xf>
    <xf numFmtId="0" fontId="12" fillId="0" borderId="0" xfId="13" applyFont="1" applyFill="1" applyBorder="1" applyAlignment="1">
      <alignment horizontal="right"/>
    </xf>
    <xf numFmtId="0" fontId="6" fillId="5" borderId="36" xfId="13" applyFont="1" applyFill="1" applyBorder="1"/>
    <xf numFmtId="0" fontId="6" fillId="0" borderId="36" xfId="13" applyFont="1" applyBorder="1" applyAlignment="1">
      <alignment horizontal="left" vertical="top"/>
    </xf>
    <xf numFmtId="0" fontId="40" fillId="0" borderId="36" xfId="13" applyFont="1" applyFill="1" applyBorder="1" applyAlignment="1">
      <alignment vertical="top" wrapText="1"/>
    </xf>
    <xf numFmtId="0" fontId="6" fillId="0" borderId="36" xfId="13" applyFont="1" applyBorder="1" applyAlignment="1">
      <alignment horizontal="left"/>
    </xf>
    <xf numFmtId="0" fontId="6" fillId="0" borderId="36" xfId="13" applyFont="1" applyBorder="1" applyAlignment="1">
      <alignment vertical="top"/>
    </xf>
    <xf numFmtId="2" fontId="10" fillId="0" borderId="38" xfId="13" applyNumberFormat="1" applyFont="1" applyBorder="1"/>
    <xf numFmtId="0" fontId="6" fillId="0" borderId="0" xfId="13" applyFont="1" applyAlignment="1">
      <alignment horizontal="right"/>
    </xf>
    <xf numFmtId="0" fontId="6" fillId="0" borderId="36" xfId="13" applyFont="1" applyBorder="1" applyAlignment="1"/>
    <xf numFmtId="2" fontId="10" fillId="0" borderId="0" xfId="13" applyNumberFormat="1" applyFont="1" applyFill="1" applyBorder="1"/>
    <xf numFmtId="173" fontId="10" fillId="0" borderId="0" xfId="14" applyNumberFormat="1" applyFont="1" applyBorder="1" applyAlignment="1">
      <alignment horizontal="right"/>
    </xf>
    <xf numFmtId="1" fontId="10" fillId="0" borderId="0" xfId="13" applyNumberFormat="1" applyFont="1" applyBorder="1"/>
    <xf numFmtId="0" fontId="18" fillId="0" borderId="25" xfId="12" applyFont="1" applyFill="1" applyBorder="1" applyAlignment="1">
      <alignment horizontal="center"/>
    </xf>
    <xf numFmtId="49" fontId="26" fillId="0" borderId="26" xfId="12" applyNumberFormat="1" applyFont="1" applyFill="1" applyBorder="1" applyAlignment="1">
      <alignment horizontal="left" vertical="top" wrapText="1"/>
    </xf>
    <xf numFmtId="0" fontId="26" fillId="0" borderId="27" xfId="12" applyFont="1" applyFill="1" applyBorder="1" applyAlignment="1">
      <alignment horizontal="right" vertical="top" wrapText="1"/>
    </xf>
    <xf numFmtId="49" fontId="26" fillId="0" borderId="39" xfId="12" applyNumberFormat="1" applyFont="1" applyFill="1" applyBorder="1" applyAlignment="1">
      <alignment horizontal="left" vertical="top" wrapText="1"/>
    </xf>
    <xf numFmtId="49" fontId="18" fillId="0" borderId="17" xfId="12" applyNumberFormat="1" applyFont="1" applyFill="1" applyBorder="1" applyAlignment="1">
      <alignment horizontal="left" vertical="top" wrapText="1"/>
    </xf>
    <xf numFmtId="0" fontId="19" fillId="0" borderId="16" xfId="12" applyNumberFormat="1" applyFont="1" applyFill="1" applyBorder="1" applyAlignment="1">
      <alignment horizontal="center" vertical="top" wrapText="1"/>
    </xf>
    <xf numFmtId="49" fontId="18" fillId="0" borderId="16" xfId="12" applyNumberFormat="1" applyFont="1" applyFill="1" applyBorder="1" applyAlignment="1">
      <alignment horizontal="left" vertical="top" wrapText="1"/>
    </xf>
    <xf numFmtId="49" fontId="18" fillId="0" borderId="16" xfId="12" applyNumberFormat="1" applyFont="1" applyFill="1" applyBorder="1" applyAlignment="1">
      <alignment horizontal="right" vertical="top" wrapText="1"/>
    </xf>
    <xf numFmtId="0" fontId="18" fillId="0" borderId="16" xfId="12" applyNumberFormat="1" applyFont="1" applyFill="1" applyBorder="1" applyAlignment="1">
      <alignment horizontal="right" vertical="top" wrapText="1"/>
    </xf>
    <xf numFmtId="171" fontId="18" fillId="0" borderId="16" xfId="12" applyNumberFormat="1" applyFont="1" applyFill="1" applyBorder="1" applyAlignment="1">
      <alignment horizontal="right" vertical="top" wrapText="1"/>
    </xf>
    <xf numFmtId="2" fontId="1" fillId="0" borderId="0" xfId="1" applyNumberFormat="1" applyFont="1" applyBorder="1" applyAlignment="1">
      <alignment horizontal="center" vertical="top" wrapText="1"/>
    </xf>
    <xf numFmtId="2" fontId="42" fillId="0" borderId="0" xfId="1" applyNumberFormat="1" applyFont="1" applyBorder="1" applyAlignment="1">
      <alignment vertical="top"/>
    </xf>
    <xf numFmtId="2" fontId="1" fillId="0" borderId="0" xfId="1" applyNumberFormat="1" applyFont="1" applyBorder="1" applyAlignment="1">
      <alignment horizontal="right" wrapText="1"/>
    </xf>
    <xf numFmtId="2" fontId="1" fillId="0" borderId="0" xfId="1" applyNumberFormat="1" applyFont="1" applyAlignment="1">
      <alignment wrapText="1"/>
    </xf>
    <xf numFmtId="4" fontId="1" fillId="0" borderId="0" xfId="1" applyNumberFormat="1" applyFont="1" applyBorder="1" applyAlignment="1">
      <alignment horizontal="right" wrapText="1"/>
    </xf>
    <xf numFmtId="1" fontId="1" fillId="0" borderId="0" xfId="1" applyNumberFormat="1" applyFont="1" applyBorder="1" applyAlignment="1">
      <alignment horizontal="right" vertical="top" wrapText="1"/>
    </xf>
    <xf numFmtId="2" fontId="1" fillId="0" borderId="0" xfId="1" applyNumberFormat="1" applyFont="1" applyBorder="1" applyAlignment="1">
      <alignment horizontal="left" vertical="top"/>
    </xf>
    <xf numFmtId="0" fontId="1" fillId="0" borderId="5" xfId="0" applyFont="1" applyBorder="1" applyAlignment="1">
      <alignment horizontal="center" vertical="top"/>
    </xf>
    <xf numFmtId="0" fontId="43" fillId="0" borderId="0" xfId="0" applyNumberFormat="1" applyFont="1" applyFill="1" applyBorder="1" applyAlignment="1" applyProtection="1">
      <alignment vertical="top" wrapText="1"/>
    </xf>
    <xf numFmtId="4" fontId="42" fillId="0" borderId="0" xfId="0" applyNumberFormat="1" applyFont="1" applyBorder="1" applyAlignment="1">
      <alignment horizontal="right" vertical="center" wrapText="1"/>
    </xf>
    <xf numFmtId="2" fontId="42" fillId="0" borderId="0" xfId="0" applyNumberFormat="1" applyFont="1" applyBorder="1" applyAlignment="1">
      <alignment vertical="center" wrapText="1"/>
    </xf>
    <xf numFmtId="2" fontId="42" fillId="3" borderId="1" xfId="0" applyNumberFormat="1" applyFont="1" applyFill="1" applyBorder="1" applyAlignment="1">
      <alignment horizontal="center" vertical="top"/>
    </xf>
    <xf numFmtId="2" fontId="42" fillId="2" borderId="0" xfId="0" applyNumberFormat="1" applyFont="1" applyFill="1" applyBorder="1" applyAlignment="1">
      <alignment horizontal="center" vertical="top"/>
    </xf>
    <xf numFmtId="2" fontId="42" fillId="0" borderId="0" xfId="0" applyNumberFormat="1" applyFont="1" applyBorder="1" applyAlignment="1">
      <alignment horizontal="center" vertical="top"/>
    </xf>
    <xf numFmtId="2" fontId="42" fillId="0" borderId="0" xfId="0" applyNumberFormat="1" applyFont="1" applyFill="1" applyBorder="1" applyAlignment="1">
      <alignment horizontal="center" vertical="top"/>
    </xf>
    <xf numFmtId="2" fontId="42" fillId="0" borderId="0" xfId="0" applyNumberFormat="1" applyFont="1" applyBorder="1" applyAlignment="1">
      <alignment horizontal="center" vertical="top" wrapText="1"/>
    </xf>
    <xf numFmtId="2" fontId="42" fillId="0" borderId="0" xfId="0" applyNumberFormat="1" applyFont="1" applyBorder="1" applyAlignment="1">
      <alignment vertical="top" wrapText="1"/>
    </xf>
    <xf numFmtId="4" fontId="42" fillId="0" borderId="0" xfId="0" applyNumberFormat="1" applyFont="1" applyBorder="1" applyAlignment="1">
      <alignment horizontal="right"/>
    </xf>
    <xf numFmtId="2" fontId="42" fillId="0" borderId="0" xfId="0" applyNumberFormat="1" applyFont="1" applyBorder="1" applyAlignment="1"/>
    <xf numFmtId="2" fontId="1" fillId="0" borderId="0" xfId="0" applyNumberFormat="1" applyFont="1" applyBorder="1" applyAlignment="1">
      <alignment horizontal="center" vertical="top" wrapText="1"/>
    </xf>
    <xf numFmtId="2" fontId="1" fillId="0" borderId="0" xfId="0" applyNumberFormat="1" applyFont="1" applyBorder="1" applyAlignment="1">
      <alignment vertical="top" wrapText="1"/>
    </xf>
    <xf numFmtId="2" fontId="1" fillId="0" borderId="0" xfId="0" applyNumberFormat="1" applyFont="1" applyBorder="1" applyAlignment="1">
      <alignment horizontal="right"/>
    </xf>
    <xf numFmtId="4" fontId="1" fillId="0" borderId="0" xfId="0" applyNumberFormat="1" applyFont="1" applyBorder="1" applyAlignment="1"/>
    <xf numFmtId="4" fontId="3" fillId="0" borderId="0" xfId="0" applyNumberFormat="1" applyFont="1" applyAlignment="1">
      <alignment horizontal="right"/>
    </xf>
    <xf numFmtId="4" fontId="1" fillId="0" borderId="0" xfId="0" applyNumberFormat="1" applyFont="1" applyBorder="1" applyAlignment="1">
      <alignment horizontal="right"/>
    </xf>
    <xf numFmtId="2" fontId="1" fillId="0" borderId="0" xfId="0" applyNumberFormat="1" applyFont="1" applyBorder="1" applyAlignment="1"/>
    <xf numFmtId="4" fontId="1" fillId="0" borderId="0" xfId="0" applyNumberFormat="1" applyFont="1" applyBorder="1" applyAlignment="1" applyProtection="1">
      <alignment horizontal="right"/>
      <protection locked="0"/>
    </xf>
    <xf numFmtId="0" fontId="1" fillId="0" borderId="0" xfId="0" applyFont="1" applyBorder="1" applyAlignment="1">
      <alignment vertical="top" wrapText="1"/>
    </xf>
    <xf numFmtId="0" fontId="1" fillId="0" borderId="0" xfId="0" applyNumberFormat="1" applyFont="1" applyBorder="1" applyAlignment="1">
      <alignment horizontal="right"/>
    </xf>
    <xf numFmtId="0" fontId="44" fillId="0" borderId="0" xfId="0" applyNumberFormat="1" applyFont="1" applyFill="1" applyBorder="1" applyAlignment="1" applyProtection="1">
      <alignment vertical="top" wrapText="1"/>
    </xf>
    <xf numFmtId="0" fontId="1" fillId="0" borderId="0" xfId="0" applyNumberFormat="1" applyFont="1" applyFill="1" applyBorder="1" applyAlignment="1" applyProtection="1">
      <alignment vertical="top" wrapText="1"/>
    </xf>
    <xf numFmtId="0" fontId="1" fillId="0" borderId="0" xfId="0" applyNumberFormat="1" applyFont="1" applyBorder="1" applyAlignment="1">
      <alignment horizontal="right" wrapText="1"/>
    </xf>
    <xf numFmtId="4" fontId="1" fillId="0" borderId="0" xfId="0" applyNumberFormat="1" applyFont="1" applyBorder="1" applyAlignment="1">
      <alignment wrapText="1"/>
    </xf>
    <xf numFmtId="4" fontId="3" fillId="0" borderId="0" xfId="0" applyNumberFormat="1" applyFont="1" applyAlignment="1">
      <alignment horizontal="right" wrapText="1"/>
    </xf>
    <xf numFmtId="49" fontId="1" fillId="0" borderId="0" xfId="0" applyNumberFormat="1" applyFont="1" applyFill="1" applyAlignment="1">
      <alignment horizontal="justify" vertical="top"/>
    </xf>
    <xf numFmtId="10" fontId="1" fillId="0" borderId="0" xfId="0" applyNumberFormat="1" applyFont="1" applyBorder="1" applyAlignment="1">
      <alignment horizontal="right"/>
    </xf>
    <xf numFmtId="10" fontId="1" fillId="0" borderId="0" xfId="0" applyNumberFormat="1" applyFont="1" applyBorder="1" applyAlignment="1"/>
    <xf numFmtId="0" fontId="1" fillId="0" borderId="0" xfId="0" applyNumberFormat="1" applyFont="1" applyBorder="1" applyAlignment="1"/>
    <xf numFmtId="2" fontId="38" fillId="2" borderId="3" xfId="0" applyNumberFormat="1" applyFont="1" applyFill="1" applyBorder="1" applyAlignment="1">
      <alignment horizontal="center" vertical="top" wrapText="1"/>
    </xf>
    <xf numFmtId="2" fontId="38" fillId="2" borderId="3" xfId="0" applyNumberFormat="1" applyFont="1" applyFill="1" applyBorder="1" applyAlignment="1">
      <alignment vertical="center" wrapText="1"/>
    </xf>
    <xf numFmtId="4" fontId="42" fillId="2" borderId="3" xfId="0" applyNumberFormat="1" applyFont="1" applyFill="1" applyBorder="1" applyAlignment="1">
      <alignment horizontal="right" vertical="center" wrapText="1"/>
    </xf>
    <xf numFmtId="2" fontId="1" fillId="2" borderId="3" xfId="0" applyNumberFormat="1" applyFont="1" applyFill="1" applyBorder="1" applyAlignment="1">
      <alignment vertical="center" wrapText="1"/>
    </xf>
    <xf numFmtId="4" fontId="1" fillId="2" borderId="3" xfId="0" applyNumberFormat="1" applyFont="1" applyFill="1" applyBorder="1" applyAlignment="1">
      <alignment horizontal="right" vertical="center" wrapText="1"/>
    </xf>
    <xf numFmtId="4" fontId="38" fillId="2" borderId="3" xfId="0" applyNumberFormat="1" applyFont="1" applyFill="1" applyBorder="1" applyAlignment="1">
      <alignment horizontal="right" vertical="center" wrapText="1"/>
    </xf>
    <xf numFmtId="2" fontId="1" fillId="0" borderId="0" xfId="0" applyNumberFormat="1" applyFont="1" applyBorder="1" applyAlignment="1">
      <alignment horizontal="center" vertical="top"/>
    </xf>
    <xf numFmtId="2" fontId="42" fillId="2" borderId="0" xfId="0" applyNumberFormat="1" applyFont="1" applyFill="1" applyBorder="1" applyAlignment="1">
      <alignment vertical="top" wrapText="1"/>
    </xf>
    <xf numFmtId="4" fontId="43" fillId="0" borderId="0" xfId="0" applyNumberFormat="1" applyFont="1" applyBorder="1" applyAlignment="1">
      <alignment horizontal="right"/>
    </xf>
    <xf numFmtId="2" fontId="43" fillId="0" borderId="0" xfId="0" applyNumberFormat="1" applyFont="1" applyBorder="1" applyAlignment="1"/>
    <xf numFmtId="4" fontId="1" fillId="0" borderId="0" xfId="0" applyNumberFormat="1" applyFont="1" applyFill="1" applyBorder="1" applyAlignment="1">
      <alignment horizontal="right"/>
    </xf>
    <xf numFmtId="4" fontId="1" fillId="0" borderId="0" xfId="0" applyNumberFormat="1" applyFont="1" applyBorder="1" applyAlignment="1">
      <alignment horizontal="right" vertical="top" wrapText="1"/>
    </xf>
    <xf numFmtId="4" fontId="1" fillId="0" borderId="0" xfId="0" applyNumberFormat="1" applyFont="1" applyBorder="1" applyAlignment="1">
      <alignment horizontal="center" vertical="top" wrapText="1"/>
    </xf>
    <xf numFmtId="2" fontId="1" fillId="0" borderId="0" xfId="0" applyNumberFormat="1" applyFont="1" applyFill="1" applyBorder="1" applyAlignment="1">
      <alignment horizontal="center" vertical="top" wrapText="1"/>
    </xf>
    <xf numFmtId="2" fontId="1" fillId="0" borderId="0" xfId="0" applyNumberFormat="1" applyFont="1" applyFill="1" applyBorder="1" applyAlignment="1">
      <alignment vertical="top" wrapText="1"/>
    </xf>
    <xf numFmtId="2" fontId="1" fillId="0" borderId="0" xfId="0" applyNumberFormat="1" applyFont="1" applyFill="1" applyBorder="1" applyAlignment="1">
      <alignment horizontal="right"/>
    </xf>
    <xf numFmtId="4" fontId="45" fillId="0" borderId="0" xfId="0" applyNumberFormat="1" applyFont="1" applyFill="1" applyBorder="1" applyAlignment="1">
      <alignment horizontal="right"/>
    </xf>
    <xf numFmtId="2" fontId="1" fillId="0" borderId="0" xfId="0" applyNumberFormat="1" applyFont="1" applyBorder="1" applyAlignment="1">
      <alignment horizontal="left" vertical="top" wrapText="1"/>
    </xf>
    <xf numFmtId="0" fontId="1" fillId="0" borderId="0" xfId="0" applyFont="1" applyFill="1" applyBorder="1" applyAlignment="1">
      <alignment vertical="top" wrapText="1"/>
    </xf>
    <xf numFmtId="0" fontId="3" fillId="0" borderId="0" xfId="0" applyFont="1" applyAlignment="1">
      <alignment horizontal="right"/>
    </xf>
    <xf numFmtId="2" fontId="1" fillId="0" borderId="0" xfId="0" applyNumberFormat="1" applyFont="1" applyBorder="1" applyAlignment="1">
      <alignment horizontal="left"/>
    </xf>
    <xf numFmtId="2" fontId="38" fillId="0" borderId="0" xfId="0" applyNumberFormat="1" applyFont="1" applyFill="1" applyBorder="1" applyAlignment="1">
      <alignment horizontal="center" vertical="top" wrapText="1"/>
    </xf>
    <xf numFmtId="2" fontId="38" fillId="0" borderId="0" xfId="0" applyNumberFormat="1" applyFont="1" applyFill="1" applyBorder="1" applyAlignment="1">
      <alignment vertical="center" wrapText="1"/>
    </xf>
    <xf numFmtId="4" fontId="42" fillId="0" borderId="0" xfId="0" applyNumberFormat="1" applyFont="1" applyFill="1" applyBorder="1" applyAlignment="1">
      <alignment horizontal="right" vertical="center" wrapText="1"/>
    </xf>
    <xf numFmtId="2" fontId="1" fillId="0" borderId="0" xfId="0" applyNumberFormat="1" applyFont="1" applyFill="1" applyBorder="1" applyAlignment="1">
      <alignment vertical="center" wrapText="1"/>
    </xf>
    <xf numFmtId="4" fontId="1" fillId="0" borderId="0" xfId="0" applyNumberFormat="1" applyFont="1" applyFill="1" applyBorder="1" applyAlignment="1">
      <alignment horizontal="right" vertical="center" wrapText="1"/>
    </xf>
    <xf numFmtId="4" fontId="38" fillId="0" borderId="0" xfId="0" applyNumberFormat="1" applyFont="1" applyFill="1" applyBorder="1" applyAlignment="1">
      <alignment horizontal="right" vertical="center" wrapText="1"/>
    </xf>
    <xf numFmtId="4" fontId="45" fillId="0" borderId="0" xfId="0" applyNumberFormat="1" applyFont="1" applyBorder="1" applyAlignment="1">
      <alignment horizontal="right"/>
    </xf>
    <xf numFmtId="4" fontId="1" fillId="0" borderId="0" xfId="0" applyNumberFormat="1" applyFont="1" applyFill="1" applyBorder="1" applyAlignment="1" applyProtection="1">
      <alignment horizontal="right"/>
      <protection locked="0"/>
    </xf>
    <xf numFmtId="2" fontId="38" fillId="2" borderId="3" xfId="0" applyNumberFormat="1" applyFont="1" applyFill="1" applyBorder="1" applyAlignment="1">
      <alignment horizontal="center" vertical="top"/>
    </xf>
    <xf numFmtId="2" fontId="38" fillId="2" borderId="3" xfId="0" applyNumberFormat="1" applyFont="1" applyFill="1" applyBorder="1" applyAlignment="1">
      <alignment vertical="top"/>
    </xf>
    <xf numFmtId="4" fontId="42" fillId="2" borderId="3" xfId="0" applyNumberFormat="1" applyFont="1" applyFill="1" applyBorder="1" applyAlignment="1">
      <alignment horizontal="right" vertical="center"/>
    </xf>
    <xf numFmtId="2" fontId="1" fillId="2" borderId="3" xfId="0" applyNumberFormat="1" applyFont="1" applyFill="1" applyBorder="1" applyAlignment="1">
      <alignment vertical="center"/>
    </xf>
    <xf numFmtId="4" fontId="1" fillId="2" borderId="4" xfId="0" applyNumberFormat="1" applyFont="1" applyFill="1" applyBorder="1" applyAlignment="1">
      <alignment horizontal="right"/>
    </xf>
    <xf numFmtId="2" fontId="38" fillId="0" borderId="0" xfId="0" applyNumberFormat="1" applyFont="1" applyFill="1" applyBorder="1" applyAlignment="1">
      <alignment horizontal="center" vertical="top"/>
    </xf>
    <xf numFmtId="2" fontId="38" fillId="0" borderId="0" xfId="0" applyNumberFormat="1" applyFont="1" applyFill="1" applyBorder="1" applyAlignment="1">
      <alignment vertical="top"/>
    </xf>
    <xf numFmtId="4" fontId="42" fillId="0" borderId="0" xfId="0" applyNumberFormat="1" applyFont="1" applyFill="1" applyBorder="1" applyAlignment="1">
      <alignment horizontal="right" vertical="center"/>
    </xf>
    <xf numFmtId="2" fontId="1" fillId="0" borderId="0" xfId="0" applyNumberFormat="1" applyFont="1" applyFill="1" applyBorder="1" applyAlignment="1">
      <alignment vertical="center"/>
    </xf>
    <xf numFmtId="2" fontId="1" fillId="0" borderId="0" xfId="1" applyNumberFormat="1" applyFont="1" applyBorder="1" applyAlignment="1">
      <alignment horizontal="center" vertical="top"/>
    </xf>
    <xf numFmtId="167" fontId="1" fillId="0" borderId="0" xfId="1" applyNumberFormat="1" applyFont="1" applyBorder="1" applyAlignment="1">
      <alignment horizontal="left" vertical="top"/>
    </xf>
    <xf numFmtId="0" fontId="1" fillId="0" borderId="0" xfId="0" applyFont="1" applyAlignment="1">
      <alignment horizontal="center" vertical="top"/>
    </xf>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right"/>
    </xf>
    <xf numFmtId="170" fontId="1" fillId="0" borderId="0" xfId="0" applyNumberFormat="1" applyFont="1" applyAlignment="1">
      <alignment horizontal="center"/>
    </xf>
    <xf numFmtId="2" fontId="42" fillId="3" borderId="1" xfId="0" applyNumberFormat="1" applyFont="1" applyFill="1" applyBorder="1" applyAlignment="1">
      <alignment horizontal="left" vertical="top"/>
    </xf>
    <xf numFmtId="170" fontId="42" fillId="3" borderId="1" xfId="0" applyNumberFormat="1" applyFont="1" applyFill="1" applyBorder="1" applyAlignment="1">
      <alignment horizontal="center" vertical="top"/>
    </xf>
    <xf numFmtId="2" fontId="1" fillId="0" borderId="0" xfId="1" applyNumberFormat="1" applyFont="1" applyBorder="1" applyAlignment="1">
      <alignment horizontal="left" vertical="top" wrapText="1"/>
    </xf>
    <xf numFmtId="4" fontId="1" fillId="0" borderId="0" xfId="1" applyNumberFormat="1" applyFont="1" applyBorder="1" applyAlignment="1">
      <alignment horizontal="center"/>
    </xf>
    <xf numFmtId="2" fontId="1" fillId="0" borderId="0" xfId="1" applyNumberFormat="1" applyFont="1" applyBorder="1" applyAlignment="1">
      <alignment horizontal="right"/>
    </xf>
    <xf numFmtId="170" fontId="1" fillId="0" borderId="0" xfId="1" applyNumberFormat="1" applyFont="1" applyBorder="1" applyAlignment="1">
      <alignment horizontal="center"/>
    </xf>
    <xf numFmtId="4" fontId="1" fillId="0" borderId="0" xfId="1" applyNumberFormat="1" applyFont="1" applyBorder="1" applyAlignment="1">
      <alignment horizontal="right"/>
    </xf>
    <xf numFmtId="2" fontId="42" fillId="2" borderId="0" xfId="0" applyNumberFormat="1" applyFont="1" applyFill="1" applyBorder="1" applyAlignment="1">
      <alignment horizontal="left" vertical="top" wrapText="1"/>
    </xf>
    <xf numFmtId="2" fontId="42" fillId="0" borderId="0" xfId="0" applyNumberFormat="1" applyFont="1" applyFill="1" applyBorder="1" applyAlignment="1">
      <alignment horizontal="left" vertical="top" wrapText="1"/>
    </xf>
    <xf numFmtId="0" fontId="1" fillId="0" borderId="0" xfId="2" applyFont="1" applyFill="1" applyBorder="1" applyAlignment="1">
      <alignment horizontal="left" vertical="top" wrapText="1"/>
    </xf>
    <xf numFmtId="0" fontId="1" fillId="0" borderId="0" xfId="2" applyFont="1" applyBorder="1" applyAlignment="1">
      <alignment horizontal="center"/>
    </xf>
    <xf numFmtId="2" fontId="1" fillId="0" borderId="0" xfId="2" applyNumberFormat="1" applyFont="1" applyBorder="1" applyAlignment="1">
      <alignment horizontal="right"/>
    </xf>
    <xf numFmtId="169" fontId="1" fillId="0" borderId="0" xfId="2" applyNumberFormat="1" applyFont="1" applyBorder="1" applyAlignment="1">
      <alignment horizontal="center"/>
    </xf>
    <xf numFmtId="0" fontId="1" fillId="0" borderId="0" xfId="2" applyFont="1" applyFill="1" applyBorder="1" applyAlignment="1">
      <alignment horizontal="left" vertical="top"/>
    </xf>
    <xf numFmtId="170" fontId="1" fillId="0" borderId="0" xfId="2" applyNumberFormat="1" applyFont="1" applyBorder="1" applyAlignment="1">
      <alignment horizontal="center"/>
    </xf>
    <xf numFmtId="165" fontId="1" fillId="0" borderId="0" xfId="2" applyNumberFormat="1" applyFont="1" applyBorder="1" applyAlignment="1">
      <alignment horizontal="right"/>
    </xf>
    <xf numFmtId="170" fontId="1" fillId="0" borderId="0" xfId="0" applyNumberFormat="1" applyFont="1" applyBorder="1" applyAlignment="1" applyProtection="1">
      <alignment horizontal="center"/>
      <protection locked="0"/>
    </xf>
    <xf numFmtId="2" fontId="1" fillId="0" borderId="0" xfId="0" applyNumberFormat="1" applyFont="1" applyBorder="1" applyAlignment="1">
      <alignment horizontal="center"/>
    </xf>
    <xf numFmtId="170" fontId="1" fillId="0" borderId="0" xfId="0" applyNumberFormat="1" applyFont="1" applyFill="1" applyBorder="1" applyAlignment="1" applyProtection="1">
      <alignment horizontal="center"/>
      <protection locked="0"/>
    </xf>
    <xf numFmtId="170" fontId="1" fillId="0" borderId="0" xfId="0" applyNumberFormat="1" applyFont="1" applyBorder="1" applyAlignment="1" applyProtection="1">
      <alignment horizontal="right"/>
      <protection locked="0"/>
    </xf>
    <xf numFmtId="2" fontId="38" fillId="2" borderId="2" xfId="0" applyNumberFormat="1" applyFont="1" applyFill="1" applyBorder="1" applyAlignment="1">
      <alignment horizontal="center" vertical="top" wrapText="1"/>
    </xf>
    <xf numFmtId="2" fontId="38" fillId="2" borderId="2" xfId="0" applyNumberFormat="1" applyFont="1" applyFill="1" applyBorder="1" applyAlignment="1">
      <alignment horizontal="left" vertical="center"/>
    </xf>
    <xf numFmtId="4" fontId="38" fillId="2" borderId="2" xfId="0" applyNumberFormat="1" applyFont="1" applyFill="1" applyBorder="1" applyAlignment="1">
      <alignment horizontal="center" wrapText="1"/>
    </xf>
    <xf numFmtId="2" fontId="38" fillId="2" borderId="2" xfId="0" applyNumberFormat="1" applyFont="1" applyFill="1" applyBorder="1" applyAlignment="1">
      <alignment horizontal="right" vertical="center" wrapText="1"/>
    </xf>
    <xf numFmtId="170" fontId="38" fillId="2" borderId="2" xfId="0" applyNumberFormat="1" applyFont="1" applyFill="1" applyBorder="1" applyAlignment="1">
      <alignment horizontal="center" wrapText="1"/>
    </xf>
    <xf numFmtId="4" fontId="38" fillId="2" borderId="2" xfId="0" applyNumberFormat="1" applyFont="1" applyFill="1" applyBorder="1" applyAlignment="1">
      <alignment horizontal="right" wrapText="1"/>
    </xf>
    <xf numFmtId="2" fontId="42" fillId="0" borderId="0" xfId="0" applyNumberFormat="1" applyFont="1" applyBorder="1" applyAlignment="1">
      <alignment horizontal="left" vertical="top" wrapText="1"/>
    </xf>
    <xf numFmtId="4" fontId="1" fillId="0" borderId="0" xfId="1" applyNumberFormat="1" applyFont="1" applyFill="1" applyBorder="1" applyAlignment="1">
      <alignment horizontal="center"/>
    </xf>
    <xf numFmtId="2" fontId="1" fillId="0" borderId="0" xfId="1" applyNumberFormat="1" applyFont="1" applyFill="1" applyBorder="1" applyAlignment="1">
      <alignment horizontal="right"/>
    </xf>
    <xf numFmtId="170" fontId="1" fillId="0" borderId="0" xfId="1" applyNumberFormat="1" applyFont="1" applyFill="1" applyBorder="1" applyAlignment="1">
      <alignment horizontal="center"/>
    </xf>
    <xf numFmtId="4" fontId="1" fillId="0" borderId="0" xfId="1" applyNumberFormat="1" applyFont="1" applyFill="1" applyBorder="1" applyAlignment="1">
      <alignment horizontal="right"/>
    </xf>
    <xf numFmtId="0" fontId="3" fillId="0" borderId="0" xfId="0" applyFont="1" applyAlignment="1">
      <alignment vertical="top" wrapText="1"/>
    </xf>
    <xf numFmtId="2" fontId="1" fillId="0" borderId="0" xfId="0" applyNumberFormat="1" applyFont="1" applyAlignment="1">
      <alignment horizontal="right"/>
    </xf>
    <xf numFmtId="4" fontId="1" fillId="0" borderId="0" xfId="0" applyNumberFormat="1" applyFont="1" applyBorder="1" applyAlignment="1">
      <alignment horizontal="center"/>
    </xf>
    <xf numFmtId="2" fontId="1" fillId="0" borderId="0" xfId="0" applyNumberFormat="1" applyFont="1" applyFill="1" applyBorder="1" applyAlignment="1">
      <alignment horizontal="left" vertical="top" wrapText="1"/>
    </xf>
    <xf numFmtId="0" fontId="3" fillId="0" borderId="0" xfId="0" applyFont="1" applyFill="1" applyAlignment="1">
      <alignment horizontal="left" vertical="top" wrapText="1"/>
    </xf>
    <xf numFmtId="168" fontId="1" fillId="0" borderId="0" xfId="0" applyNumberFormat="1" applyFont="1" applyFill="1" applyAlignment="1">
      <alignment horizontal="right"/>
    </xf>
    <xf numFmtId="169" fontId="1" fillId="0" borderId="0" xfId="1" applyNumberFormat="1" applyFont="1" applyBorder="1" applyAlignment="1" applyProtection="1">
      <alignment horizontal="center"/>
      <protection locked="0"/>
    </xf>
    <xf numFmtId="170" fontId="1" fillId="0" borderId="0" xfId="1" applyNumberFormat="1" applyFont="1" applyBorder="1" applyAlignment="1" applyProtection="1">
      <alignment horizontal="center"/>
      <protection locked="0"/>
    </xf>
    <xf numFmtId="2" fontId="42" fillId="2" borderId="0" xfId="0" applyNumberFormat="1" applyFont="1" applyFill="1" applyBorder="1" applyAlignment="1">
      <alignment horizontal="center" vertical="top" wrapText="1"/>
    </xf>
    <xf numFmtId="4" fontId="43" fillId="0" borderId="0" xfId="0" applyNumberFormat="1" applyFont="1" applyFill="1" applyBorder="1" applyAlignment="1">
      <alignment horizontal="center"/>
    </xf>
    <xf numFmtId="2" fontId="43" fillId="0" borderId="0" xfId="0" applyNumberFormat="1" applyFont="1" applyFill="1" applyBorder="1" applyAlignment="1">
      <alignment horizontal="right"/>
    </xf>
    <xf numFmtId="170" fontId="43" fillId="0" borderId="0" xfId="0" applyNumberFormat="1" applyFont="1" applyFill="1" applyBorder="1" applyAlignment="1">
      <alignment horizontal="center"/>
    </xf>
    <xf numFmtId="2" fontId="42" fillId="0" borderId="0" xfId="0" applyNumberFormat="1" applyFont="1" applyFill="1" applyBorder="1" applyAlignment="1">
      <alignment horizontal="center" vertical="top" wrapText="1"/>
    </xf>
    <xf numFmtId="4" fontId="43" fillId="0" borderId="0" xfId="0" applyNumberFormat="1" applyFont="1" applyFill="1" applyBorder="1" applyAlignment="1">
      <alignment horizontal="right"/>
    </xf>
    <xf numFmtId="0" fontId="1" fillId="0" borderId="0" xfId="2" applyFont="1" applyBorder="1" applyAlignment="1">
      <alignment horizontal="center" vertical="top"/>
    </xf>
    <xf numFmtId="2" fontId="38" fillId="2" borderId="2" xfId="0" applyNumberFormat="1" applyFont="1" applyFill="1" applyBorder="1" applyAlignment="1">
      <alignment horizontal="left" vertical="top" wrapText="1"/>
    </xf>
    <xf numFmtId="4" fontId="38" fillId="2" borderId="2" xfId="0" applyNumberFormat="1" applyFont="1" applyFill="1" applyBorder="1" applyAlignment="1">
      <alignment horizontal="center" vertical="top" wrapText="1"/>
    </xf>
    <xf numFmtId="2" fontId="38" fillId="2" borderId="2" xfId="0" applyNumberFormat="1" applyFont="1" applyFill="1" applyBorder="1" applyAlignment="1">
      <alignment horizontal="right" vertical="top" wrapText="1"/>
    </xf>
    <xf numFmtId="170" fontId="38" fillId="2" borderId="2" xfId="0" applyNumberFormat="1" applyFont="1" applyFill="1" applyBorder="1" applyAlignment="1">
      <alignment horizontal="center" vertical="top" wrapText="1"/>
    </xf>
    <xf numFmtId="4" fontId="38" fillId="2" borderId="2" xfId="0" applyNumberFormat="1" applyFont="1" applyFill="1" applyBorder="1" applyAlignment="1">
      <alignment horizontal="right" vertical="top" wrapText="1"/>
    </xf>
    <xf numFmtId="167" fontId="42" fillId="2" borderId="0" xfId="0" applyNumberFormat="1" applyFont="1" applyFill="1" applyBorder="1" applyAlignment="1">
      <alignment horizontal="center" vertical="top"/>
    </xf>
    <xf numFmtId="167" fontId="42" fillId="0" borderId="0" xfId="0" applyNumberFormat="1" applyFont="1" applyFill="1" applyBorder="1" applyAlignment="1">
      <alignment horizontal="center" vertical="top"/>
    </xf>
    <xf numFmtId="49" fontId="46" fillId="0" borderId="0" xfId="0" applyNumberFormat="1" applyFont="1" applyFill="1" applyAlignment="1">
      <alignment horizontal="justify"/>
    </xf>
    <xf numFmtId="167" fontId="42" fillId="0" borderId="0" xfId="0" applyNumberFormat="1" applyFont="1" applyBorder="1" applyAlignment="1">
      <alignment horizontal="center" vertical="top"/>
    </xf>
    <xf numFmtId="168" fontId="47" fillId="0" borderId="0" xfId="0" applyNumberFormat="1" applyFont="1" applyAlignment="1">
      <alignment horizontal="justify" vertical="top"/>
    </xf>
    <xf numFmtId="0" fontId="1" fillId="0" borderId="0" xfId="0" applyNumberFormat="1" applyFont="1" applyBorder="1" applyAlignment="1">
      <alignment horizontal="center" vertical="top"/>
    </xf>
    <xf numFmtId="167" fontId="38" fillId="2" borderId="2" xfId="0" applyNumberFormat="1" applyFont="1" applyFill="1" applyBorder="1" applyAlignment="1">
      <alignment horizontal="center" vertical="top" wrapText="1"/>
    </xf>
    <xf numFmtId="2" fontId="38" fillId="2" borderId="2" xfId="0" applyNumberFormat="1" applyFont="1" applyFill="1" applyBorder="1" applyAlignment="1">
      <alignment horizontal="left" vertical="center" wrapText="1"/>
    </xf>
    <xf numFmtId="2" fontId="1" fillId="0" borderId="0" xfId="0" quotePrefix="1" applyNumberFormat="1" applyFont="1" applyBorder="1" applyAlignment="1">
      <alignment horizontal="left" vertical="top" wrapText="1"/>
    </xf>
    <xf numFmtId="0" fontId="6" fillId="0" borderId="43" xfId="13" applyFont="1" applyBorder="1" applyAlignment="1">
      <alignment horizontal="left"/>
    </xf>
    <xf numFmtId="0" fontId="32" fillId="0" borderId="44" xfId="13" applyFont="1" applyBorder="1" applyAlignment="1">
      <alignment horizontal="left" wrapText="1"/>
    </xf>
    <xf numFmtId="0" fontId="6" fillId="0" borderId="44" xfId="13" applyFont="1" applyBorder="1"/>
    <xf numFmtId="2" fontId="6" fillId="0" borderId="45" xfId="13" applyNumberFormat="1" applyFont="1" applyBorder="1" applyAlignment="1">
      <alignment horizontal="right"/>
    </xf>
    <xf numFmtId="2" fontId="6" fillId="0" borderId="34" xfId="13" applyNumberFormat="1" applyFont="1" applyFill="1" applyBorder="1" applyAlignment="1">
      <alignment vertical="top"/>
    </xf>
    <xf numFmtId="1" fontId="31" fillId="0" borderId="40" xfId="13" applyNumberFormat="1" applyFont="1" applyBorder="1" applyAlignment="1">
      <alignment horizontal="left" vertical="top"/>
    </xf>
    <xf numFmtId="0" fontId="31" fillId="0" borderId="41" xfId="13" applyFont="1" applyBorder="1" applyAlignment="1">
      <alignment horizontal="left" vertical="top" wrapText="1"/>
    </xf>
    <xf numFmtId="0" fontId="31" fillId="0" borderId="41" xfId="13" applyFont="1" applyBorder="1" applyAlignment="1">
      <alignment horizontal="right" vertical="top" wrapText="1"/>
    </xf>
    <xf numFmtId="1" fontId="10" fillId="0" borderId="40" xfId="13" applyNumberFormat="1" applyFont="1" applyBorder="1" applyAlignment="1">
      <alignment horizontal="left" vertical="top"/>
    </xf>
    <xf numFmtId="2" fontId="6" fillId="0" borderId="41" xfId="13" applyNumberFormat="1" applyFont="1" applyBorder="1" applyAlignment="1">
      <alignment vertical="top"/>
    </xf>
    <xf numFmtId="2" fontId="6" fillId="0" borderId="42" xfId="13" applyNumberFormat="1" applyFont="1" applyFill="1" applyBorder="1" applyAlignment="1">
      <alignment vertical="top"/>
    </xf>
    <xf numFmtId="0" fontId="48" fillId="0" borderId="0" xfId="0" applyFont="1"/>
    <xf numFmtId="164" fontId="13" fillId="0" borderId="0" xfId="0" applyNumberFormat="1" applyFont="1"/>
    <xf numFmtId="0" fontId="49" fillId="0" borderId="0" xfId="0" applyFont="1"/>
    <xf numFmtId="0" fontId="0" fillId="0" borderId="0" xfId="0" applyAlignment="1">
      <alignment horizontal="justify"/>
    </xf>
    <xf numFmtId="0" fontId="50" fillId="0" borderId="46" xfId="0" applyFont="1" applyBorder="1"/>
    <xf numFmtId="4" fontId="0" fillId="0" borderId="0" xfId="0" applyNumberFormat="1"/>
    <xf numFmtId="2" fontId="0" fillId="0" borderId="0" xfId="0" applyNumberFormat="1"/>
    <xf numFmtId="0" fontId="12" fillId="0" borderId="46" xfId="0" applyFont="1" applyBorder="1"/>
    <xf numFmtId="4" fontId="0" fillId="0" borderId="46" xfId="0" applyNumberFormat="1" applyBorder="1"/>
    <xf numFmtId="4" fontId="12" fillId="0" borderId="0" xfId="0" applyNumberFormat="1" applyFont="1" applyAlignment="1" applyProtection="1">
      <alignment horizontal="right"/>
      <protection locked="0"/>
    </xf>
    <xf numFmtId="4" fontId="12" fillId="0" borderId="0" xfId="0" applyNumberFormat="1" applyFont="1" applyAlignment="1" applyProtection="1">
      <alignment horizontal="right" wrapText="1"/>
      <protection locked="0"/>
    </xf>
    <xf numFmtId="4" fontId="12" fillId="0" borderId="0" xfId="0" applyNumberFormat="1" applyFont="1" applyProtection="1">
      <protection locked="0"/>
    </xf>
    <xf numFmtId="4" fontId="6" fillId="0" borderId="0" xfId="0" applyNumberFormat="1" applyFont="1" applyBorder="1" applyAlignment="1" applyProtection="1">
      <alignment horizontal="right" vertical="top" wrapText="1"/>
      <protection locked="0"/>
    </xf>
    <xf numFmtId="4" fontId="12" fillId="0" borderId="0" xfId="0" applyNumberFormat="1" applyFont="1" applyFill="1" applyProtection="1">
      <protection locked="0"/>
    </xf>
    <xf numFmtId="169" fontId="6" fillId="0" borderId="0" xfId="2" applyNumberFormat="1" applyFont="1" applyBorder="1" applyAlignment="1" applyProtection="1">
      <alignment horizontal="center"/>
      <protection locked="0"/>
    </xf>
    <xf numFmtId="170" fontId="6" fillId="0" borderId="0" xfId="2" applyNumberFormat="1" applyFont="1" applyBorder="1" applyAlignment="1" applyProtection="1">
      <alignment horizontal="center"/>
      <protection locked="0"/>
    </xf>
    <xf numFmtId="0" fontId="13" fillId="0" borderId="0" xfId="15" applyFont="1" applyFill="1" applyBorder="1" applyAlignment="1" applyProtection="1">
      <alignment horizontal="right" vertical="center" wrapText="1"/>
      <protection locked="0"/>
    </xf>
    <xf numFmtId="0" fontId="13" fillId="0" borderId="0" xfId="15" applyFont="1" applyFill="1" applyBorder="1" applyAlignment="1" applyProtection="1">
      <alignment horizontal="right" vertical="top" wrapText="1"/>
      <protection locked="0"/>
    </xf>
    <xf numFmtId="0" fontId="6" fillId="0" borderId="0" xfId="15" applyFont="1" applyFill="1" applyBorder="1" applyAlignment="1" applyProtection="1">
      <alignment horizontal="right" vertical="top" wrapText="1"/>
      <protection locked="0"/>
    </xf>
    <xf numFmtId="0" fontId="6" fillId="0" borderId="0" xfId="13" applyFont="1" applyFill="1" applyBorder="1" applyAlignment="1" applyProtection="1">
      <alignment horizontal="right"/>
      <protection locked="0"/>
    </xf>
    <xf numFmtId="0" fontId="6" fillId="0" borderId="0" xfId="13" applyFont="1" applyFill="1" applyAlignment="1" applyProtection="1">
      <alignment horizontal="right"/>
      <protection locked="0"/>
    </xf>
    <xf numFmtId="0" fontId="13" fillId="0" borderId="36" xfId="15" applyFont="1" applyFill="1" applyBorder="1" applyAlignment="1" applyProtection="1">
      <alignment horizontal="right" vertical="center" wrapText="1"/>
      <protection locked="0"/>
    </xf>
    <xf numFmtId="175" fontId="6" fillId="0" borderId="0" xfId="14" applyNumberFormat="1" applyFont="1" applyAlignment="1" applyProtection="1">
      <alignment horizontal="right"/>
      <protection locked="0"/>
    </xf>
    <xf numFmtId="0" fontId="6" fillId="0" borderId="0" xfId="13" applyFont="1" applyFill="1" applyAlignment="1" applyProtection="1">
      <alignment horizontal="right" vertical="top"/>
      <protection locked="0"/>
    </xf>
    <xf numFmtId="0" fontId="6" fillId="0" borderId="36" xfId="13" applyFont="1" applyFill="1" applyBorder="1" applyAlignment="1" applyProtection="1">
      <alignment horizontal="right"/>
      <protection locked="0"/>
    </xf>
    <xf numFmtId="173" fontId="6" fillId="0" borderId="0" xfId="14" applyNumberFormat="1" applyFont="1" applyAlignment="1" applyProtection="1">
      <alignment horizontal="right"/>
      <protection locked="0"/>
    </xf>
    <xf numFmtId="2" fontId="6" fillId="0" borderId="0" xfId="13" applyNumberFormat="1" applyFont="1" applyFill="1" applyAlignment="1" applyProtection="1">
      <protection locked="0"/>
    </xf>
    <xf numFmtId="2" fontId="6" fillId="0" borderId="0" xfId="15" applyNumberFormat="1" applyFont="1" applyFill="1" applyBorder="1" applyAlignment="1" applyProtection="1">
      <alignment vertical="center" wrapText="1"/>
      <protection locked="0"/>
    </xf>
    <xf numFmtId="173" fontId="6" fillId="0" borderId="0" xfId="14" applyNumberFormat="1" applyFont="1" applyAlignment="1" applyProtection="1">
      <alignment horizontal="right" vertical="top"/>
      <protection locked="0"/>
    </xf>
    <xf numFmtId="173" fontId="6" fillId="5" borderId="0" xfId="14" applyNumberFormat="1" applyFont="1" applyFill="1" applyAlignment="1" applyProtection="1">
      <alignment horizontal="right"/>
      <protection locked="0"/>
    </xf>
    <xf numFmtId="173" fontId="6" fillId="0" borderId="0" xfId="14" applyNumberFormat="1" applyFont="1" applyBorder="1" applyAlignment="1" applyProtection="1">
      <alignment horizontal="right"/>
      <protection locked="0"/>
    </xf>
    <xf numFmtId="173" fontId="6" fillId="0" borderId="36" xfId="14" applyNumberFormat="1" applyFont="1" applyBorder="1" applyAlignment="1" applyProtection="1">
      <alignment horizontal="right"/>
      <protection locked="0"/>
    </xf>
    <xf numFmtId="173" fontId="6" fillId="5" borderId="0" xfId="14" applyNumberFormat="1" applyFont="1" applyFill="1" applyBorder="1" applyAlignment="1" applyProtection="1">
      <alignment horizontal="right"/>
      <protection locked="0"/>
    </xf>
    <xf numFmtId="173" fontId="6" fillId="0" borderId="0" xfId="14" applyNumberFormat="1" applyFont="1" applyFill="1" applyAlignment="1" applyProtection="1">
      <alignment horizontal="right"/>
      <protection locked="0"/>
    </xf>
    <xf numFmtId="0" fontId="35" fillId="0" borderId="0" xfId="15" applyFont="1" applyFill="1" applyBorder="1" applyAlignment="1" applyProtection="1">
      <alignment vertical="top" wrapText="1"/>
      <protection locked="0"/>
    </xf>
    <xf numFmtId="4" fontId="6" fillId="0" borderId="0" xfId="15" applyNumberFormat="1" applyFont="1" applyFill="1" applyBorder="1" applyAlignment="1" applyProtection="1">
      <alignment wrapText="1"/>
      <protection locked="0"/>
    </xf>
    <xf numFmtId="4" fontId="6" fillId="0" borderId="0" xfId="15" applyNumberFormat="1" applyFont="1" applyFill="1" applyBorder="1" applyAlignment="1" applyProtection="1">
      <alignment vertical="top" wrapText="1"/>
      <protection locked="0"/>
    </xf>
    <xf numFmtId="171" fontId="18" fillId="0" borderId="16" xfId="12" applyNumberFormat="1" applyFont="1" applyFill="1" applyBorder="1" applyAlignment="1" applyProtection="1">
      <alignment horizontal="right"/>
      <protection locked="0"/>
    </xf>
    <xf numFmtId="171" fontId="18" fillId="0" borderId="14" xfId="12" applyNumberFormat="1" applyFont="1" applyFill="1" applyBorder="1" applyAlignment="1" applyProtection="1">
      <alignment horizontal="right"/>
      <protection locked="0"/>
    </xf>
    <xf numFmtId="171" fontId="18" fillId="0" borderId="17" xfId="12" applyNumberFormat="1" applyFont="1" applyFill="1" applyBorder="1" applyAlignment="1" applyProtection="1">
      <alignment horizontal="right"/>
      <protection locked="0"/>
    </xf>
    <xf numFmtId="0" fontId="19" fillId="0" borderId="2" xfId="12" applyFont="1" applyFill="1" applyBorder="1" applyAlignment="1" applyProtection="1">
      <alignment horizontal="center" vertical="center"/>
      <protection locked="0"/>
    </xf>
    <xf numFmtId="171" fontId="18" fillId="0" borderId="14" xfId="12" applyNumberFormat="1" applyFont="1" applyFill="1" applyBorder="1" applyAlignment="1" applyProtection="1">
      <alignment horizontal="right" vertical="top"/>
      <protection locked="0"/>
    </xf>
    <xf numFmtId="171" fontId="19" fillId="0" borderId="2" xfId="12" applyNumberFormat="1" applyFont="1" applyFill="1" applyBorder="1" applyAlignment="1" applyProtection="1">
      <alignment horizontal="right" vertical="top"/>
      <protection locked="0"/>
    </xf>
    <xf numFmtId="4" fontId="3" fillId="0" borderId="0" xfId="0" applyNumberFormat="1" applyFont="1" applyAlignment="1" applyProtection="1">
      <alignment horizontal="right"/>
      <protection locked="0"/>
    </xf>
    <xf numFmtId="4" fontId="3" fillId="0" borderId="0" xfId="0" applyNumberFormat="1" applyFont="1" applyAlignment="1" applyProtection="1">
      <alignment horizontal="right" wrapText="1"/>
      <protection locked="0"/>
    </xf>
    <xf numFmtId="4" fontId="3" fillId="0" borderId="0" xfId="0" applyNumberFormat="1" applyFont="1" applyProtection="1">
      <protection locked="0"/>
    </xf>
    <xf numFmtId="4" fontId="1" fillId="0" borderId="0" xfId="0" applyNumberFormat="1" applyFont="1" applyBorder="1" applyAlignment="1" applyProtection="1">
      <alignment horizontal="right" vertical="top" wrapText="1"/>
      <protection locked="0"/>
    </xf>
    <xf numFmtId="4" fontId="3" fillId="0" borderId="0" xfId="0" applyNumberFormat="1" applyFont="1" applyFill="1" applyProtection="1">
      <protection locked="0"/>
    </xf>
    <xf numFmtId="169" fontId="1" fillId="0" borderId="0" xfId="2" applyNumberFormat="1" applyFont="1" applyBorder="1" applyAlignment="1" applyProtection="1">
      <alignment horizontal="center"/>
      <protection locked="0"/>
    </xf>
    <xf numFmtId="170" fontId="1" fillId="0" borderId="0" xfId="2" applyNumberFormat="1" applyFont="1" applyBorder="1" applyAlignment="1" applyProtection="1">
      <alignment horizontal="center"/>
      <protection locked="0"/>
    </xf>
    <xf numFmtId="2" fontId="6" fillId="0" borderId="37" xfId="13" applyNumberFormat="1" applyFont="1" applyFill="1" applyBorder="1" applyAlignment="1">
      <alignment vertical="top"/>
    </xf>
    <xf numFmtId="2" fontId="6" fillId="0" borderId="37" xfId="13" applyNumberFormat="1" applyFont="1" applyFill="1" applyBorder="1"/>
    <xf numFmtId="0" fontId="6" fillId="0" borderId="0" xfId="13" applyFont="1" applyFill="1" applyBorder="1" applyProtection="1">
      <protection locked="0"/>
    </xf>
    <xf numFmtId="2" fontId="1" fillId="0" borderId="37" xfId="13" applyNumberFormat="1" applyFont="1" applyFill="1" applyBorder="1"/>
    <xf numFmtId="171" fontId="18" fillId="0" borderId="16" xfId="12" applyNumberFormat="1" applyFont="1" applyFill="1" applyBorder="1" applyAlignment="1" applyProtection="1">
      <alignment horizontal="right" vertical="top"/>
      <protection locked="0"/>
    </xf>
    <xf numFmtId="2" fontId="10" fillId="3" borderId="1" xfId="0" applyNumberFormat="1" applyFont="1" applyFill="1" applyBorder="1" applyAlignment="1" applyProtection="1">
      <alignment horizontal="center" vertical="top"/>
    </xf>
    <xf numFmtId="2" fontId="10" fillId="3" borderId="1" xfId="0" applyNumberFormat="1" applyFont="1" applyFill="1" applyBorder="1" applyAlignment="1" applyProtection="1">
      <alignment vertical="center" wrapText="1"/>
    </xf>
    <xf numFmtId="4" fontId="6" fillId="3" borderId="1" xfId="0" applyNumberFormat="1" applyFont="1" applyFill="1" applyBorder="1" applyAlignment="1" applyProtection="1">
      <alignment horizontal="right" vertical="center" wrapText="1"/>
    </xf>
    <xf numFmtId="4" fontId="10" fillId="3" borderId="1" xfId="0" applyNumberFormat="1" applyFont="1" applyFill="1" applyBorder="1" applyAlignment="1" applyProtection="1">
      <alignment horizontal="right" vertical="center" wrapText="1"/>
    </xf>
    <xf numFmtId="0" fontId="12" fillId="0" borderId="0" xfId="0" applyFont="1" applyProtection="1"/>
    <xf numFmtId="2" fontId="10" fillId="0" borderId="0" xfId="0" applyNumberFormat="1" applyFont="1" applyFill="1" applyBorder="1" applyAlignment="1" applyProtection="1">
      <alignment vertical="center" wrapText="1"/>
    </xf>
    <xf numFmtId="4" fontId="6" fillId="0" borderId="0" xfId="0" applyNumberFormat="1" applyFont="1" applyFill="1" applyBorder="1" applyAlignment="1" applyProtection="1">
      <alignment horizontal="right" vertical="center" wrapText="1"/>
    </xf>
    <xf numFmtId="4" fontId="10" fillId="0" borderId="0" xfId="0" applyNumberFormat="1" applyFont="1" applyFill="1" applyBorder="1" applyAlignment="1" applyProtection="1">
      <alignment horizontal="right" vertical="center" wrapText="1"/>
    </xf>
    <xf numFmtId="0" fontId="12" fillId="0" borderId="0" xfId="0" applyFont="1" applyFill="1" applyProtection="1"/>
    <xf numFmtId="4" fontId="6" fillId="0" borderId="0" xfId="0" applyNumberFormat="1" applyFont="1" applyBorder="1" applyAlignment="1" applyProtection="1">
      <alignment horizontal="right" vertical="center" wrapText="1"/>
    </xf>
    <xf numFmtId="2" fontId="10" fillId="0" borderId="0" xfId="0" applyNumberFormat="1" applyFont="1" applyBorder="1" applyAlignment="1" applyProtection="1">
      <alignment vertical="center" wrapText="1"/>
    </xf>
    <xf numFmtId="4" fontId="10" fillId="0" borderId="0" xfId="0" applyNumberFormat="1" applyFont="1" applyBorder="1" applyAlignment="1" applyProtection="1">
      <alignment horizontal="right" vertical="center" wrapText="1"/>
    </xf>
    <xf numFmtId="2" fontId="10" fillId="0" borderId="0" xfId="0" applyNumberFormat="1" applyFont="1" applyBorder="1" applyAlignment="1" applyProtection="1">
      <alignment horizontal="center" vertical="top" wrapText="1"/>
    </xf>
    <xf numFmtId="2" fontId="10" fillId="0" borderId="0" xfId="0" applyNumberFormat="1" applyFont="1" applyBorder="1" applyAlignment="1" applyProtection="1">
      <alignment vertical="top" wrapText="1"/>
    </xf>
    <xf numFmtId="4" fontId="10" fillId="0" borderId="0" xfId="0" applyNumberFormat="1" applyFont="1" applyBorder="1" applyAlignment="1" applyProtection="1">
      <alignment horizontal="right"/>
    </xf>
    <xf numFmtId="2" fontId="10" fillId="0" borderId="0" xfId="0" applyNumberFormat="1" applyFont="1" applyBorder="1" applyAlignment="1" applyProtection="1"/>
    <xf numFmtId="2" fontId="6" fillId="0" borderId="0" xfId="0" applyNumberFormat="1" applyFont="1" applyBorder="1" applyAlignment="1" applyProtection="1">
      <alignment horizontal="center" vertical="top" wrapText="1"/>
    </xf>
    <xf numFmtId="2" fontId="6" fillId="0" borderId="0" xfId="0" applyNumberFormat="1" applyFont="1" applyBorder="1" applyAlignment="1" applyProtection="1">
      <alignment horizontal="right"/>
    </xf>
    <xf numFmtId="4" fontId="6" fillId="0" borderId="0" xfId="0" applyNumberFormat="1" applyFont="1" applyBorder="1" applyAlignment="1" applyProtection="1"/>
    <xf numFmtId="4" fontId="6" fillId="0" borderId="0" xfId="0" applyNumberFormat="1" applyFont="1" applyBorder="1" applyAlignment="1" applyProtection="1">
      <alignment horizontal="right"/>
    </xf>
    <xf numFmtId="2" fontId="6" fillId="0" borderId="0" xfId="0" applyNumberFormat="1" applyFont="1" applyBorder="1" applyAlignment="1" applyProtection="1">
      <alignment vertical="top" wrapText="1"/>
    </xf>
    <xf numFmtId="2" fontId="6" fillId="0" borderId="0" xfId="0" applyNumberFormat="1" applyFont="1" applyBorder="1" applyAlignment="1" applyProtection="1"/>
    <xf numFmtId="0" fontId="6" fillId="0" borderId="0" xfId="0" applyFont="1" applyBorder="1" applyAlignment="1" applyProtection="1">
      <alignment vertical="top" wrapText="1"/>
    </xf>
    <xf numFmtId="0" fontId="6" fillId="0" borderId="0" xfId="0" applyNumberFormat="1" applyFont="1" applyBorder="1" applyAlignment="1" applyProtection="1">
      <alignment horizontal="right"/>
    </xf>
    <xf numFmtId="0" fontId="6" fillId="0" borderId="0" xfId="0" applyNumberFormat="1" applyFont="1" applyBorder="1" applyAlignment="1" applyProtection="1"/>
    <xf numFmtId="2" fontId="11" fillId="2" borderId="3" xfId="0" applyNumberFormat="1" applyFont="1" applyFill="1" applyBorder="1" applyAlignment="1" applyProtection="1">
      <alignment horizontal="center" vertical="top" wrapText="1"/>
    </xf>
    <xf numFmtId="2" fontId="11" fillId="2" borderId="3" xfId="0" applyNumberFormat="1" applyFont="1" applyFill="1" applyBorder="1" applyAlignment="1" applyProtection="1">
      <alignment vertical="center" wrapText="1"/>
    </xf>
    <xf numFmtId="4" fontId="10" fillId="2" borderId="3" xfId="0" applyNumberFormat="1" applyFont="1" applyFill="1" applyBorder="1" applyAlignment="1" applyProtection="1">
      <alignment horizontal="right" vertical="center" wrapText="1"/>
    </xf>
    <xf numFmtId="2" fontId="6" fillId="2" borderId="3" xfId="0" applyNumberFormat="1" applyFont="1" applyFill="1" applyBorder="1" applyAlignment="1" applyProtection="1">
      <alignment vertical="center" wrapText="1"/>
    </xf>
    <xf numFmtId="4" fontId="6" fillId="2" borderId="3" xfId="0" applyNumberFormat="1" applyFont="1" applyFill="1" applyBorder="1" applyAlignment="1" applyProtection="1">
      <alignment horizontal="right" vertical="center" wrapText="1"/>
    </xf>
    <xf numFmtId="4" fontId="11" fillId="2" borderId="3" xfId="0" applyNumberFormat="1" applyFont="1" applyFill="1" applyBorder="1" applyAlignment="1" applyProtection="1">
      <alignment horizontal="right" vertical="center" wrapText="1"/>
    </xf>
    <xf numFmtId="2" fontId="6" fillId="0" borderId="0" xfId="0" applyNumberFormat="1" applyFont="1" applyBorder="1" applyAlignment="1" applyProtection="1">
      <alignment horizontal="center" vertical="top"/>
    </xf>
    <xf numFmtId="0" fontId="26" fillId="0" borderId="26" xfId="12" applyFont="1" applyFill="1" applyBorder="1" applyAlignment="1" applyProtection="1">
      <alignment vertical="top" wrapText="1"/>
    </xf>
    <xf numFmtId="0" fontId="26" fillId="0" borderId="27" xfId="12" applyFont="1" applyFill="1" applyBorder="1" applyAlignment="1" applyProtection="1">
      <alignment vertical="top" wrapText="1"/>
    </xf>
    <xf numFmtId="0" fontId="26" fillId="0" borderId="29" xfId="12" applyFont="1" applyFill="1" applyBorder="1" applyAlignment="1" applyProtection="1">
      <alignment vertical="top" wrapText="1"/>
    </xf>
    <xf numFmtId="171" fontId="18" fillId="4" borderId="14" xfId="12" applyNumberFormat="1" applyFont="1" applyFill="1" applyBorder="1" applyAlignment="1">
      <alignment horizontal="right" vertical="top"/>
    </xf>
    <xf numFmtId="171" fontId="21" fillId="4" borderId="9" xfId="12" applyNumberFormat="1" applyFont="1" applyFill="1" applyBorder="1" applyAlignment="1">
      <alignment horizontal="right"/>
    </xf>
    <xf numFmtId="0" fontId="5" fillId="0" borderId="0" xfId="0" applyFont="1" applyFill="1" applyAlignment="1">
      <alignment horizontal="left" vertical="top" wrapText="1"/>
    </xf>
    <xf numFmtId="0" fontId="9" fillId="0" borderId="0" xfId="0" applyFont="1" applyFill="1" applyAlignment="1">
      <alignment horizontal="left" vertical="top" wrapText="1"/>
    </xf>
    <xf numFmtId="0" fontId="9" fillId="0" borderId="0" xfId="0" applyNumberFormat="1" applyFont="1" applyFill="1" applyBorder="1" applyAlignment="1" applyProtection="1">
      <alignment horizontal="left" vertical="top" wrapText="1"/>
    </xf>
    <xf numFmtId="0" fontId="5" fillId="0" borderId="0" xfId="0" applyFont="1" applyFill="1" applyBorder="1" applyAlignment="1">
      <alignment horizontal="left" vertical="top" wrapText="1"/>
    </xf>
    <xf numFmtId="0" fontId="28" fillId="0" borderId="0" xfId="13" applyFont="1" applyBorder="1" applyAlignment="1">
      <alignment vertical="top"/>
    </xf>
    <xf numFmtId="0" fontId="29" fillId="0" borderId="0" xfId="13" applyFont="1" applyBorder="1" applyAlignment="1">
      <alignment vertical="top" wrapText="1"/>
    </xf>
    <xf numFmtId="0" fontId="27" fillId="0" borderId="0" xfId="13" applyBorder="1" applyAlignment="1"/>
    <xf numFmtId="0" fontId="30" fillId="0" borderId="0" xfId="13" applyFont="1" applyBorder="1" applyAlignment="1"/>
    <xf numFmtId="49" fontId="19" fillId="0" borderId="8" xfId="12" applyNumberFormat="1" applyFont="1" applyFill="1" applyBorder="1" applyAlignment="1">
      <alignment horizontal="left" vertical="center" wrapText="1"/>
    </xf>
    <xf numFmtId="0" fontId="19" fillId="0" borderId="8" xfId="12" applyFont="1" applyFill="1" applyBorder="1" applyAlignment="1">
      <alignment horizontal="left" vertical="center" wrapText="1"/>
    </xf>
    <xf numFmtId="49" fontId="8" fillId="0" borderId="6" xfId="12" applyNumberFormat="1" applyFont="1" applyFill="1" applyBorder="1" applyAlignment="1">
      <alignment horizontal="left" vertical="center"/>
    </xf>
    <xf numFmtId="0" fontId="17" fillId="0" borderId="6" xfId="12" applyFont="1" applyFill="1" applyBorder="1" applyAlignment="1">
      <alignment horizontal="left" vertical="center"/>
    </xf>
    <xf numFmtId="0" fontId="18" fillId="0" borderId="6" xfId="12" applyFont="1" applyFill="1" applyBorder="1" applyAlignment="1">
      <alignment horizontal="center" vertical="center"/>
    </xf>
    <xf numFmtId="0" fontId="18" fillId="0" borderId="6" xfId="12" applyFont="1" applyFill="1" applyBorder="1" applyAlignment="1">
      <alignment horizontal="left" vertical="center"/>
    </xf>
    <xf numFmtId="0" fontId="18" fillId="0" borderId="10" xfId="12" applyFont="1" applyFill="1" applyBorder="1" applyAlignment="1">
      <alignment horizontal="left" vertical="center"/>
    </xf>
    <xf numFmtId="49" fontId="20" fillId="0" borderId="11" xfId="12" applyNumberFormat="1" applyFont="1" applyFill="1" applyBorder="1" applyAlignment="1">
      <alignment horizontal="right" vertical="center"/>
    </xf>
    <xf numFmtId="0" fontId="20" fillId="0" borderId="2" xfId="12" applyFont="1" applyFill="1" applyBorder="1" applyAlignment="1">
      <alignment horizontal="right" vertical="center"/>
    </xf>
    <xf numFmtId="0" fontId="18" fillId="0" borderId="13" xfId="12" applyFont="1" applyFill="1" applyBorder="1" applyAlignment="1">
      <alignment horizontal="right" vertical="center"/>
    </xf>
    <xf numFmtId="0" fontId="19" fillId="0" borderId="17" xfId="12" applyFont="1" applyFill="1" applyBorder="1" applyAlignment="1">
      <alignment horizontal="left"/>
    </xf>
    <xf numFmtId="0" fontId="19" fillId="0" borderId="6" xfId="12" applyFont="1" applyFill="1" applyBorder="1" applyAlignment="1">
      <alignment horizontal="right" vertical="top" wrapText="1"/>
    </xf>
    <xf numFmtId="49" fontId="17" fillId="0" borderId="6" xfId="12" applyNumberFormat="1" applyFont="1" applyFill="1" applyBorder="1" applyAlignment="1">
      <alignment horizontal="left" vertical="center"/>
    </xf>
    <xf numFmtId="0" fontId="19" fillId="0" borderId="14" xfId="12" applyFont="1" applyFill="1" applyBorder="1" applyAlignment="1">
      <alignment horizontal="center"/>
    </xf>
    <xf numFmtId="49" fontId="17" fillId="0" borderId="8" xfId="12" applyNumberFormat="1" applyFont="1" applyFill="1" applyBorder="1" applyAlignment="1">
      <alignment horizontal="right"/>
    </xf>
    <xf numFmtId="0" fontId="17" fillId="0" borderId="8" xfId="12" applyFont="1" applyFill="1" applyBorder="1" applyAlignment="1">
      <alignment horizontal="right"/>
    </xf>
    <xf numFmtId="0" fontId="19" fillId="0" borderId="16" xfId="12" applyFont="1" applyFill="1" applyBorder="1" applyAlignment="1">
      <alignment horizontal="center"/>
    </xf>
    <xf numFmtId="49" fontId="18" fillId="0" borderId="14" xfId="12" applyNumberFormat="1" applyFont="1" applyFill="1" applyBorder="1" applyAlignment="1">
      <alignment horizontal="left" vertical="top" wrapText="1"/>
    </xf>
    <xf numFmtId="0" fontId="18" fillId="0" borderId="14" xfId="12" applyFont="1" applyFill="1" applyBorder="1" applyAlignment="1">
      <alignment horizontal="left" vertical="top" wrapText="1"/>
    </xf>
    <xf numFmtId="49" fontId="17" fillId="0" borderId="19" xfId="12" applyNumberFormat="1" applyFont="1" applyFill="1" applyBorder="1" applyAlignment="1">
      <alignment horizontal="right"/>
    </xf>
    <xf numFmtId="0" fontId="17" fillId="0" borderId="19" xfId="12" applyFont="1" applyFill="1" applyBorder="1" applyAlignment="1">
      <alignment horizontal="right"/>
    </xf>
    <xf numFmtId="0" fontId="19" fillId="0" borderId="20" xfId="12" applyFont="1" applyFill="1" applyBorder="1" applyAlignment="1">
      <alignment horizontal="center"/>
    </xf>
    <xf numFmtId="49" fontId="18" fillId="0" borderId="14" xfId="12" applyNumberFormat="1" applyFont="1" applyFill="1" applyBorder="1" applyAlignment="1">
      <alignment horizontal="left" vertical="center" wrapText="1"/>
    </xf>
    <xf numFmtId="0" fontId="18" fillId="0" borderId="14" xfId="12" applyFont="1" applyFill="1" applyBorder="1" applyAlignment="1">
      <alignment horizontal="left" vertical="center" wrapText="1"/>
    </xf>
    <xf numFmtId="0" fontId="18" fillId="0" borderId="14" xfId="12" applyFont="1" applyFill="1" applyBorder="1" applyAlignment="1">
      <alignment horizontal="left"/>
    </xf>
    <xf numFmtId="0" fontId="19" fillId="0" borderId="6" xfId="12" applyFont="1" applyFill="1" applyBorder="1" applyAlignment="1">
      <alignment horizontal="center" vertical="top" wrapText="1"/>
    </xf>
    <xf numFmtId="0" fontId="18" fillId="0" borderId="14" xfId="12" applyFont="1" applyFill="1" applyBorder="1" applyAlignment="1">
      <alignment horizontal="center"/>
    </xf>
    <xf numFmtId="0" fontId="18" fillId="0" borderId="20" xfId="12" applyFont="1" applyFill="1" applyBorder="1" applyAlignment="1">
      <alignment horizontal="center"/>
    </xf>
    <xf numFmtId="0" fontId="18" fillId="0" borderId="16" xfId="12" applyFont="1" applyFill="1" applyBorder="1" applyAlignment="1">
      <alignment horizontal="center"/>
    </xf>
    <xf numFmtId="49" fontId="18" fillId="0" borderId="14" xfId="12" applyNumberFormat="1" applyFont="1" applyFill="1" applyBorder="1" applyAlignment="1">
      <alignment horizontal="justify" vertical="center" wrapText="1"/>
    </xf>
    <xf numFmtId="0" fontId="18" fillId="0" borderId="14" xfId="12" applyFont="1" applyFill="1" applyBorder="1" applyAlignment="1">
      <alignment horizontal="justify" vertical="center" wrapText="1"/>
    </xf>
    <xf numFmtId="0" fontId="18" fillId="0" borderId="17" xfId="12" applyFont="1" applyFill="1" applyBorder="1" applyAlignment="1">
      <alignment horizontal="center"/>
    </xf>
    <xf numFmtId="0" fontId="19" fillId="0" borderId="7" xfId="12" applyFont="1" applyFill="1" applyBorder="1" applyAlignment="1">
      <alignment horizontal="center" vertical="top" wrapText="1"/>
    </xf>
    <xf numFmtId="0" fontId="19" fillId="0" borderId="8" xfId="12" applyFont="1" applyFill="1" applyBorder="1" applyAlignment="1">
      <alignment horizontal="center" vertical="top" wrapText="1"/>
    </xf>
    <xf numFmtId="0" fontId="19" fillId="0" borderId="9" xfId="12" applyFont="1" applyFill="1" applyBorder="1" applyAlignment="1">
      <alignment horizontal="center" vertical="top" wrapText="1"/>
    </xf>
    <xf numFmtId="0" fontId="19" fillId="0" borderId="10" xfId="12" applyFont="1" applyFill="1" applyBorder="1" applyAlignment="1">
      <alignment horizontal="center" vertical="top" wrapText="1"/>
    </xf>
    <xf numFmtId="49" fontId="17" fillId="0" borderId="18" xfId="12" applyNumberFormat="1" applyFont="1" applyFill="1" applyBorder="1" applyAlignment="1">
      <alignment horizontal="left" vertical="center"/>
    </xf>
    <xf numFmtId="0" fontId="17" fillId="0" borderId="19" xfId="12" applyFont="1" applyFill="1" applyBorder="1" applyAlignment="1">
      <alignment horizontal="left" vertical="center"/>
    </xf>
    <xf numFmtId="0" fontId="17" fillId="0" borderId="21" xfId="12" applyFont="1" applyFill="1" applyBorder="1" applyAlignment="1">
      <alignment horizontal="left" vertical="center"/>
    </xf>
    <xf numFmtId="0" fontId="17" fillId="0" borderId="22" xfId="12" applyFont="1" applyFill="1" applyBorder="1" applyAlignment="1">
      <alignment horizontal="left" vertical="center"/>
    </xf>
    <xf numFmtId="0" fontId="17" fillId="0" borderId="23" xfId="12" applyFont="1" applyFill="1" applyBorder="1" applyAlignment="1">
      <alignment horizontal="left" vertical="center"/>
    </xf>
    <xf numFmtId="0" fontId="17" fillId="0" borderId="24" xfId="12" applyFont="1" applyFill="1" applyBorder="1" applyAlignment="1">
      <alignment horizontal="left" vertical="center"/>
    </xf>
    <xf numFmtId="0" fontId="18" fillId="0" borderId="6" xfId="12" applyFont="1" applyFill="1" applyBorder="1" applyAlignment="1">
      <alignment horizontal="center" vertical="top" wrapText="1"/>
    </xf>
    <xf numFmtId="49" fontId="17" fillId="0" borderId="6" xfId="12" applyNumberFormat="1" applyFont="1" applyFill="1" applyBorder="1" applyAlignment="1">
      <alignment horizontal="left" vertical="center" wrapText="1"/>
    </xf>
    <xf numFmtId="4" fontId="0" fillId="4" borderId="0" xfId="0" applyNumberFormat="1" applyFill="1"/>
    <xf numFmtId="0" fontId="48" fillId="4" borderId="0" xfId="0" applyFont="1" applyFill="1"/>
    <xf numFmtId="4" fontId="0" fillId="0" borderId="0" xfId="0" applyNumberFormat="1" applyFill="1"/>
    <xf numFmtId="49" fontId="8" fillId="4" borderId="6" xfId="12" applyNumberFormat="1" applyFont="1" applyFill="1" applyBorder="1" applyAlignment="1">
      <alignment horizontal="left" vertical="center" wrapText="1"/>
    </xf>
    <xf numFmtId="0" fontId="17" fillId="4" borderId="6" xfId="12" applyFont="1" applyFill="1" applyBorder="1" applyAlignment="1">
      <alignment horizontal="left" vertical="center"/>
    </xf>
    <xf numFmtId="0" fontId="18" fillId="4" borderId="14" xfId="12" applyFont="1" applyFill="1" applyBorder="1" applyAlignment="1">
      <alignment horizontal="center"/>
    </xf>
    <xf numFmtId="0" fontId="19" fillId="4" borderId="18" xfId="12" applyFont="1" applyFill="1" applyBorder="1" applyAlignment="1">
      <alignment horizontal="center"/>
    </xf>
    <xf numFmtId="49" fontId="8" fillId="4" borderId="19" xfId="12" applyNumberFormat="1" applyFont="1" applyFill="1" applyBorder="1" applyAlignment="1">
      <alignment horizontal="right"/>
    </xf>
    <xf numFmtId="0" fontId="17" fillId="4" borderId="19" xfId="12" applyFont="1" applyFill="1" applyBorder="1" applyAlignment="1">
      <alignment horizontal="right"/>
    </xf>
    <xf numFmtId="171" fontId="17" fillId="4" borderId="15" xfId="12" applyNumberFormat="1" applyFont="1" applyFill="1" applyBorder="1" applyAlignment="1">
      <alignment horizontal="right"/>
    </xf>
    <xf numFmtId="0" fontId="18" fillId="4" borderId="20" xfId="12" applyFont="1" applyFill="1" applyBorder="1" applyAlignment="1">
      <alignment horizontal="center"/>
    </xf>
    <xf numFmtId="0" fontId="18" fillId="4" borderId="16" xfId="12" applyFont="1" applyFill="1" applyBorder="1" applyAlignment="1">
      <alignment horizontal="center"/>
    </xf>
    <xf numFmtId="49" fontId="19" fillId="4" borderId="7" xfId="12" applyNumberFormat="1" applyFont="1" applyFill="1" applyBorder="1" applyAlignment="1">
      <alignment horizontal="center" vertical="center"/>
    </xf>
    <xf numFmtId="49" fontId="19" fillId="4" borderId="8" xfId="12" applyNumberFormat="1" applyFont="1" applyFill="1" applyBorder="1" applyAlignment="1">
      <alignment horizontal="left" vertical="center"/>
    </xf>
    <xf numFmtId="49" fontId="19" fillId="4" borderId="8" xfId="12" applyNumberFormat="1" applyFont="1" applyFill="1" applyBorder="1" applyAlignment="1">
      <alignment horizontal="right" vertical="center"/>
    </xf>
    <xf numFmtId="49" fontId="19" fillId="4" borderId="8" xfId="12" applyNumberFormat="1" applyFont="1" applyFill="1" applyBorder="1" applyAlignment="1">
      <alignment horizontal="center" vertical="center"/>
    </xf>
    <xf numFmtId="49" fontId="19" fillId="4" borderId="9" xfId="12" applyNumberFormat="1" applyFont="1" applyFill="1" applyBorder="1" applyAlignment="1">
      <alignment horizontal="right" vertical="center"/>
    </xf>
    <xf numFmtId="0" fontId="19" fillId="4" borderId="14" xfId="12" applyNumberFormat="1" applyFont="1" applyFill="1" applyBorder="1" applyAlignment="1">
      <alignment horizontal="center" vertical="top" wrapText="1"/>
    </xf>
    <xf numFmtId="49" fontId="52" fillId="4" borderId="8" xfId="12" applyNumberFormat="1" applyFont="1" applyFill="1" applyBorder="1" applyAlignment="1">
      <alignment vertical="center" wrapText="1"/>
    </xf>
    <xf numFmtId="49" fontId="52" fillId="4" borderId="14" xfId="12" applyNumberFormat="1" applyFont="1" applyFill="1" applyBorder="1" applyAlignment="1">
      <alignment horizontal="right" vertical="top" wrapText="1"/>
    </xf>
    <xf numFmtId="0" fontId="18" fillId="4" borderId="14" xfId="12" applyNumberFormat="1" applyFont="1" applyFill="1" applyBorder="1" applyAlignment="1">
      <alignment horizontal="right" vertical="top" wrapText="1"/>
    </xf>
    <xf numFmtId="171" fontId="18" fillId="4" borderId="14" xfId="12" applyNumberFormat="1" applyFont="1" applyFill="1" applyBorder="1" applyAlignment="1" applyProtection="1">
      <alignment horizontal="right" vertical="top"/>
      <protection locked="0"/>
    </xf>
    <xf numFmtId="171" fontId="18" fillId="4" borderId="14" xfId="12" applyNumberFormat="1" applyFont="1" applyFill="1" applyBorder="1" applyAlignment="1">
      <alignment horizontal="right" vertical="top" wrapText="1"/>
    </xf>
    <xf numFmtId="0" fontId="19" fillId="4" borderId="7" xfId="12" applyNumberFormat="1" applyFont="1" applyFill="1" applyBorder="1" applyAlignment="1">
      <alignment horizontal="center" vertical="center" wrapText="1"/>
    </xf>
    <xf numFmtId="49" fontId="51" fillId="4" borderId="8" xfId="12" applyNumberFormat="1" applyFont="1" applyFill="1" applyBorder="1" applyAlignment="1">
      <alignment horizontal="left" vertical="center" wrapText="1"/>
    </xf>
    <xf numFmtId="0" fontId="19" fillId="4" borderId="8" xfId="12" applyFont="1" applyFill="1" applyBorder="1" applyAlignment="1">
      <alignment horizontal="left" vertical="center" wrapText="1"/>
    </xf>
    <xf numFmtId="171" fontId="19" fillId="4" borderId="9" xfId="12" applyNumberFormat="1" applyFont="1" applyFill="1" applyBorder="1" applyAlignment="1">
      <alignment horizontal="right" vertical="center" wrapText="1"/>
    </xf>
    <xf numFmtId="0" fontId="18" fillId="4" borderId="6" xfId="12" applyFont="1" applyFill="1" applyBorder="1" applyAlignment="1">
      <alignment horizontal="left" vertical="center"/>
    </xf>
    <xf numFmtId="0" fontId="16" fillId="4" borderId="6" xfId="12" applyFont="1" applyFill="1" applyBorder="1" applyAlignment="1"/>
    <xf numFmtId="2" fontId="6" fillId="4" borderId="34" xfId="13" applyNumberFormat="1" applyFont="1" applyFill="1" applyBorder="1" applyAlignment="1">
      <alignment vertical="top"/>
    </xf>
    <xf numFmtId="2" fontId="6" fillId="4" borderId="42" xfId="13" applyNumberFormat="1" applyFont="1" applyFill="1" applyBorder="1" applyAlignment="1">
      <alignment vertical="top"/>
    </xf>
  </cellXfs>
  <cellStyles count="16">
    <cellStyle name="Currency 2" xfId="14" xr:uid="{4CA00A3C-C38E-45A7-A4F4-271BABE7CDEE}"/>
    <cellStyle name="Navadno 10" xfId="7" xr:uid="{00000000-0005-0000-0000-000001000000}"/>
    <cellStyle name="Navadno 2 2 2" xfId="3" xr:uid="{00000000-0005-0000-0000-000002000000}"/>
    <cellStyle name="Navadno 3 2" xfId="8" xr:uid="{00000000-0005-0000-0000-000003000000}"/>
    <cellStyle name="Navadno 3 4" xfId="4" xr:uid="{00000000-0005-0000-0000-000004000000}"/>
    <cellStyle name="Navadno 6" xfId="9" xr:uid="{00000000-0005-0000-0000-000005000000}"/>
    <cellStyle name="Navadno_List1" xfId="15" xr:uid="{759BA644-75D0-4F0D-AB60-2729D791E097}"/>
    <cellStyle name="Navadno_Župančičeva 10 12 - popis del" xfId="2" xr:uid="{00000000-0005-0000-0000-000006000000}"/>
    <cellStyle name="Normal" xfId="0" builtinId="0"/>
    <cellStyle name="normal 2" xfId="10" xr:uid="{00000000-0005-0000-0000-000008000000}"/>
    <cellStyle name="Normal 3" xfId="12" xr:uid="{EA113787-A2B4-4063-B3DE-D3A64EE13DFB}"/>
    <cellStyle name="Normal 4" xfId="13" xr:uid="{32CB3817-BAC6-4349-A248-F707F052EDC2}"/>
    <cellStyle name="Normal_I-BREZOV" xfId="1" xr:uid="{00000000-0005-0000-0000-000009000000}"/>
    <cellStyle name="Odstotek 2" xfId="11" xr:uid="{00000000-0005-0000-0000-00000A000000}"/>
    <cellStyle name="Vejica 2 2 2" xfId="5" xr:uid="{00000000-0005-0000-0000-00000B000000}"/>
    <cellStyle name="Vejica 3 2"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4</xdr:col>
      <xdr:colOff>114300</xdr:colOff>
      <xdr:row>22</xdr:row>
      <xdr:rowOff>278130</xdr:rowOff>
    </xdr:from>
    <xdr:ext cx="184731" cy="264560"/>
    <xdr:sp macro="" textlink="">
      <xdr:nvSpPr>
        <xdr:cNvPr id="2" name="PoljeZBesedilom 1">
          <a:extLst>
            <a:ext uri="{FF2B5EF4-FFF2-40B4-BE49-F238E27FC236}">
              <a16:creationId xmlns:a16="http://schemas.microsoft.com/office/drawing/2014/main" id="{B7FBB9CF-0844-49B2-A7E2-0281B9322A3E}"/>
            </a:ext>
          </a:extLst>
        </xdr:cNvPr>
        <xdr:cNvSpPr txBox="1"/>
      </xdr:nvSpPr>
      <xdr:spPr>
        <a:xfrm>
          <a:off x="4600575" y="1211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114300</xdr:colOff>
      <xdr:row>15</xdr:row>
      <xdr:rowOff>278130</xdr:rowOff>
    </xdr:from>
    <xdr:ext cx="184731" cy="264560"/>
    <xdr:sp macro="" textlink="">
      <xdr:nvSpPr>
        <xdr:cNvPr id="2" name="PoljeZBesedilom 1">
          <a:extLst>
            <a:ext uri="{FF2B5EF4-FFF2-40B4-BE49-F238E27FC236}">
              <a16:creationId xmlns:a16="http://schemas.microsoft.com/office/drawing/2014/main" id="{31F2B86D-C06D-434A-94C6-DCB9450A8904}"/>
            </a:ext>
          </a:extLst>
        </xdr:cNvPr>
        <xdr:cNvSpPr txBox="1"/>
      </xdr:nvSpPr>
      <xdr:spPr>
        <a:xfrm>
          <a:off x="4600575" y="1211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oneCellAnchor>
    <xdr:from>
      <xdr:col>4</xdr:col>
      <xdr:colOff>114300</xdr:colOff>
      <xdr:row>15</xdr:row>
      <xdr:rowOff>278130</xdr:rowOff>
    </xdr:from>
    <xdr:ext cx="184731" cy="264560"/>
    <xdr:sp macro="" textlink="">
      <xdr:nvSpPr>
        <xdr:cNvPr id="3" name="PoljeZBesedilom 2">
          <a:extLst>
            <a:ext uri="{FF2B5EF4-FFF2-40B4-BE49-F238E27FC236}">
              <a16:creationId xmlns:a16="http://schemas.microsoft.com/office/drawing/2014/main" id="{EABA98F4-1349-4A8E-A293-371BB1E576CA}"/>
            </a:ext>
          </a:extLst>
        </xdr:cNvPr>
        <xdr:cNvSpPr txBox="1"/>
      </xdr:nvSpPr>
      <xdr:spPr>
        <a:xfrm>
          <a:off x="4600575" y="1211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sl-SI"/>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ims\14%20projekti%20v%20delu\1230-JK-14%20Askerceva\PZI\13028_PZI%20-%20Popis%20-%20strojne%20in&#353;talacije%20-%20AC5%20-%20FAZA%20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zerjalm\AppData\Local\Microsoft\Windows\INetCache\Content.Outlook\1CEA2ZMG\Ogrevanje\1403-popis-var%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DEMONTAŽNA DELA"/>
      <sheetName val="VROČEVOD"/>
      <sheetName val="VODOVOD, KANALIZACIJA, HI. OMRE"/>
      <sheetName val="OGREVANJE, HLAJENJE"/>
      <sheetName val="PREZRAČEVANJE"/>
      <sheetName val="REKAPITULACIJA VSEH DEL"/>
      <sheetName val="HPR_SD_stara verzija"/>
    </sheetNames>
    <sheetDataSet>
      <sheetData sheetId="0">
        <row r="38">
          <cell r="B38">
            <v>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1403-REKAPITULACIJA"/>
      <sheetName val="S 1403-STROJNE - NOVE GARDE"/>
      <sheetName val="S 1403-STROJNE - NAJEMNIK"/>
    </sheetNames>
    <sheetDataSet>
      <sheetData sheetId="0" refreshError="1"/>
      <sheetData sheetId="1" refreshError="1">
        <row r="26">
          <cell r="B26" t="str">
            <v>CENTRALNO OGREVANJE IN HLAJENJE</v>
          </cell>
        </row>
        <row r="28">
          <cell r="B28" t="str">
            <v>Razvodi ogrevne in hladilne vode z elementi</v>
          </cell>
        </row>
        <row r="90">
          <cell r="B90" t="str">
            <v>Prestavitev razdelilca in razvodov (namestitev v prostoru TP)</v>
          </cell>
        </row>
        <row r="201">
          <cell r="B201" t="str">
            <v>Cevna inštalacija</v>
          </cell>
        </row>
        <row r="228">
          <cell r="B228" t="str">
            <v>Kanalizacija</v>
          </cell>
        </row>
        <row r="254">
          <cell r="B254" t="str">
            <v>Sanitarna oprema (tip in proizvajalca se izbere v skladu z zahtevami investitorja oz. arhitekta)</v>
          </cell>
        </row>
        <row r="284">
          <cell r="A284" t="str">
            <v>5.4.4.</v>
          </cell>
          <cell r="B284" t="str">
            <v xml:space="preserve">DEMONTAŽA </v>
          </cell>
        </row>
      </sheetData>
      <sheetData sheetId="2" refreshError="1">
        <row r="26">
          <cell r="B26" t="str">
            <v>OGREVANJE IN HLAJENJE</v>
          </cell>
        </row>
        <row r="56">
          <cell r="B56" t="str">
            <v xml:space="preserve">PREZRAČEVANJE </v>
          </cell>
        </row>
        <row r="69">
          <cell r="B69" t="str">
            <v>VODOVODNE INŠTALACIJE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05E9-5E97-4C2E-BF7C-4424BEF93F33}">
  <dimension ref="A2:B23"/>
  <sheetViews>
    <sheetView tabSelected="1" workbookViewId="0">
      <selection activeCell="A30" sqref="A30"/>
    </sheetView>
  </sheetViews>
  <sheetFormatPr defaultRowHeight="15"/>
  <cols>
    <col min="1" max="1" width="65.42578125" customWidth="1"/>
    <col min="2" max="2" width="13.7109375" customWidth="1"/>
  </cols>
  <sheetData>
    <row r="2" spans="1:2">
      <c r="A2" s="684" t="s">
        <v>711</v>
      </c>
    </row>
    <row r="3" spans="1:2" ht="30">
      <c r="A3" s="51"/>
      <c r="B3" s="685" t="s">
        <v>714</v>
      </c>
    </row>
    <row r="4" spans="1:2">
      <c r="A4" s="682" t="s">
        <v>700</v>
      </c>
    </row>
    <row r="5" spans="1:2">
      <c r="A5" s="683" t="s">
        <v>0</v>
      </c>
      <c r="B5" s="687">
        <f>'A - GRADBENA DELA'!F23</f>
        <v>0</v>
      </c>
    </row>
    <row r="6" spans="1:2">
      <c r="A6" s="683" t="s">
        <v>1</v>
      </c>
      <c r="B6" s="687">
        <f>'B - OBRTNIŠKA DELA'!F12</f>
        <v>0</v>
      </c>
    </row>
    <row r="7" spans="1:2">
      <c r="A7" s="683" t="s">
        <v>705</v>
      </c>
      <c r="B7" s="688">
        <f>'C - STROJNE - OVO'!E18</f>
        <v>0</v>
      </c>
    </row>
    <row r="8" spans="1:2" ht="15.75" thickBot="1">
      <c r="A8" s="51" t="s">
        <v>712</v>
      </c>
      <c r="B8" s="687">
        <f>'D - rek ovo elek'!E19</f>
        <v>0</v>
      </c>
    </row>
    <row r="9" spans="1:2" ht="15.75" thickTop="1">
      <c r="A9" s="689" t="s">
        <v>2</v>
      </c>
      <c r="B9" s="690">
        <f>SUM(B5:B8)</f>
        <v>0</v>
      </c>
    </row>
    <row r="10" spans="1:2">
      <c r="A10" s="51"/>
    </row>
    <row r="11" spans="1:2">
      <c r="A11" s="682" t="s">
        <v>701</v>
      </c>
    </row>
    <row r="12" spans="1:2">
      <c r="A12" s="683" t="s">
        <v>0</v>
      </c>
      <c r="B12" s="687">
        <f>'A - GRADBENA DELA (olmar)'!F21</f>
        <v>0</v>
      </c>
    </row>
    <row r="13" spans="1:2">
      <c r="A13" s="683" t="s">
        <v>1</v>
      </c>
      <c r="B13" s="687">
        <f>'B - OBRTNIŠKA DELA (olmar)'!F11</f>
        <v>0</v>
      </c>
    </row>
    <row r="14" spans="1:2">
      <c r="A14" s="683" t="s">
        <v>661</v>
      </c>
      <c r="B14" s="687">
        <f>'C - PRENOVA SANITARIJ (olmar)'!F53</f>
        <v>0</v>
      </c>
    </row>
    <row r="15" spans="1:2">
      <c r="A15" s="683" t="s">
        <v>709</v>
      </c>
      <c r="B15" s="688">
        <f>'D. STROJNE -OLMAR'!E10</f>
        <v>0</v>
      </c>
    </row>
    <row r="16" spans="1:2" ht="15.75" thickBot="1">
      <c r="A16" s="51" t="s">
        <v>713</v>
      </c>
      <c r="B16" s="688">
        <f>'E. rek olmar elekt'!E21</f>
        <v>0</v>
      </c>
    </row>
    <row r="17" spans="1:2" ht="15.75" thickTop="1">
      <c r="A17" s="689" t="s">
        <v>2</v>
      </c>
      <c r="B17" s="690">
        <f>SUM(B12:B16)</f>
        <v>0</v>
      </c>
    </row>
    <row r="18" spans="1:2">
      <c r="A18" s="51"/>
    </row>
    <row r="19" spans="1:2">
      <c r="A19" s="682" t="s">
        <v>710</v>
      </c>
      <c r="B19" s="826">
        <f>III.!F13</f>
        <v>0</v>
      </c>
    </row>
    <row r="20" spans="1:2">
      <c r="A20" s="682"/>
      <c r="B20" s="828"/>
    </row>
    <row r="21" spans="1:2">
      <c r="A21" s="827" t="s">
        <v>722</v>
      </c>
      <c r="B21" s="826">
        <f>(B9+B17+B19)*0.05</f>
        <v>0</v>
      </c>
    </row>
    <row r="22" spans="1:2" ht="15.75" thickBot="1"/>
    <row r="23" spans="1:2" ht="15.75" thickTop="1">
      <c r="A23" s="686" t="s">
        <v>350</v>
      </c>
      <c r="B23" s="690">
        <f>B9+B17+B19+B21</f>
        <v>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0B364-1FA8-40C1-BFFE-CA5466CA54AD}">
  <dimension ref="A1:IV21"/>
  <sheetViews>
    <sheetView showGridLines="0" workbookViewId="0">
      <selection activeCell="M19" sqref="M19"/>
    </sheetView>
  </sheetViews>
  <sheetFormatPr defaultColWidth="8.7109375" defaultRowHeight="12.75" customHeight="1"/>
  <cols>
    <col min="1" max="1" width="4.85546875" style="210" customWidth="1"/>
    <col min="2" max="2" width="38.42578125" style="210" customWidth="1"/>
    <col min="3" max="3" width="6" style="210" customWidth="1"/>
    <col min="4" max="4" width="7.7109375" style="210" customWidth="1"/>
    <col min="5" max="5" width="10.42578125" style="210" customWidth="1"/>
    <col min="6" max="6" width="13.28515625" style="210" customWidth="1"/>
    <col min="7" max="256" width="8.85546875" style="201" customWidth="1"/>
    <col min="257" max="16384" width="8.7109375" style="202"/>
  </cols>
  <sheetData>
    <row r="1" spans="1:6" ht="8.65" customHeight="1">
      <c r="A1" s="825" t="s">
        <v>351</v>
      </c>
      <c r="B1" s="785"/>
      <c r="C1" s="785"/>
      <c r="D1" s="785"/>
      <c r="E1" s="785"/>
      <c r="F1" s="785"/>
    </row>
    <row r="2" spans="1:6" ht="8.65" customHeight="1">
      <c r="A2" s="785"/>
      <c r="B2" s="785"/>
      <c r="C2" s="785"/>
      <c r="D2" s="785"/>
      <c r="E2" s="785"/>
      <c r="F2" s="785"/>
    </row>
    <row r="3" spans="1:6" ht="13.15" customHeight="1">
      <c r="A3" s="808"/>
      <c r="B3" s="808"/>
      <c r="C3" s="808"/>
      <c r="D3" s="808"/>
      <c r="E3" s="808"/>
      <c r="F3" s="808"/>
    </row>
    <row r="4" spans="1:6" ht="15" customHeight="1">
      <c r="A4" s="243"/>
      <c r="B4" s="801" t="s">
        <v>352</v>
      </c>
      <c r="C4" s="802"/>
      <c r="D4" s="802"/>
      <c r="E4" s="802"/>
      <c r="F4" s="254">
        <f>SUM(F9:F20)</f>
        <v>0</v>
      </c>
    </row>
    <row r="5" spans="1:6" ht="13.15" customHeight="1">
      <c r="A5" s="809"/>
      <c r="B5" s="809"/>
      <c r="C5" s="809"/>
      <c r="D5" s="809"/>
      <c r="E5" s="809"/>
      <c r="F5" s="810"/>
    </row>
    <row r="6" spans="1:6" ht="48.6" customHeight="1">
      <c r="A6" s="245"/>
      <c r="B6" s="804" t="s">
        <v>353</v>
      </c>
      <c r="C6" s="805"/>
      <c r="D6" s="805"/>
      <c r="E6" s="805"/>
      <c r="F6" s="805"/>
    </row>
    <row r="7" spans="1:6" ht="13.15" customHeight="1">
      <c r="A7" s="808"/>
      <c r="B7" s="808"/>
      <c r="C7" s="808"/>
      <c r="D7" s="808"/>
      <c r="E7" s="808"/>
      <c r="F7" s="808"/>
    </row>
    <row r="8" spans="1:6" ht="13.15" customHeight="1">
      <c r="A8" s="203" t="s">
        <v>274</v>
      </c>
      <c r="B8" s="204" t="s">
        <v>275</v>
      </c>
      <c r="C8" s="213" t="s">
        <v>276</v>
      </c>
      <c r="D8" s="213" t="s">
        <v>277</v>
      </c>
      <c r="E8" s="214" t="s">
        <v>278</v>
      </c>
      <c r="F8" s="206" t="s">
        <v>279</v>
      </c>
    </row>
    <row r="9" spans="1:6" ht="13.15" customHeight="1">
      <c r="A9" s="808"/>
      <c r="B9" s="808"/>
      <c r="C9" s="808"/>
      <c r="D9" s="808"/>
      <c r="E9" s="808"/>
      <c r="F9" s="808"/>
    </row>
    <row r="10" spans="1:6" ht="43.15" customHeight="1">
      <c r="A10" s="247">
        <v>1</v>
      </c>
      <c r="B10" s="257" t="s">
        <v>354</v>
      </c>
      <c r="C10" s="249" t="s">
        <v>25</v>
      </c>
      <c r="D10" s="250">
        <v>2</v>
      </c>
      <c r="E10" s="723"/>
      <c r="F10" s="242">
        <f t="shared" ref="F10:F17" si="0">E10*D10</f>
        <v>0</v>
      </c>
    </row>
    <row r="11" spans="1:6" ht="22.9" customHeight="1">
      <c r="A11" s="247">
        <v>2</v>
      </c>
      <c r="B11" s="257" t="s">
        <v>355</v>
      </c>
      <c r="C11" s="249" t="s">
        <v>8</v>
      </c>
      <c r="D11" s="250">
        <v>1</v>
      </c>
      <c r="E11" s="723"/>
      <c r="F11" s="242">
        <f t="shared" si="0"/>
        <v>0</v>
      </c>
    </row>
    <row r="12" spans="1:6" ht="33" customHeight="1">
      <c r="A12" s="247">
        <v>3</v>
      </c>
      <c r="B12" s="257" t="s">
        <v>356</v>
      </c>
      <c r="C12" s="249" t="s">
        <v>295</v>
      </c>
      <c r="D12" s="250">
        <v>12</v>
      </c>
      <c r="E12" s="723"/>
      <c r="F12" s="242">
        <f t="shared" si="0"/>
        <v>0</v>
      </c>
    </row>
    <row r="13" spans="1:6" ht="22.9" customHeight="1">
      <c r="A13" s="247">
        <v>4</v>
      </c>
      <c r="B13" s="257" t="s">
        <v>357</v>
      </c>
      <c r="C13" s="249" t="s">
        <v>295</v>
      </c>
      <c r="D13" s="250">
        <v>180</v>
      </c>
      <c r="E13" s="723"/>
      <c r="F13" s="242">
        <f t="shared" si="0"/>
        <v>0</v>
      </c>
    </row>
    <row r="14" spans="1:6" ht="22.9" customHeight="1">
      <c r="A14" s="247">
        <v>5</v>
      </c>
      <c r="B14" s="257" t="s">
        <v>358</v>
      </c>
      <c r="C14" s="249" t="s">
        <v>8</v>
      </c>
      <c r="D14" s="250">
        <v>1</v>
      </c>
      <c r="E14" s="723"/>
      <c r="F14" s="242">
        <f t="shared" si="0"/>
        <v>0</v>
      </c>
    </row>
    <row r="15" spans="1:6" ht="33" customHeight="1">
      <c r="A15" s="247">
        <v>6</v>
      </c>
      <c r="B15" s="257" t="s">
        <v>359</v>
      </c>
      <c r="C15" s="249" t="s">
        <v>8</v>
      </c>
      <c r="D15" s="250">
        <v>1</v>
      </c>
      <c r="E15" s="723"/>
      <c r="F15" s="242">
        <f t="shared" si="0"/>
        <v>0</v>
      </c>
    </row>
    <row r="16" spans="1:6" ht="22.9" customHeight="1">
      <c r="A16" s="247">
        <v>7</v>
      </c>
      <c r="B16" s="257" t="s">
        <v>360</v>
      </c>
      <c r="C16" s="249" t="s">
        <v>24</v>
      </c>
      <c r="D16" s="250">
        <v>4</v>
      </c>
      <c r="E16" s="723"/>
      <c r="F16" s="242">
        <f t="shared" si="0"/>
        <v>0</v>
      </c>
    </row>
    <row r="17" spans="1:6" ht="22.9" customHeight="1">
      <c r="A17" s="247">
        <v>8</v>
      </c>
      <c r="B17" s="257" t="s">
        <v>361</v>
      </c>
      <c r="C17" s="249" t="s">
        <v>25</v>
      </c>
      <c r="D17" s="250">
        <v>1</v>
      </c>
      <c r="E17" s="723"/>
      <c r="F17" s="242">
        <f t="shared" si="0"/>
        <v>0</v>
      </c>
    </row>
    <row r="18" spans="1:6" ht="7.9" customHeight="1">
      <c r="A18" s="824"/>
      <c r="B18" s="824"/>
      <c r="C18" s="824"/>
      <c r="D18" s="824"/>
      <c r="E18" s="824"/>
      <c r="F18" s="824"/>
    </row>
    <row r="19" spans="1:6" ht="33" customHeight="1">
      <c r="A19" s="237" t="s">
        <v>286</v>
      </c>
      <c r="B19" s="238" t="s">
        <v>362</v>
      </c>
      <c r="C19" s="239"/>
      <c r="D19" s="240">
        <v>0.02</v>
      </c>
      <c r="E19" s="241">
        <f>SUM(F10:F17)</f>
        <v>0</v>
      </c>
      <c r="F19" s="242">
        <f>D19*E19</f>
        <v>0</v>
      </c>
    </row>
    <row r="20" spans="1:6" ht="43.15" customHeight="1">
      <c r="A20" s="237" t="s">
        <v>288</v>
      </c>
      <c r="B20" s="238" t="s">
        <v>289</v>
      </c>
      <c r="C20" s="239"/>
      <c r="D20" s="240">
        <v>0.04</v>
      </c>
      <c r="E20" s="241">
        <f>SUM(F10:F17)</f>
        <v>0</v>
      </c>
      <c r="F20" s="242">
        <f>D20*E20</f>
        <v>0</v>
      </c>
    </row>
    <row r="21" spans="1:6" ht="7.9" customHeight="1">
      <c r="A21" s="824"/>
      <c r="B21" s="824"/>
      <c r="C21" s="824"/>
      <c r="D21" s="824"/>
      <c r="E21" s="824"/>
      <c r="F21" s="824"/>
    </row>
  </sheetData>
  <sheetProtection password="DFF5" sheet="1" objects="1" scenarios="1"/>
  <mergeCells count="9">
    <mergeCell ref="A9:F9"/>
    <mergeCell ref="A18:F18"/>
    <mergeCell ref="A21:F21"/>
    <mergeCell ref="A1:F2"/>
    <mergeCell ref="A3:F3"/>
    <mergeCell ref="B4:E4"/>
    <mergeCell ref="A5:F5"/>
    <mergeCell ref="B6:F6"/>
    <mergeCell ref="A7:F7"/>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53AA-0620-4502-A239-96D085C9D7E7}">
  <dimension ref="A1:IV13"/>
  <sheetViews>
    <sheetView showGridLines="0" workbookViewId="0">
      <selection sqref="A1:F12"/>
    </sheetView>
  </sheetViews>
  <sheetFormatPr defaultColWidth="8.7109375" defaultRowHeight="12.75" customHeight="1"/>
  <cols>
    <col min="1" max="1" width="4.85546875" style="210" customWidth="1"/>
    <col min="2" max="2" width="38.42578125" style="210" customWidth="1"/>
    <col min="3" max="3" width="6" style="210" customWidth="1"/>
    <col min="4" max="4" width="7.7109375" style="210" customWidth="1"/>
    <col min="5" max="5" width="10.42578125" style="210" customWidth="1"/>
    <col min="6" max="6" width="13.28515625" style="210" customWidth="1"/>
    <col min="7" max="256" width="8.85546875" style="201" customWidth="1"/>
    <col min="257" max="16384" width="8.7109375" style="202"/>
  </cols>
  <sheetData>
    <row r="1" spans="1:6" ht="8.65" customHeight="1">
      <c r="A1" s="829" t="s">
        <v>725</v>
      </c>
      <c r="B1" s="830"/>
      <c r="C1" s="830"/>
      <c r="D1" s="830"/>
      <c r="E1" s="830"/>
      <c r="F1" s="830"/>
    </row>
    <row r="2" spans="1:6" ht="8.65" customHeight="1">
      <c r="A2" s="830"/>
      <c r="B2" s="830"/>
      <c r="C2" s="830"/>
      <c r="D2" s="830"/>
      <c r="E2" s="830"/>
      <c r="F2" s="830"/>
    </row>
    <row r="3" spans="1:6" ht="13.15" customHeight="1">
      <c r="A3" s="831"/>
      <c r="B3" s="831"/>
      <c r="C3" s="831"/>
      <c r="D3" s="831"/>
      <c r="E3" s="831"/>
      <c r="F3" s="831"/>
    </row>
    <row r="4" spans="1:6" ht="15" customHeight="1">
      <c r="A4" s="832"/>
      <c r="B4" s="833" t="s">
        <v>726</v>
      </c>
      <c r="C4" s="834"/>
      <c r="D4" s="834"/>
      <c r="E4" s="834"/>
      <c r="F4" s="835">
        <f>SUM(F8:F12)</f>
        <v>0</v>
      </c>
    </row>
    <row r="5" spans="1:6" ht="13.15" customHeight="1">
      <c r="A5" s="836"/>
      <c r="B5" s="836"/>
      <c r="C5" s="836"/>
      <c r="D5" s="836"/>
      <c r="E5" s="836"/>
      <c r="F5" s="837"/>
    </row>
    <row r="6" spans="1:6" s="201" customFormat="1" ht="13.15" customHeight="1">
      <c r="A6" s="831"/>
      <c r="B6" s="831"/>
      <c r="C6" s="831"/>
      <c r="D6" s="831"/>
      <c r="E6" s="831"/>
      <c r="F6" s="831"/>
    </row>
    <row r="7" spans="1:6" s="201" customFormat="1" ht="13.15" customHeight="1">
      <c r="A7" s="838" t="s">
        <v>274</v>
      </c>
      <c r="B7" s="839" t="s">
        <v>275</v>
      </c>
      <c r="C7" s="840" t="s">
        <v>276</v>
      </c>
      <c r="D7" s="840" t="s">
        <v>277</v>
      </c>
      <c r="E7" s="841" t="s">
        <v>278</v>
      </c>
      <c r="F7" s="842" t="s">
        <v>279</v>
      </c>
    </row>
    <row r="8" spans="1:6" s="201" customFormat="1" ht="13.15" customHeight="1">
      <c r="A8" s="831"/>
      <c r="B8" s="831"/>
      <c r="C8" s="831"/>
      <c r="D8" s="831"/>
      <c r="E8" s="831"/>
      <c r="F8" s="831"/>
    </row>
    <row r="9" spans="1:6" s="201" customFormat="1" ht="43.15" customHeight="1">
      <c r="A9" s="843">
        <v>1</v>
      </c>
      <c r="B9" s="844" t="s">
        <v>268</v>
      </c>
      <c r="C9" s="845" t="s">
        <v>25</v>
      </c>
      <c r="D9" s="846">
        <v>1</v>
      </c>
      <c r="E9" s="847"/>
      <c r="F9" s="848">
        <f t="shared" ref="F9:F12" si="0">E9*D9</f>
        <v>0</v>
      </c>
    </row>
    <row r="10" spans="1:6" s="201" customFormat="1" ht="22.9" customHeight="1">
      <c r="A10" s="843">
        <v>2</v>
      </c>
      <c r="B10" s="844" t="s">
        <v>269</v>
      </c>
      <c r="C10" s="845" t="s">
        <v>25</v>
      </c>
      <c r="D10" s="846">
        <v>1</v>
      </c>
      <c r="E10" s="847"/>
      <c r="F10" s="848">
        <f t="shared" si="0"/>
        <v>0</v>
      </c>
    </row>
    <row r="11" spans="1:6" s="201" customFormat="1" ht="21">
      <c r="A11" s="843">
        <v>3</v>
      </c>
      <c r="B11" s="844" t="s">
        <v>723</v>
      </c>
      <c r="C11" s="845" t="s">
        <v>25</v>
      </c>
      <c r="D11" s="846">
        <v>1</v>
      </c>
      <c r="E11" s="847"/>
      <c r="F11" s="848">
        <f t="shared" si="0"/>
        <v>0</v>
      </c>
    </row>
    <row r="12" spans="1:6" s="201" customFormat="1" ht="63">
      <c r="A12" s="843">
        <v>4</v>
      </c>
      <c r="B12" s="844" t="s">
        <v>724</v>
      </c>
      <c r="C12" s="845" t="s">
        <v>25</v>
      </c>
      <c r="D12" s="846">
        <v>1</v>
      </c>
      <c r="E12" s="847"/>
      <c r="F12" s="848">
        <f t="shared" si="0"/>
        <v>0</v>
      </c>
    </row>
    <row r="13" spans="1:6" s="201" customFormat="1" ht="7.9" customHeight="1">
      <c r="A13" s="824"/>
      <c r="B13" s="824"/>
      <c r="C13" s="824"/>
      <c r="D13" s="824"/>
      <c r="E13" s="824"/>
      <c r="F13" s="824"/>
    </row>
  </sheetData>
  <mergeCells count="7">
    <mergeCell ref="A8:F8"/>
    <mergeCell ref="A13:F13"/>
    <mergeCell ref="A1:F2"/>
    <mergeCell ref="A3:F3"/>
    <mergeCell ref="B4:E4"/>
    <mergeCell ref="A5:F5"/>
    <mergeCell ref="A6:F6"/>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57487-0DBD-49B2-8AA8-D1CED2EBCD5E}">
  <sheetPr>
    <pageSetUpPr fitToPage="1"/>
  </sheetPr>
  <dimension ref="A1:M166"/>
  <sheetViews>
    <sheetView topLeftCell="A50" zoomScale="115" zoomScaleNormal="115" workbookViewId="0">
      <selection activeCell="E112" sqref="E112:E148"/>
    </sheetView>
  </sheetViews>
  <sheetFormatPr defaultRowHeight="12.75"/>
  <cols>
    <col min="1" max="1" width="5.5703125" style="1" bestFit="1" customWidth="1"/>
    <col min="2" max="2" width="40.5703125" style="2" customWidth="1"/>
    <col min="3" max="3" width="10.140625" style="585" bestFit="1" customWidth="1"/>
    <col min="4" max="4" width="11.28515625" style="2" customWidth="1"/>
    <col min="5" max="5" width="12.28515625" style="551" customWidth="1"/>
    <col min="6" max="6" width="15.85546875" style="551" customWidth="1"/>
    <col min="7" max="16384" width="9.140625" style="1"/>
  </cols>
  <sheetData>
    <row r="1" spans="1:6">
      <c r="A1" s="528"/>
      <c r="B1" s="529"/>
      <c r="C1" s="530"/>
      <c r="D1" s="531"/>
      <c r="E1" s="532"/>
      <c r="F1" s="532"/>
    </row>
    <row r="2" spans="1:6">
      <c r="A2" s="528"/>
      <c r="B2" s="8" t="s">
        <v>74</v>
      </c>
      <c r="C2" s="9"/>
      <c r="D2" s="10"/>
      <c r="E2" s="11"/>
      <c r="F2" s="11"/>
    </row>
    <row r="3" spans="1:6">
      <c r="A3" s="528"/>
      <c r="B3" s="8"/>
      <c r="C3" s="9"/>
      <c r="D3" s="10"/>
      <c r="E3" s="11"/>
      <c r="F3" s="11"/>
    </row>
    <row r="4" spans="1:6" ht="14.1" customHeight="1">
      <c r="A4" s="528"/>
      <c r="B4" s="777" t="s">
        <v>75</v>
      </c>
      <c r="C4" s="777"/>
      <c r="D4" s="777"/>
      <c r="E4" s="777"/>
      <c r="F4" s="777"/>
    </row>
    <row r="5" spans="1:6" ht="14.1" customHeight="1">
      <c r="A5" s="528"/>
      <c r="B5" s="200"/>
      <c r="C5" s="12"/>
      <c r="D5" s="200"/>
      <c r="E5" s="200"/>
      <c r="F5" s="13"/>
    </row>
    <row r="6" spans="1:6" ht="27.95" customHeight="1">
      <c r="A6" s="533"/>
      <c r="B6" s="774" t="s">
        <v>76</v>
      </c>
      <c r="C6" s="774"/>
      <c r="D6" s="774"/>
      <c r="E6" s="774"/>
      <c r="F6" s="774"/>
    </row>
    <row r="7" spans="1:6" ht="107.25" customHeight="1">
      <c r="A7" s="533"/>
      <c r="B7" s="774" t="s">
        <v>174</v>
      </c>
      <c r="C7" s="774"/>
      <c r="D7" s="774"/>
      <c r="E7" s="774"/>
      <c r="F7" s="774"/>
    </row>
    <row r="8" spans="1:6" ht="30" customHeight="1">
      <c r="A8" s="533"/>
      <c r="B8" s="774" t="s">
        <v>175</v>
      </c>
      <c r="C8" s="774"/>
      <c r="D8" s="774"/>
      <c r="E8" s="774"/>
      <c r="F8" s="774"/>
    </row>
    <row r="9" spans="1:6" s="14" customFormat="1" ht="14.1" customHeight="1">
      <c r="A9" s="533"/>
      <c r="B9" s="775" t="s">
        <v>176</v>
      </c>
      <c r="C9" s="775"/>
      <c r="D9" s="775"/>
      <c r="E9" s="775"/>
      <c r="F9" s="775"/>
    </row>
    <row r="10" spans="1:6" s="14" customFormat="1" ht="15" customHeight="1">
      <c r="A10" s="533"/>
      <c r="B10" s="775" t="s">
        <v>177</v>
      </c>
      <c r="C10" s="775"/>
      <c r="D10" s="775"/>
      <c r="E10" s="775"/>
      <c r="F10" s="775"/>
    </row>
    <row r="11" spans="1:6" s="14" customFormat="1" ht="53.25" customHeight="1">
      <c r="A11" s="533"/>
      <c r="B11" s="775" t="s">
        <v>179</v>
      </c>
      <c r="C11" s="775"/>
      <c r="D11" s="775"/>
      <c r="E11" s="775"/>
      <c r="F11" s="775"/>
    </row>
    <row r="12" spans="1:6" s="14" customFormat="1" ht="14.1" customHeight="1">
      <c r="A12" s="533"/>
      <c r="B12" s="775" t="s">
        <v>178</v>
      </c>
      <c r="C12" s="775"/>
      <c r="D12" s="775"/>
      <c r="E12" s="775"/>
      <c r="F12" s="775"/>
    </row>
    <row r="13" spans="1:6" s="14" customFormat="1" ht="14.1" customHeight="1">
      <c r="A13" s="533"/>
      <c r="B13" s="198"/>
      <c r="C13" s="198"/>
      <c r="D13" s="198"/>
      <c r="E13" s="198"/>
      <c r="F13" s="198"/>
    </row>
    <row r="14" spans="1:6" s="14" customFormat="1" ht="14.1" customHeight="1">
      <c r="A14" s="533"/>
      <c r="B14" s="198"/>
      <c r="C14" s="198"/>
      <c r="D14" s="198"/>
      <c r="E14" s="198"/>
      <c r="F14" s="198"/>
    </row>
    <row r="15" spans="1:6" s="14" customFormat="1" ht="27.95" customHeight="1">
      <c r="A15" s="533"/>
      <c r="B15" s="31" t="s">
        <v>3</v>
      </c>
      <c r="C15" s="32"/>
      <c r="D15" s="33"/>
      <c r="E15" s="34"/>
      <c r="F15" s="34"/>
    </row>
    <row r="16" spans="1:6" s="14" customFormat="1" ht="14.1" customHeight="1">
      <c r="A16" s="533"/>
      <c r="B16" s="31"/>
      <c r="C16" s="32"/>
      <c r="D16" s="33"/>
      <c r="E16" s="34"/>
      <c r="F16" s="34"/>
    </row>
    <row r="17" spans="1:6" s="14" customFormat="1" ht="27.95" customHeight="1">
      <c r="A17" s="533"/>
      <c r="B17" s="31" t="s">
        <v>232</v>
      </c>
      <c r="C17" s="35"/>
      <c r="D17" s="36"/>
      <c r="E17" s="34"/>
      <c r="F17" s="34"/>
    </row>
    <row r="18" spans="1:6" s="14" customFormat="1" ht="17.25" customHeight="1">
      <c r="A18" s="534"/>
      <c r="B18" s="37" t="str">
        <f>B26</f>
        <v>PREDDELA</v>
      </c>
      <c r="C18" s="35"/>
      <c r="D18" s="36"/>
      <c r="E18" s="34"/>
      <c r="F18" s="34">
        <f>F43</f>
        <v>0</v>
      </c>
    </row>
    <row r="19" spans="1:6" s="14" customFormat="1" ht="14.1" customHeight="1">
      <c r="A19" s="534"/>
      <c r="B19" s="37" t="str">
        <f>B46</f>
        <v>RUŠITVENA DELA</v>
      </c>
      <c r="C19" s="35"/>
      <c r="D19" s="36"/>
      <c r="E19" s="34"/>
      <c r="F19" s="34">
        <f>F92</f>
        <v>0</v>
      </c>
    </row>
    <row r="20" spans="1:6" ht="14.1" customHeight="1">
      <c r="A20" s="534"/>
      <c r="B20" s="37" t="str">
        <f>B95</f>
        <v>ZIDARSKA in BETONSKA DELA</v>
      </c>
      <c r="C20" s="35"/>
      <c r="D20" s="36"/>
      <c r="E20" s="34"/>
      <c r="F20" s="34">
        <f>F153</f>
        <v>0</v>
      </c>
    </row>
    <row r="21" spans="1:6" s="2" customFormat="1">
      <c r="A21" s="535"/>
      <c r="B21" s="38" t="s">
        <v>233</v>
      </c>
      <c r="C21" s="42"/>
      <c r="D21" s="40"/>
      <c r="E21" s="40"/>
      <c r="F21" s="41">
        <f>SUM(F18:F20)</f>
        <v>0</v>
      </c>
    </row>
    <row r="22" spans="1:6" s="14" customFormat="1" ht="27.95" customHeight="1" thickBot="1">
      <c r="A22" s="533"/>
      <c r="B22" s="536"/>
      <c r="C22" s="537"/>
      <c r="D22" s="538"/>
      <c r="E22" s="537"/>
      <c r="F22" s="537"/>
    </row>
    <row r="23" spans="1:6" s="2" customFormat="1" ht="13.5" thickBot="1">
      <c r="A23" s="539" t="s">
        <v>197</v>
      </c>
      <c r="B23" s="15" t="s">
        <v>4</v>
      </c>
      <c r="C23" s="16"/>
      <c r="D23" s="15"/>
      <c r="E23" s="17"/>
      <c r="F23" s="17"/>
    </row>
    <row r="24" spans="1:6" s="2" customFormat="1">
      <c r="A24" s="1"/>
      <c r="B24" s="18"/>
      <c r="C24" s="19"/>
      <c r="D24" s="18"/>
      <c r="E24" s="20"/>
      <c r="F24" s="20"/>
    </row>
    <row r="25" spans="1:6" s="2" customFormat="1">
      <c r="A25" s="6"/>
      <c r="B25" s="21"/>
      <c r="C25" s="22"/>
      <c r="D25" s="23"/>
      <c r="E25" s="24"/>
      <c r="F25" s="24"/>
    </row>
    <row r="26" spans="1:6" s="2" customFormat="1">
      <c r="A26" s="540" t="s">
        <v>180</v>
      </c>
      <c r="B26" s="25" t="s">
        <v>6</v>
      </c>
      <c r="C26" s="22"/>
      <c r="D26" s="23"/>
      <c r="E26" s="24"/>
      <c r="F26" s="24"/>
    </row>
    <row r="27" spans="1:6">
      <c r="A27" s="541"/>
      <c r="B27" s="26" t="s">
        <v>77</v>
      </c>
      <c r="C27" s="19"/>
      <c r="D27" s="18"/>
      <c r="E27" s="20"/>
      <c r="F27" s="20"/>
    </row>
    <row r="28" spans="1:6" ht="56.25" customHeight="1">
      <c r="A28" s="542"/>
      <c r="B28" s="776" t="s">
        <v>179</v>
      </c>
      <c r="C28" s="776"/>
      <c r="D28" s="776"/>
      <c r="E28" s="776"/>
      <c r="F28" s="776"/>
    </row>
    <row r="29" spans="1:6">
      <c r="A29" s="543"/>
      <c r="B29" s="544"/>
      <c r="C29" s="545"/>
      <c r="D29" s="546"/>
      <c r="E29" s="545"/>
      <c r="F29" s="545"/>
    </row>
    <row r="30" spans="1:6" ht="94.5" customHeight="1">
      <c r="A30" s="547">
        <v>1.01</v>
      </c>
      <c r="B30" s="548" t="s">
        <v>7</v>
      </c>
      <c r="C30" s="549" t="s">
        <v>8</v>
      </c>
      <c r="D30" s="550">
        <v>1</v>
      </c>
      <c r="E30" s="725"/>
      <c r="F30" s="552">
        <f>D30*E30</f>
        <v>0</v>
      </c>
    </row>
    <row r="31" spans="1:6" ht="15" customHeight="1">
      <c r="A31" s="547"/>
      <c r="B31" s="548"/>
      <c r="C31" s="552"/>
      <c r="D31" s="553"/>
      <c r="E31" s="554"/>
      <c r="F31" s="552"/>
    </row>
    <row r="32" spans="1:6">
      <c r="A32" s="547">
        <f>A30+0.01</f>
        <v>1.02</v>
      </c>
      <c r="B32" s="555" t="s">
        <v>9</v>
      </c>
      <c r="C32" s="556" t="s">
        <v>8</v>
      </c>
      <c r="D32" s="550">
        <v>1</v>
      </c>
      <c r="E32" s="725"/>
      <c r="F32" s="552">
        <f>D32*E32</f>
        <v>0</v>
      </c>
    </row>
    <row r="33" spans="1:6">
      <c r="A33" s="547"/>
      <c r="B33" s="555"/>
      <c r="C33" s="556"/>
      <c r="D33" s="550"/>
      <c r="E33" s="725"/>
      <c r="F33" s="552"/>
    </row>
    <row r="34" spans="1:6" ht="51">
      <c r="A34" s="547">
        <v>1.03</v>
      </c>
      <c r="B34" s="557" t="s">
        <v>78</v>
      </c>
      <c r="C34" s="556" t="s">
        <v>8</v>
      </c>
      <c r="D34" s="550">
        <v>1</v>
      </c>
      <c r="E34" s="725"/>
      <c r="F34" s="552">
        <f>D34*E34</f>
        <v>0</v>
      </c>
    </row>
    <row r="35" spans="1:6">
      <c r="A35" s="547"/>
      <c r="B35" s="548"/>
      <c r="C35" s="549"/>
      <c r="D35" s="550"/>
      <c r="E35" s="725"/>
      <c r="F35" s="552"/>
    </row>
    <row r="36" spans="1:6" s="4" customFormat="1" ht="89.25">
      <c r="A36" s="547">
        <v>1.04</v>
      </c>
      <c r="B36" s="558" t="s">
        <v>79</v>
      </c>
      <c r="C36" s="559" t="s">
        <v>8</v>
      </c>
      <c r="D36" s="560">
        <v>1</v>
      </c>
      <c r="E36" s="726"/>
      <c r="F36" s="552">
        <f>D36*E36</f>
        <v>0</v>
      </c>
    </row>
    <row r="37" spans="1:6" s="4" customFormat="1">
      <c r="A37" s="547"/>
      <c r="B37" s="558"/>
      <c r="C37" s="559"/>
      <c r="D37" s="560"/>
      <c r="E37" s="726"/>
      <c r="F37" s="552"/>
    </row>
    <row r="38" spans="1:6" s="4" customFormat="1" ht="63.75">
      <c r="A38" s="547">
        <v>1.05</v>
      </c>
      <c r="B38" s="562" t="s">
        <v>185</v>
      </c>
      <c r="C38" s="559"/>
      <c r="D38" s="560"/>
      <c r="E38" s="726"/>
      <c r="F38" s="552"/>
    </row>
    <row r="39" spans="1:6" s="4" customFormat="1">
      <c r="A39" s="547"/>
      <c r="B39" s="562"/>
      <c r="C39" s="559"/>
      <c r="D39" s="560"/>
      <c r="E39" s="561"/>
      <c r="F39" s="552"/>
    </row>
    <row r="40" spans="1:6">
      <c r="A40" s="547"/>
      <c r="B40" s="548" t="s">
        <v>186</v>
      </c>
      <c r="C40" s="563" t="s">
        <v>8</v>
      </c>
      <c r="D40" s="564">
        <v>0.1</v>
      </c>
      <c r="E40" s="554">
        <f>SUM(F30:F37)</f>
        <v>0</v>
      </c>
      <c r="F40" s="552">
        <f>E40*0.1</f>
        <v>0</v>
      </c>
    </row>
    <row r="41" spans="1:6" s="4" customFormat="1" ht="13.5" customHeight="1">
      <c r="A41" s="547"/>
      <c r="B41" s="555"/>
      <c r="C41" s="559"/>
      <c r="D41" s="560"/>
      <c r="E41" s="561"/>
      <c r="F41" s="552"/>
    </row>
    <row r="42" spans="1:6" s="4" customFormat="1">
      <c r="A42" s="547"/>
      <c r="B42" s="555"/>
      <c r="C42" s="552"/>
      <c r="D42" s="565"/>
      <c r="E42" s="552"/>
      <c r="F42" s="552"/>
    </row>
    <row r="43" spans="1:6" ht="13.5" thickBot="1">
      <c r="A43" s="566" t="s">
        <v>5</v>
      </c>
      <c r="B43" s="567" t="s">
        <v>13</v>
      </c>
      <c r="C43" s="568"/>
      <c r="D43" s="569"/>
      <c r="E43" s="570"/>
      <c r="F43" s="571">
        <f>SUM(F30:F40)</f>
        <v>0</v>
      </c>
    </row>
    <row r="44" spans="1:6" ht="13.5" thickTop="1">
      <c r="A44" s="572"/>
      <c r="B44" s="544" t="s">
        <v>14</v>
      </c>
      <c r="C44" s="545"/>
      <c r="D44" s="546"/>
      <c r="E44" s="545"/>
      <c r="F44" s="545"/>
    </row>
    <row r="45" spans="1:6">
      <c r="A45" s="572"/>
      <c r="B45" s="544"/>
      <c r="C45" s="545"/>
      <c r="D45" s="546"/>
      <c r="E45" s="545"/>
      <c r="F45" s="545"/>
    </row>
    <row r="46" spans="1:6">
      <c r="A46" s="540" t="s">
        <v>15</v>
      </c>
      <c r="B46" s="573" t="s">
        <v>16</v>
      </c>
      <c r="C46" s="574"/>
      <c r="D46" s="575"/>
      <c r="E46" s="574"/>
      <c r="F46" s="574"/>
    </row>
    <row r="47" spans="1:6">
      <c r="A47" s="541"/>
      <c r="B47" s="544"/>
      <c r="C47" s="574"/>
      <c r="D47" s="575"/>
      <c r="E47" s="574"/>
      <c r="F47" s="574"/>
    </row>
    <row r="48" spans="1:6">
      <c r="A48" s="572"/>
      <c r="B48" s="774" t="s">
        <v>77</v>
      </c>
      <c r="C48" s="774"/>
      <c r="D48" s="774"/>
      <c r="E48" s="774"/>
      <c r="F48" s="774"/>
    </row>
    <row r="49" spans="1:13" ht="53.25" customHeight="1">
      <c r="A49" s="572"/>
      <c r="B49" s="774" t="s">
        <v>80</v>
      </c>
      <c r="C49" s="774"/>
      <c r="D49" s="774"/>
      <c r="E49" s="774"/>
      <c r="F49" s="774"/>
    </row>
    <row r="50" spans="1:13" ht="27.75" customHeight="1">
      <c r="A50" s="572"/>
      <c r="B50" s="774" t="s">
        <v>81</v>
      </c>
      <c r="C50" s="774"/>
      <c r="D50" s="774"/>
      <c r="E50" s="774"/>
      <c r="F50" s="774"/>
    </row>
    <row r="51" spans="1:13" ht="54.75" customHeight="1">
      <c r="A51" s="572"/>
      <c r="B51" s="774" t="s">
        <v>82</v>
      </c>
      <c r="C51" s="774"/>
      <c r="D51" s="774"/>
      <c r="E51" s="774"/>
      <c r="F51" s="774"/>
    </row>
    <row r="52" spans="1:13" ht="54.75" customHeight="1">
      <c r="A52" s="572"/>
      <c r="B52" s="774" t="s">
        <v>83</v>
      </c>
      <c r="C52" s="774"/>
      <c r="D52" s="774"/>
      <c r="E52" s="774"/>
      <c r="F52" s="774"/>
    </row>
    <row r="53" spans="1:13" ht="42.75" customHeight="1">
      <c r="A53" s="572"/>
      <c r="B53" s="774" t="s">
        <v>85</v>
      </c>
      <c r="C53" s="774"/>
      <c r="D53" s="774"/>
      <c r="E53" s="774"/>
      <c r="F53" s="774"/>
    </row>
    <row r="54" spans="1:13" ht="12.75" customHeight="1">
      <c r="A54" s="541"/>
      <c r="B54" s="544"/>
      <c r="C54" s="574"/>
      <c r="D54" s="575"/>
      <c r="E54" s="574"/>
      <c r="F54" s="574"/>
    </row>
    <row r="55" spans="1:13" ht="38.25">
      <c r="A55" s="572">
        <v>2.0099999999999998</v>
      </c>
      <c r="B55" s="548" t="s">
        <v>84</v>
      </c>
      <c r="C55" s="552" t="s">
        <v>8</v>
      </c>
      <c r="D55" s="576">
        <v>1</v>
      </c>
      <c r="E55" s="727"/>
      <c r="F55" s="552">
        <f>D55*E55</f>
        <v>0</v>
      </c>
    </row>
    <row r="56" spans="1:13">
      <c r="A56" s="547"/>
      <c r="B56" s="548"/>
      <c r="C56" s="577"/>
      <c r="D56" s="548"/>
      <c r="E56" s="728"/>
      <c r="F56" s="577"/>
    </row>
    <row r="57" spans="1:13" ht="57" customHeight="1">
      <c r="A57" s="578">
        <v>2.02</v>
      </c>
      <c r="B57" s="548" t="s">
        <v>662</v>
      </c>
      <c r="C57" s="549" t="s">
        <v>8</v>
      </c>
      <c r="D57" s="576">
        <v>1</v>
      </c>
      <c r="E57" s="727"/>
      <c r="F57" s="552">
        <f>D57*E57</f>
        <v>0</v>
      </c>
    </row>
    <row r="58" spans="1:13">
      <c r="A58" s="578"/>
      <c r="B58" s="548"/>
      <c r="C58" s="549"/>
      <c r="D58" s="576"/>
      <c r="E58" s="727"/>
      <c r="F58" s="552"/>
      <c r="H58" s="3"/>
      <c r="M58" s="5"/>
    </row>
    <row r="59" spans="1:13" ht="38.25">
      <c r="A59" s="547">
        <v>20.3</v>
      </c>
      <c r="B59" s="548" t="s">
        <v>663</v>
      </c>
      <c r="C59" s="549" t="s">
        <v>17</v>
      </c>
      <c r="D59" s="576">
        <v>6</v>
      </c>
      <c r="E59" s="727"/>
      <c r="F59" s="552">
        <f>D59*E59</f>
        <v>0</v>
      </c>
      <c r="H59" s="3"/>
    </row>
    <row r="60" spans="1:13">
      <c r="A60" s="579"/>
      <c r="B60" s="580"/>
      <c r="C60" s="581"/>
      <c r="D60" s="582"/>
      <c r="E60" s="729"/>
      <c r="F60" s="576"/>
    </row>
    <row r="61" spans="1:13" s="6" customFormat="1" ht="38.25">
      <c r="A61" s="547">
        <v>2.04</v>
      </c>
      <c r="B61" s="548" t="s">
        <v>664</v>
      </c>
      <c r="C61" s="549" t="s">
        <v>17</v>
      </c>
      <c r="D61" s="576">
        <v>1</v>
      </c>
      <c r="E61" s="727"/>
      <c r="F61" s="552">
        <f>D61*E61</f>
        <v>0</v>
      </c>
    </row>
    <row r="62" spans="1:13">
      <c r="A62" s="579"/>
      <c r="B62" s="580"/>
      <c r="C62" s="581"/>
      <c r="D62" s="576"/>
      <c r="E62" s="729"/>
      <c r="F62" s="576"/>
    </row>
    <row r="63" spans="1:13" s="6" customFormat="1" ht="51">
      <c r="A63" s="547">
        <v>2.0499999999999998</v>
      </c>
      <c r="B63" s="583" t="s">
        <v>665</v>
      </c>
      <c r="C63" s="549" t="s">
        <v>11</v>
      </c>
      <c r="D63" s="552">
        <v>12</v>
      </c>
      <c r="E63" s="727"/>
      <c r="F63" s="552">
        <f>D63*E63</f>
        <v>0</v>
      </c>
    </row>
    <row r="64" spans="1:13" s="6" customFormat="1">
      <c r="A64" s="547"/>
      <c r="B64" s="583"/>
      <c r="C64" s="549"/>
      <c r="D64" s="552"/>
      <c r="E64" s="727"/>
      <c r="F64" s="552"/>
    </row>
    <row r="65" spans="1:8" s="6" customFormat="1" ht="38.25">
      <c r="A65" s="547">
        <v>2.06</v>
      </c>
      <c r="B65" s="583" t="s">
        <v>666</v>
      </c>
      <c r="C65" s="549" t="s">
        <v>11</v>
      </c>
      <c r="D65" s="552">
        <v>2</v>
      </c>
      <c r="E65" s="727"/>
      <c r="F65" s="552">
        <f>D65*E65</f>
        <v>0</v>
      </c>
    </row>
    <row r="66" spans="1:8">
      <c r="A66" s="547"/>
      <c r="B66" s="583"/>
      <c r="C66" s="549"/>
      <c r="D66" s="552"/>
      <c r="E66" s="727"/>
      <c r="F66" s="552"/>
      <c r="H66" s="3"/>
    </row>
    <row r="67" spans="1:8" ht="25.5">
      <c r="A67" s="547">
        <v>2.0699999999999998</v>
      </c>
      <c r="B67" s="548" t="s">
        <v>64</v>
      </c>
      <c r="C67" s="549" t="s">
        <v>11</v>
      </c>
      <c r="D67" s="552">
        <v>3</v>
      </c>
      <c r="E67" s="727"/>
      <c r="F67" s="552">
        <f>D67*E67</f>
        <v>0</v>
      </c>
      <c r="H67" s="3"/>
    </row>
    <row r="68" spans="1:8">
      <c r="A68" s="547"/>
      <c r="B68" s="548"/>
      <c r="C68" s="549"/>
      <c r="D68" s="552"/>
      <c r="E68" s="727"/>
      <c r="F68" s="552"/>
    </row>
    <row r="69" spans="1:8" ht="25.5">
      <c r="A69" s="547">
        <v>2.08</v>
      </c>
      <c r="B69" s="548" t="s">
        <v>20</v>
      </c>
      <c r="C69" s="549"/>
      <c r="D69" s="552"/>
      <c r="E69" s="727"/>
      <c r="F69" s="552"/>
    </row>
    <row r="70" spans="1:8">
      <c r="A70" s="547" t="s">
        <v>10</v>
      </c>
      <c r="B70" s="548" t="s">
        <v>21</v>
      </c>
      <c r="C70" s="549" t="s">
        <v>11</v>
      </c>
      <c r="D70" s="576">
        <v>47</v>
      </c>
      <c r="E70" s="727"/>
      <c r="F70" s="552">
        <f>D70*E70</f>
        <v>0</v>
      </c>
    </row>
    <row r="71" spans="1:8">
      <c r="A71" s="547" t="s">
        <v>667</v>
      </c>
      <c r="B71" s="548" t="s">
        <v>668</v>
      </c>
      <c r="C71" s="549" t="s">
        <v>11</v>
      </c>
      <c r="D71" s="576">
        <v>27</v>
      </c>
      <c r="E71" s="727"/>
      <c r="F71" s="552">
        <f>D71*E71</f>
        <v>0</v>
      </c>
    </row>
    <row r="72" spans="1:8">
      <c r="A72" s="547" t="s">
        <v>669</v>
      </c>
      <c r="B72" s="548" t="s">
        <v>670</v>
      </c>
      <c r="C72" s="549" t="s">
        <v>11</v>
      </c>
      <c r="D72" s="576">
        <v>9</v>
      </c>
      <c r="E72" s="727"/>
      <c r="F72" s="552">
        <f>D72*E72</f>
        <v>0</v>
      </c>
    </row>
    <row r="73" spans="1:8">
      <c r="A73" s="547"/>
      <c r="B73" s="548"/>
      <c r="C73" s="549"/>
      <c r="D73" s="552"/>
      <c r="E73" s="727"/>
      <c r="F73" s="552"/>
      <c r="H73" s="3"/>
    </row>
    <row r="74" spans="1:8" ht="51">
      <c r="A74" s="547">
        <f>A69+0.01</f>
        <v>2.09</v>
      </c>
      <c r="B74" s="548" t="s">
        <v>165</v>
      </c>
      <c r="C74" s="549" t="s">
        <v>11</v>
      </c>
      <c r="D74" s="552">
        <v>47</v>
      </c>
      <c r="E74" s="727"/>
      <c r="F74" s="552">
        <f>D74*E74</f>
        <v>0</v>
      </c>
    </row>
    <row r="75" spans="1:8">
      <c r="A75" s="547"/>
      <c r="B75" s="548"/>
      <c r="C75" s="549"/>
      <c r="D75" s="552"/>
      <c r="E75" s="727"/>
      <c r="F75" s="552"/>
    </row>
    <row r="76" spans="1:8" ht="38.25">
      <c r="A76" s="547">
        <v>2.1</v>
      </c>
      <c r="B76" s="584" t="s">
        <v>166</v>
      </c>
      <c r="C76" s="556" t="s">
        <v>11</v>
      </c>
      <c r="D76" s="552">
        <v>13</v>
      </c>
      <c r="E76" s="727"/>
      <c r="F76" s="552">
        <f>D76*E76</f>
        <v>0</v>
      </c>
      <c r="H76" s="3"/>
    </row>
    <row r="77" spans="1:8">
      <c r="A77" s="579"/>
      <c r="B77" s="584"/>
      <c r="C77" s="556"/>
      <c r="D77" s="552"/>
      <c r="E77" s="727"/>
      <c r="F77" s="552"/>
      <c r="H77" s="3"/>
    </row>
    <row r="78" spans="1:8" ht="42.75" customHeight="1">
      <c r="A78" s="547">
        <v>2.11</v>
      </c>
      <c r="B78" s="555" t="s">
        <v>65</v>
      </c>
      <c r="C78" s="556" t="s">
        <v>17</v>
      </c>
      <c r="D78" s="552">
        <v>10</v>
      </c>
      <c r="E78" s="727"/>
      <c r="F78" s="552">
        <f>D78*E78</f>
        <v>0</v>
      </c>
      <c r="H78" s="3"/>
    </row>
    <row r="79" spans="1:8">
      <c r="A79" s="547"/>
      <c r="B79" s="555"/>
      <c r="C79" s="556"/>
      <c r="D79" s="552"/>
      <c r="E79" s="727"/>
      <c r="F79" s="552"/>
      <c r="H79" s="3"/>
    </row>
    <row r="80" spans="1:8">
      <c r="A80" s="547">
        <v>2.12</v>
      </c>
      <c r="B80" s="548" t="s">
        <v>66</v>
      </c>
      <c r="E80" s="725"/>
    </row>
    <row r="81" spans="1:6">
      <c r="A81" s="547"/>
      <c r="B81" s="548" t="s">
        <v>67</v>
      </c>
      <c r="C81" s="549" t="s">
        <v>24</v>
      </c>
      <c r="D81" s="552">
        <v>20</v>
      </c>
      <c r="E81" s="727"/>
      <c r="F81" s="552">
        <f>D81*E81</f>
        <v>0</v>
      </c>
    </row>
    <row r="82" spans="1:6">
      <c r="A82" s="547"/>
      <c r="B82" s="548" t="s">
        <v>68</v>
      </c>
      <c r="C82" s="549" t="s">
        <v>24</v>
      </c>
      <c r="D82" s="552">
        <v>45</v>
      </c>
      <c r="E82" s="727"/>
      <c r="F82" s="552">
        <f>D82*E82</f>
        <v>0</v>
      </c>
    </row>
    <row r="83" spans="1:6">
      <c r="A83" s="547"/>
      <c r="B83" s="548"/>
      <c r="C83" s="549"/>
      <c r="D83" s="552"/>
      <c r="E83" s="727"/>
      <c r="F83" s="552"/>
    </row>
    <row r="84" spans="1:6" ht="68.25" customHeight="1">
      <c r="A84" s="547">
        <v>2.13</v>
      </c>
      <c r="B84" s="548" t="s">
        <v>86</v>
      </c>
      <c r="C84" s="549" t="s">
        <v>18</v>
      </c>
      <c r="D84" s="552">
        <v>1</v>
      </c>
      <c r="E84" s="727"/>
      <c r="F84" s="552">
        <f>D84*E84</f>
        <v>0</v>
      </c>
    </row>
    <row r="85" spans="1:6" ht="12" customHeight="1">
      <c r="A85" s="547"/>
      <c r="B85" s="548"/>
      <c r="C85" s="549"/>
      <c r="D85" s="552"/>
      <c r="E85" s="727"/>
      <c r="F85" s="552"/>
    </row>
    <row r="86" spans="1:6" ht="79.5" customHeight="1">
      <c r="A86" s="547">
        <v>2.14</v>
      </c>
      <c r="B86" s="580" t="s">
        <v>55</v>
      </c>
      <c r="C86" s="581" t="s">
        <v>18</v>
      </c>
      <c r="D86" s="576">
        <v>60</v>
      </c>
      <c r="E86" s="727"/>
      <c r="F86" s="552">
        <f>D86*E86</f>
        <v>0</v>
      </c>
    </row>
    <row r="87" spans="1:6" ht="12.75" customHeight="1">
      <c r="A87" s="547"/>
      <c r="B87" s="580"/>
      <c r="C87" s="581"/>
      <c r="D87" s="576"/>
      <c r="E87" s="727"/>
      <c r="F87" s="552"/>
    </row>
    <row r="88" spans="1:6" ht="63.75">
      <c r="A88" s="547">
        <v>2.15</v>
      </c>
      <c r="B88" s="548" t="s">
        <v>185</v>
      </c>
      <c r="C88" s="586"/>
      <c r="D88" s="552"/>
      <c r="E88" s="5"/>
      <c r="F88" s="552"/>
    </row>
    <row r="89" spans="1:6">
      <c r="A89" s="547"/>
      <c r="B89" s="548"/>
      <c r="C89" s="552"/>
      <c r="D89" s="553"/>
      <c r="E89" s="552"/>
      <c r="F89" s="552"/>
    </row>
    <row r="90" spans="1:6">
      <c r="A90" s="547"/>
      <c r="B90" s="548" t="s">
        <v>57</v>
      </c>
      <c r="C90" s="563" t="s">
        <v>8</v>
      </c>
      <c r="D90" s="564">
        <v>0.1</v>
      </c>
      <c r="E90" s="554">
        <f>SUM(F55:F86)</f>
        <v>0</v>
      </c>
      <c r="F90" s="552">
        <f>E90*0.1</f>
        <v>0</v>
      </c>
    </row>
    <row r="91" spans="1:6">
      <c r="A91" s="547"/>
      <c r="B91" s="548"/>
      <c r="C91" s="552"/>
      <c r="D91" s="553"/>
      <c r="E91" s="552"/>
      <c r="F91" s="552"/>
    </row>
    <row r="92" spans="1:6" ht="13.5" thickBot="1">
      <c r="A92" s="566" t="s">
        <v>15</v>
      </c>
      <c r="B92" s="567" t="s">
        <v>26</v>
      </c>
      <c r="C92" s="568"/>
      <c r="D92" s="569"/>
      <c r="E92" s="570"/>
      <c r="F92" s="571">
        <f>SUM(F55:F90)</f>
        <v>0</v>
      </c>
    </row>
    <row r="93" spans="1:6" ht="13.5" thickTop="1">
      <c r="A93" s="587"/>
      <c r="B93" s="588"/>
      <c r="C93" s="589"/>
      <c r="D93" s="590"/>
      <c r="E93" s="591"/>
      <c r="F93" s="592"/>
    </row>
    <row r="94" spans="1:6" s="6" customFormat="1">
      <c r="A94" s="547"/>
      <c r="B94" s="548"/>
      <c r="C94" s="589"/>
      <c r="D94" s="590"/>
      <c r="E94" s="591"/>
      <c r="F94" s="592"/>
    </row>
    <row r="95" spans="1:6" s="6" customFormat="1">
      <c r="A95" s="540" t="s">
        <v>27</v>
      </c>
      <c r="B95" s="573" t="s">
        <v>671</v>
      </c>
      <c r="C95" s="589"/>
      <c r="D95" s="590"/>
      <c r="E95" s="591"/>
      <c r="F95" s="592"/>
    </row>
    <row r="96" spans="1:6" s="6" customFormat="1">
      <c r="A96" s="541"/>
      <c r="B96" s="544"/>
      <c r="C96" s="589"/>
      <c r="D96" s="590"/>
      <c r="E96" s="591"/>
      <c r="F96" s="592"/>
    </row>
    <row r="97" spans="1:6" s="6" customFormat="1">
      <c r="A97" s="587"/>
      <c r="B97" s="774" t="s">
        <v>77</v>
      </c>
      <c r="C97" s="774"/>
      <c r="D97" s="774"/>
      <c r="E97" s="774"/>
      <c r="F97" s="774"/>
    </row>
    <row r="98" spans="1:6" s="6" customFormat="1" ht="27" customHeight="1">
      <c r="A98" s="587"/>
      <c r="B98" s="774" t="s">
        <v>87</v>
      </c>
      <c r="C98" s="774"/>
      <c r="D98" s="774"/>
      <c r="E98" s="774"/>
      <c r="F98" s="774"/>
    </row>
    <row r="99" spans="1:6" s="6" customFormat="1" ht="51.75" customHeight="1">
      <c r="A99" s="587"/>
      <c r="B99" s="774" t="s">
        <v>88</v>
      </c>
      <c r="C99" s="774"/>
      <c r="D99" s="774"/>
      <c r="E99" s="774"/>
      <c r="F99" s="774"/>
    </row>
    <row r="100" spans="1:6" s="6" customFormat="1" ht="14.25" customHeight="1">
      <c r="A100" s="587"/>
      <c r="B100" s="774" t="s">
        <v>89</v>
      </c>
      <c r="C100" s="774"/>
      <c r="D100" s="774"/>
      <c r="E100" s="774"/>
      <c r="F100" s="774"/>
    </row>
    <row r="101" spans="1:6" s="6" customFormat="1">
      <c r="A101" s="587"/>
      <c r="B101" s="774" t="s">
        <v>90</v>
      </c>
      <c r="C101" s="774"/>
      <c r="D101" s="774"/>
      <c r="E101" s="774"/>
      <c r="F101" s="774"/>
    </row>
    <row r="102" spans="1:6" s="6" customFormat="1" ht="15.75" customHeight="1">
      <c r="A102" s="587"/>
      <c r="B102" s="774" t="s">
        <v>91</v>
      </c>
      <c r="C102" s="774"/>
      <c r="D102" s="774"/>
      <c r="E102" s="774"/>
      <c r="F102" s="774"/>
    </row>
    <row r="103" spans="1:6" s="6" customFormat="1">
      <c r="A103" s="587"/>
      <c r="B103" s="774" t="s">
        <v>92</v>
      </c>
      <c r="C103" s="774"/>
      <c r="D103" s="774"/>
      <c r="E103" s="774"/>
      <c r="F103" s="774"/>
    </row>
    <row r="104" spans="1:6" s="6" customFormat="1" ht="27.75" customHeight="1">
      <c r="A104" s="587"/>
      <c r="B104" s="774" t="s">
        <v>93</v>
      </c>
      <c r="C104" s="774"/>
      <c r="D104" s="774"/>
      <c r="E104" s="774"/>
      <c r="F104" s="774"/>
    </row>
    <row r="105" spans="1:6" s="6" customFormat="1" ht="25.5" customHeight="1">
      <c r="A105" s="587"/>
      <c r="B105" s="774" t="s">
        <v>94</v>
      </c>
      <c r="C105" s="774"/>
      <c r="D105" s="774"/>
      <c r="E105" s="774"/>
      <c r="F105" s="774"/>
    </row>
    <row r="106" spans="1:6" s="6" customFormat="1" ht="54.75" customHeight="1">
      <c r="A106" s="587"/>
      <c r="B106" s="774" t="s">
        <v>95</v>
      </c>
      <c r="C106" s="774"/>
      <c r="D106" s="774"/>
      <c r="E106" s="774"/>
      <c r="F106" s="774"/>
    </row>
    <row r="107" spans="1:6" s="6" customFormat="1" ht="81.75" customHeight="1">
      <c r="A107" s="587"/>
      <c r="B107" s="774" t="s">
        <v>96</v>
      </c>
      <c r="C107" s="774"/>
      <c r="D107" s="774"/>
      <c r="E107" s="774"/>
      <c r="F107" s="774"/>
    </row>
    <row r="108" spans="1:6" s="6" customFormat="1" ht="39.75" customHeight="1">
      <c r="A108" s="587"/>
      <c r="B108" s="774" t="s">
        <v>97</v>
      </c>
      <c r="C108" s="774"/>
      <c r="D108" s="774"/>
      <c r="E108" s="774"/>
      <c r="F108" s="774"/>
    </row>
    <row r="109" spans="1:6" s="6" customFormat="1" ht="54" customHeight="1">
      <c r="A109" s="587"/>
      <c r="B109" s="774" t="s">
        <v>98</v>
      </c>
      <c r="C109" s="774"/>
      <c r="D109" s="774"/>
      <c r="E109" s="774"/>
      <c r="F109" s="774"/>
    </row>
    <row r="110" spans="1:6" s="6" customFormat="1" ht="26.25" customHeight="1">
      <c r="A110" s="541"/>
      <c r="B110" s="774" t="s">
        <v>99</v>
      </c>
      <c r="C110" s="774"/>
      <c r="D110" s="774"/>
      <c r="E110" s="774"/>
      <c r="F110" s="774"/>
    </row>
    <row r="111" spans="1:6" s="6" customFormat="1">
      <c r="A111" s="547"/>
      <c r="B111" s="548"/>
      <c r="C111" s="589"/>
      <c r="D111" s="590"/>
      <c r="E111" s="591"/>
      <c r="F111" s="592"/>
    </row>
    <row r="112" spans="1:6" s="6" customFormat="1" ht="63.75">
      <c r="A112" s="572">
        <v>3.01</v>
      </c>
      <c r="B112" s="548" t="s">
        <v>187</v>
      </c>
      <c r="C112" s="549" t="s">
        <v>11</v>
      </c>
      <c r="D112" s="552">
        <v>4</v>
      </c>
      <c r="E112" s="554"/>
      <c r="F112" s="552">
        <f>D112*E112</f>
        <v>0</v>
      </c>
    </row>
    <row r="113" spans="1:6" s="6" customFormat="1">
      <c r="A113" s="572"/>
      <c r="B113" s="548"/>
      <c r="C113" s="549"/>
      <c r="D113" s="552"/>
      <c r="E113" s="554"/>
      <c r="F113" s="552"/>
    </row>
    <row r="114" spans="1:6" s="6" customFormat="1" ht="76.5">
      <c r="A114" s="572">
        <f>A112+0.01</f>
        <v>3.0199999999999996</v>
      </c>
      <c r="B114" s="548" t="s">
        <v>672</v>
      </c>
      <c r="C114" s="549" t="s">
        <v>11</v>
      </c>
      <c r="D114" s="552">
        <v>66</v>
      </c>
      <c r="E114" s="554"/>
      <c r="F114" s="552">
        <f>D114*E114</f>
        <v>0</v>
      </c>
    </row>
    <row r="115" spans="1:6" s="6" customFormat="1">
      <c r="A115" s="572"/>
      <c r="B115" s="548"/>
      <c r="C115" s="549"/>
      <c r="D115" s="552"/>
      <c r="E115" s="554"/>
      <c r="F115" s="552"/>
    </row>
    <row r="116" spans="1:6" ht="25.5">
      <c r="A116" s="572">
        <f>A114+0.01</f>
        <v>3.0299999999999994</v>
      </c>
      <c r="B116" s="548" t="s">
        <v>56</v>
      </c>
      <c r="C116" s="549"/>
      <c r="D116" s="552"/>
      <c r="E116" s="554"/>
      <c r="F116" s="552"/>
    </row>
    <row r="117" spans="1:6">
      <c r="A117" s="572"/>
      <c r="B117" s="548" t="s">
        <v>73</v>
      </c>
      <c r="C117" s="549" t="s">
        <v>25</v>
      </c>
      <c r="D117" s="576">
        <v>1</v>
      </c>
      <c r="E117" s="727"/>
      <c r="F117" s="552">
        <f>D117*E117</f>
        <v>0</v>
      </c>
    </row>
    <row r="118" spans="1:6" s="6" customFormat="1">
      <c r="A118" s="547"/>
      <c r="B118" s="548"/>
      <c r="C118" s="549"/>
      <c r="D118" s="552"/>
      <c r="E118" s="554"/>
      <c r="F118" s="552"/>
    </row>
    <row r="119" spans="1:6" s="6" customFormat="1" ht="38.25">
      <c r="A119" s="572">
        <v>3.04</v>
      </c>
      <c r="B119" s="548" t="s">
        <v>167</v>
      </c>
      <c r="C119" s="549" t="s">
        <v>11</v>
      </c>
      <c r="D119" s="552">
        <v>126</v>
      </c>
      <c r="E119" s="554"/>
      <c r="F119" s="552">
        <f>D119*E119</f>
        <v>0</v>
      </c>
    </row>
    <row r="120" spans="1:6">
      <c r="A120" s="547"/>
      <c r="B120" s="548"/>
      <c r="C120" s="549"/>
      <c r="D120" s="593"/>
      <c r="E120" s="554"/>
      <c r="F120" s="552"/>
    </row>
    <row r="121" spans="1:6" ht="51">
      <c r="A121" s="572">
        <f>A119+0.01</f>
        <v>3.05</v>
      </c>
      <c r="B121" s="548" t="s">
        <v>673</v>
      </c>
      <c r="C121" s="549" t="s">
        <v>19</v>
      </c>
      <c r="D121" s="552">
        <v>6</v>
      </c>
      <c r="E121" s="554"/>
      <c r="F121" s="552">
        <f>D121*E121</f>
        <v>0</v>
      </c>
    </row>
    <row r="122" spans="1:6">
      <c r="A122" s="547"/>
      <c r="B122" s="548"/>
      <c r="C122" s="549"/>
      <c r="D122" s="552"/>
      <c r="E122" s="554"/>
      <c r="F122" s="552"/>
    </row>
    <row r="123" spans="1:6" ht="69" customHeight="1">
      <c r="A123" s="572">
        <f>A121+0.01</f>
        <v>3.0599999999999996</v>
      </c>
      <c r="B123" s="548" t="s">
        <v>28</v>
      </c>
      <c r="C123" s="549" t="s">
        <v>11</v>
      </c>
      <c r="D123" s="552">
        <v>13</v>
      </c>
      <c r="E123" s="554"/>
      <c r="F123" s="552">
        <f>D123*E123</f>
        <v>0</v>
      </c>
    </row>
    <row r="124" spans="1:6">
      <c r="A124" s="547"/>
      <c r="B124" s="548"/>
      <c r="C124" s="549"/>
      <c r="D124" s="552"/>
      <c r="E124" s="554"/>
      <c r="F124" s="552"/>
    </row>
    <row r="125" spans="1:6" ht="92.25" customHeight="1">
      <c r="A125" s="572">
        <v>3.07</v>
      </c>
      <c r="B125" s="548" t="s">
        <v>674</v>
      </c>
      <c r="C125" s="549" t="s">
        <v>11</v>
      </c>
      <c r="D125" s="576">
        <v>30</v>
      </c>
      <c r="E125" s="554"/>
      <c r="F125" s="552">
        <f>D125*E125</f>
        <v>0</v>
      </c>
    </row>
    <row r="126" spans="1:6" ht="14.25" customHeight="1">
      <c r="A126" s="572"/>
      <c r="B126" s="548"/>
      <c r="C126" s="549"/>
      <c r="D126" s="576"/>
      <c r="E126" s="554"/>
      <c r="F126" s="552"/>
    </row>
    <row r="127" spans="1:6" ht="67.5" customHeight="1">
      <c r="A127" s="572">
        <v>3.08</v>
      </c>
      <c r="B127" s="548" t="s">
        <v>675</v>
      </c>
      <c r="C127" s="549" t="s">
        <v>25</v>
      </c>
      <c r="D127" s="552">
        <v>2</v>
      </c>
      <c r="E127" s="554"/>
      <c r="F127" s="552">
        <f>D127*E127</f>
        <v>0</v>
      </c>
    </row>
    <row r="128" spans="1:6">
      <c r="A128" s="547"/>
      <c r="B128" s="548"/>
      <c r="C128" s="549"/>
      <c r="D128" s="552"/>
      <c r="E128" s="554"/>
      <c r="F128" s="552"/>
    </row>
    <row r="129" spans="1:6" ht="67.5" customHeight="1">
      <c r="A129" s="572">
        <v>3.09</v>
      </c>
      <c r="B129" s="548" t="s">
        <v>676</v>
      </c>
      <c r="C129" s="549" t="s">
        <v>8</v>
      </c>
      <c r="D129" s="552">
        <v>1</v>
      </c>
      <c r="E129" s="554"/>
      <c r="F129" s="552">
        <f>D129*E129</f>
        <v>0</v>
      </c>
    </row>
    <row r="130" spans="1:6">
      <c r="A130" s="547"/>
      <c r="B130" s="548"/>
      <c r="C130" s="549"/>
      <c r="D130" s="552"/>
      <c r="E130" s="554"/>
      <c r="F130" s="552"/>
    </row>
    <row r="131" spans="1:6" ht="51">
      <c r="A131" s="572">
        <v>3.1</v>
      </c>
      <c r="B131" s="548" t="s">
        <v>677</v>
      </c>
      <c r="C131" s="549" t="s">
        <v>11</v>
      </c>
      <c r="D131" s="576">
        <v>6</v>
      </c>
      <c r="E131" s="554"/>
      <c r="F131" s="552">
        <f>E131*D131</f>
        <v>0</v>
      </c>
    </row>
    <row r="132" spans="1:6">
      <c r="A132" s="547"/>
      <c r="B132" s="548"/>
      <c r="C132" s="549"/>
      <c r="D132" s="552"/>
      <c r="E132" s="554"/>
      <c r="F132" s="552"/>
    </row>
    <row r="133" spans="1:6" ht="25.5">
      <c r="A133" s="572">
        <v>3.11</v>
      </c>
      <c r="B133" s="548" t="s">
        <v>170</v>
      </c>
      <c r="C133" s="549" t="s">
        <v>8</v>
      </c>
      <c r="D133" s="576">
        <v>2</v>
      </c>
      <c r="E133" s="554"/>
      <c r="F133" s="552">
        <f>D133*E133</f>
        <v>0</v>
      </c>
    </row>
    <row r="134" spans="1:6">
      <c r="A134" s="572"/>
      <c r="B134" s="548"/>
      <c r="C134" s="549"/>
      <c r="D134" s="576"/>
      <c r="E134" s="554"/>
      <c r="F134" s="552"/>
    </row>
    <row r="135" spans="1:6" ht="25.5">
      <c r="A135" s="572">
        <v>3.12</v>
      </c>
      <c r="B135" s="548" t="s">
        <v>171</v>
      </c>
      <c r="C135" s="549" t="s">
        <v>8</v>
      </c>
      <c r="D135" s="576">
        <v>1</v>
      </c>
      <c r="E135" s="554"/>
      <c r="F135" s="552">
        <f>D135*E135</f>
        <v>0</v>
      </c>
    </row>
    <row r="136" spans="1:6">
      <c r="A136" s="572"/>
      <c r="B136" s="548"/>
      <c r="C136" s="549"/>
      <c r="D136" s="576"/>
      <c r="E136" s="554"/>
      <c r="F136" s="552"/>
    </row>
    <row r="137" spans="1:6" ht="51">
      <c r="A137" s="572">
        <v>3.13</v>
      </c>
      <c r="B137" s="548" t="s">
        <v>101</v>
      </c>
      <c r="C137" s="549" t="s">
        <v>11</v>
      </c>
      <c r="D137" s="576">
        <v>47</v>
      </c>
      <c r="E137" s="554"/>
      <c r="F137" s="552">
        <f>D137*E137</f>
        <v>0</v>
      </c>
    </row>
    <row r="138" spans="1:6">
      <c r="A138" s="572"/>
      <c r="B138" s="548"/>
      <c r="C138" s="549"/>
      <c r="D138" s="576"/>
      <c r="E138" s="554"/>
      <c r="F138" s="552"/>
    </row>
    <row r="139" spans="1:6" ht="51">
      <c r="A139" s="572">
        <v>3.14</v>
      </c>
      <c r="B139" s="548" t="s">
        <v>102</v>
      </c>
      <c r="C139" s="549"/>
      <c r="D139" s="576"/>
      <c r="E139" s="554"/>
      <c r="F139" s="552"/>
    </row>
    <row r="140" spans="1:6">
      <c r="A140" s="572"/>
      <c r="B140" s="548" t="s">
        <v>67</v>
      </c>
      <c r="C140" s="549" t="s">
        <v>103</v>
      </c>
      <c r="D140" s="576">
        <v>20</v>
      </c>
      <c r="E140" s="554"/>
      <c r="F140" s="552">
        <f>D140*E140</f>
        <v>0</v>
      </c>
    </row>
    <row r="141" spans="1:6">
      <c r="A141" s="572"/>
      <c r="B141" s="548"/>
      <c r="C141" s="549"/>
      <c r="D141" s="576"/>
      <c r="E141" s="554"/>
      <c r="F141" s="552"/>
    </row>
    <row r="142" spans="1:6" ht="51">
      <c r="A142" s="572">
        <v>3.15</v>
      </c>
      <c r="B142" s="548" t="s">
        <v>104</v>
      </c>
      <c r="C142" s="549" t="s">
        <v>18</v>
      </c>
      <c r="D142" s="576">
        <v>6</v>
      </c>
      <c r="E142" s="554"/>
      <c r="F142" s="552">
        <f>D142*E142</f>
        <v>0</v>
      </c>
    </row>
    <row r="143" spans="1:6">
      <c r="A143" s="572"/>
      <c r="B143" s="548"/>
      <c r="C143" s="549"/>
      <c r="D143" s="576"/>
      <c r="E143" s="554"/>
      <c r="F143" s="552"/>
    </row>
    <row r="144" spans="1:6" ht="63.75">
      <c r="A144" s="572">
        <v>3.16</v>
      </c>
      <c r="B144" s="548" t="s">
        <v>105</v>
      </c>
      <c r="C144" s="549" t="s">
        <v>18</v>
      </c>
      <c r="D144" s="576">
        <v>6</v>
      </c>
      <c r="E144" s="554"/>
      <c r="F144" s="552">
        <f>D144*E144</f>
        <v>0</v>
      </c>
    </row>
    <row r="145" spans="1:6">
      <c r="A145" s="572"/>
      <c r="B145" s="548"/>
      <c r="C145" s="549"/>
      <c r="D145" s="576"/>
      <c r="E145" s="554"/>
      <c r="F145" s="552"/>
    </row>
    <row r="146" spans="1:6">
      <c r="A146" s="572">
        <v>3.17</v>
      </c>
      <c r="B146" s="548" t="s">
        <v>106</v>
      </c>
      <c r="C146" s="581" t="s">
        <v>8</v>
      </c>
      <c r="D146" s="576">
        <v>1</v>
      </c>
      <c r="E146" s="594"/>
      <c r="F146" s="552">
        <f>D146*E146</f>
        <v>0</v>
      </c>
    </row>
    <row r="147" spans="1:6">
      <c r="A147" s="572"/>
      <c r="B147" s="548"/>
      <c r="C147" s="549"/>
      <c r="D147" s="576"/>
      <c r="E147" s="554" t="s">
        <v>678</v>
      </c>
      <c r="F147" s="552"/>
    </row>
    <row r="148" spans="1:6" ht="51">
      <c r="A148" s="572">
        <v>3.18</v>
      </c>
      <c r="B148" s="548" t="s">
        <v>49</v>
      </c>
      <c r="C148" s="549"/>
      <c r="D148" s="552"/>
      <c r="E148" s="554"/>
      <c r="F148" s="552"/>
    </row>
    <row r="149" spans="1:6">
      <c r="A149" s="547"/>
      <c r="B149" s="548"/>
      <c r="C149" s="552"/>
      <c r="D149" s="553"/>
      <c r="E149" s="554"/>
      <c r="F149" s="552"/>
    </row>
    <row r="150" spans="1:6">
      <c r="A150" s="547"/>
      <c r="B150" s="548" t="s">
        <v>192</v>
      </c>
      <c r="C150" s="563" t="s">
        <v>8</v>
      </c>
      <c r="D150" s="564">
        <v>0.1</v>
      </c>
      <c r="E150" s="554">
        <f>SUM(F112:F146)</f>
        <v>0</v>
      </c>
      <c r="F150" s="552">
        <f>E150*0.1</f>
        <v>0</v>
      </c>
    </row>
    <row r="151" spans="1:6">
      <c r="A151" s="547"/>
      <c r="B151" s="548"/>
      <c r="C151" s="563"/>
      <c r="D151" s="553"/>
      <c r="E151" s="554"/>
      <c r="F151" s="552"/>
    </row>
    <row r="152" spans="1:6">
      <c r="A152" s="547"/>
      <c r="B152" s="548"/>
      <c r="C152" s="563"/>
      <c r="D152" s="553"/>
      <c r="E152" s="554"/>
      <c r="F152" s="552"/>
    </row>
    <row r="153" spans="1:6" ht="13.5" thickBot="1">
      <c r="A153" s="595" t="s">
        <v>27</v>
      </c>
      <c r="B153" s="596" t="s">
        <v>61</v>
      </c>
      <c r="C153" s="597"/>
      <c r="D153" s="598"/>
      <c r="E153" s="570"/>
      <c r="F153" s="599">
        <f>SUM(F112:F152)</f>
        <v>0</v>
      </c>
    </row>
    <row r="154" spans="1:6" s="6" customFormat="1" ht="13.5" thickTop="1">
      <c r="A154" s="600"/>
      <c r="B154" s="601"/>
      <c r="C154" s="602"/>
      <c r="D154" s="603"/>
      <c r="E154" s="591"/>
      <c r="F154" s="576"/>
    </row>
    <row r="155" spans="1:6">
      <c r="A155" s="547"/>
      <c r="B155" s="548"/>
      <c r="C155" s="552"/>
      <c r="D155" s="553"/>
      <c r="E155" s="552"/>
      <c r="F155" s="552"/>
    </row>
    <row r="156" spans="1:6">
      <c r="C156" s="1"/>
      <c r="D156" s="1"/>
      <c r="E156" s="5"/>
      <c r="F156" s="5"/>
    </row>
    <row r="157" spans="1:6">
      <c r="C157" s="1"/>
      <c r="D157" s="1"/>
      <c r="E157" s="5"/>
      <c r="F157" s="5"/>
    </row>
    <row r="158" spans="1:6">
      <c r="C158" s="1"/>
      <c r="D158" s="1"/>
      <c r="E158" s="5"/>
      <c r="F158" s="5"/>
    </row>
    <row r="159" spans="1:6">
      <c r="C159" s="1"/>
      <c r="D159" s="1"/>
      <c r="E159" s="5"/>
      <c r="F159" s="5"/>
    </row>
    <row r="160" spans="1:6">
      <c r="C160" s="1"/>
      <c r="D160" s="1"/>
      <c r="E160" s="5"/>
      <c r="F160" s="5"/>
    </row>
    <row r="161" spans="2:6">
      <c r="C161" s="1"/>
      <c r="D161" s="1"/>
      <c r="E161" s="5"/>
      <c r="F161" s="5"/>
    </row>
    <row r="162" spans="2:6">
      <c r="B162" s="1"/>
      <c r="C162" s="1"/>
      <c r="D162" s="1"/>
      <c r="E162" s="5"/>
      <c r="F162" s="5"/>
    </row>
    <row r="163" spans="2:6">
      <c r="B163" s="1"/>
      <c r="C163" s="1"/>
      <c r="D163" s="1"/>
      <c r="E163" s="5"/>
      <c r="F163" s="5"/>
    </row>
    <row r="164" spans="2:6">
      <c r="B164" s="1"/>
      <c r="C164" s="1"/>
      <c r="D164" s="1"/>
      <c r="E164" s="5"/>
      <c r="F164" s="5"/>
    </row>
    <row r="165" spans="2:6">
      <c r="B165" s="1"/>
      <c r="C165" s="1"/>
      <c r="D165" s="1"/>
      <c r="E165" s="5"/>
      <c r="F165" s="5"/>
    </row>
    <row r="166" spans="2:6">
      <c r="B166" s="1"/>
      <c r="C166" s="1"/>
      <c r="D166" s="1"/>
      <c r="E166" s="5"/>
      <c r="F166" s="5"/>
    </row>
  </sheetData>
  <sheetProtection password="DFF5" sheet="1" objects="1" scenarios="1"/>
  <mergeCells count="29">
    <mergeCell ref="B50:F50"/>
    <mergeCell ref="B4:F4"/>
    <mergeCell ref="B6:F6"/>
    <mergeCell ref="B7:F7"/>
    <mergeCell ref="B8:F8"/>
    <mergeCell ref="B9:F9"/>
    <mergeCell ref="B10:F10"/>
    <mergeCell ref="B11:F11"/>
    <mergeCell ref="B12:F12"/>
    <mergeCell ref="B28:F28"/>
    <mergeCell ref="B48:F48"/>
    <mergeCell ref="B49:F49"/>
    <mergeCell ref="B105:F105"/>
    <mergeCell ref="B51:F51"/>
    <mergeCell ref="B52:F52"/>
    <mergeCell ref="B53:F53"/>
    <mergeCell ref="B97:F97"/>
    <mergeCell ref="B98:F98"/>
    <mergeCell ref="B99:F99"/>
    <mergeCell ref="B100:F100"/>
    <mergeCell ref="B101:F101"/>
    <mergeCell ref="B102:F102"/>
    <mergeCell ref="B103:F103"/>
    <mergeCell ref="B104:F104"/>
    <mergeCell ref="B106:F106"/>
    <mergeCell ref="B107:F107"/>
    <mergeCell ref="B108:F108"/>
    <mergeCell ref="B109:F109"/>
    <mergeCell ref="B110:F110"/>
  </mergeCells>
  <pageMargins left="0.7" right="0.7" top="0.75" bottom="0.75" header="0.3" footer="0.3"/>
  <pageSetup scale="94"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88E9C-5336-4D12-8A5F-66ECB6E905E0}">
  <sheetPr>
    <pageSetUpPr fitToPage="1"/>
  </sheetPr>
  <dimension ref="A1:J178"/>
  <sheetViews>
    <sheetView topLeftCell="A139" zoomScaleNormal="100" workbookViewId="0">
      <selection activeCell="L159" sqref="L159"/>
    </sheetView>
  </sheetViews>
  <sheetFormatPr defaultRowHeight="12.75"/>
  <cols>
    <col min="1" max="1" width="6.5703125" style="606" customWidth="1"/>
    <col min="2" max="2" width="37.5703125" style="607" customWidth="1"/>
    <col min="3" max="3" width="8.7109375" style="608" customWidth="1"/>
    <col min="4" max="4" width="13" style="609" customWidth="1"/>
    <col min="5" max="5" width="12.28515625" style="610" customWidth="1"/>
    <col min="6" max="6" width="16.42578125" style="609" customWidth="1"/>
    <col min="7" max="16384" width="9.140625" style="1"/>
  </cols>
  <sheetData>
    <row r="1" spans="1:10" s="2" customFormat="1">
      <c r="A1" s="604"/>
      <c r="B1" s="31" t="s">
        <v>3</v>
      </c>
      <c r="C1" s="32"/>
      <c r="D1" s="33"/>
      <c r="E1" s="34"/>
      <c r="F1" s="34"/>
    </row>
    <row r="2" spans="1:10" s="2" customFormat="1">
      <c r="A2" s="604"/>
      <c r="B2" s="31"/>
      <c r="C2" s="32"/>
      <c r="D2" s="33"/>
      <c r="E2" s="34"/>
      <c r="F2" s="34"/>
      <c r="J2" s="1"/>
    </row>
    <row r="3" spans="1:10" s="2" customFormat="1">
      <c r="A3" s="604"/>
      <c r="B3" s="31" t="s">
        <v>52</v>
      </c>
      <c r="C3" s="35"/>
      <c r="D3" s="36"/>
      <c r="E3" s="34"/>
      <c r="F3" s="34"/>
    </row>
    <row r="4" spans="1:10" s="2" customFormat="1">
      <c r="A4" s="534"/>
      <c r="B4" s="37" t="str">
        <f>B18</f>
        <v>KLJUČAVNIČARSKA DELA</v>
      </c>
      <c r="C4" s="35"/>
      <c r="D4" s="36"/>
      <c r="E4" s="34"/>
      <c r="F4" s="34">
        <f>F31</f>
        <v>0</v>
      </c>
    </row>
    <row r="5" spans="1:10" s="2" customFormat="1">
      <c r="A5" s="534"/>
      <c r="B5" s="37" t="str">
        <f>B33</f>
        <v xml:space="preserve">SUHOMONTAŽNA DELA </v>
      </c>
      <c r="C5" s="35"/>
      <c r="D5" s="36"/>
      <c r="E5" s="34"/>
      <c r="F5" s="34">
        <f>F51</f>
        <v>0</v>
      </c>
    </row>
    <row r="6" spans="1:10" s="2" customFormat="1">
      <c r="A6" s="534"/>
      <c r="B6" s="37" t="str">
        <f>B54</f>
        <v>KERAMIČARSKA DELA</v>
      </c>
      <c r="C6" s="35"/>
      <c r="D6" s="36"/>
      <c r="E6" s="34"/>
      <c r="F6" s="34">
        <f>F92</f>
        <v>0</v>
      </c>
    </row>
    <row r="7" spans="1:10" s="2" customFormat="1">
      <c r="A7" s="534"/>
      <c r="B7" s="37" t="str">
        <f>B95</f>
        <v>SLIKOPLESKARSKA DELA</v>
      </c>
      <c r="C7" s="35"/>
      <c r="D7" s="36"/>
      <c r="E7" s="34"/>
      <c r="F7" s="34">
        <f>F112</f>
        <v>0</v>
      </c>
    </row>
    <row r="8" spans="1:10" s="2" customFormat="1">
      <c r="A8" s="534"/>
      <c r="B8" s="37" t="str">
        <f>B114</f>
        <v>STAVBNO POHIŠTVO</v>
      </c>
      <c r="C8" s="35"/>
      <c r="D8" s="36"/>
      <c r="E8" s="34"/>
      <c r="F8" s="34">
        <f>F142</f>
        <v>0</v>
      </c>
    </row>
    <row r="9" spans="1:10" s="2" customFormat="1">
      <c r="A9" s="534"/>
      <c r="B9" s="37" t="str">
        <f>B144</f>
        <v>ČIŠČENJE</v>
      </c>
      <c r="C9" s="35"/>
      <c r="D9" s="36"/>
      <c r="E9" s="34"/>
      <c r="F9" s="34">
        <f>F148</f>
        <v>0</v>
      </c>
    </row>
    <row r="10" spans="1:10" s="2" customFormat="1">
      <c r="A10" s="605"/>
      <c r="B10" s="37" t="str">
        <f>B150</f>
        <v>RAZNA DELA in TUJE STORITVE</v>
      </c>
      <c r="C10" s="35"/>
      <c r="D10" s="36"/>
      <c r="E10" s="34"/>
      <c r="F10" s="34">
        <f>F178</f>
        <v>0</v>
      </c>
    </row>
    <row r="11" spans="1:10">
      <c r="A11" s="535"/>
      <c r="B11" s="38" t="s">
        <v>47</v>
      </c>
      <c r="C11" s="39"/>
      <c r="D11" s="40"/>
      <c r="E11" s="40"/>
      <c r="F11" s="41">
        <f>SUM(F4:F10)</f>
        <v>0</v>
      </c>
    </row>
    <row r="13" spans="1:10" ht="13.5" thickBot="1"/>
    <row r="14" spans="1:10" ht="13.5" thickBot="1">
      <c r="A14" s="539" t="s">
        <v>30</v>
      </c>
      <c r="B14" s="611" t="s">
        <v>31</v>
      </c>
      <c r="C14" s="539"/>
      <c r="D14" s="539"/>
      <c r="E14" s="612"/>
      <c r="F14" s="539"/>
    </row>
    <row r="15" spans="1:10">
      <c r="A15" s="604"/>
      <c r="B15" s="613"/>
      <c r="C15" s="614"/>
      <c r="D15" s="615"/>
      <c r="E15" s="616"/>
      <c r="F15" s="617"/>
    </row>
    <row r="16" spans="1:10">
      <c r="A16" s="604"/>
      <c r="B16" s="613"/>
      <c r="C16" s="614"/>
      <c r="D16" s="615"/>
      <c r="E16" s="616"/>
      <c r="F16" s="617"/>
    </row>
    <row r="17" spans="1:8">
      <c r="A17" s="604"/>
      <c r="B17" s="613"/>
      <c r="C17" s="614"/>
      <c r="D17" s="615"/>
      <c r="E17" s="616"/>
      <c r="F17" s="617"/>
    </row>
    <row r="18" spans="1:8">
      <c r="A18" s="540" t="s">
        <v>5</v>
      </c>
      <c r="B18" s="618" t="s">
        <v>33</v>
      </c>
      <c r="C18" s="614"/>
      <c r="D18" s="615"/>
      <c r="E18" s="616"/>
      <c r="F18" s="617"/>
    </row>
    <row r="19" spans="1:8">
      <c r="A19" s="542"/>
      <c r="B19" s="619"/>
      <c r="C19" s="614"/>
      <c r="D19" s="615"/>
      <c r="E19" s="616"/>
      <c r="F19" s="617"/>
    </row>
    <row r="20" spans="1:8">
      <c r="A20" s="542"/>
      <c r="B20" s="26" t="s">
        <v>77</v>
      </c>
      <c r="C20" s="614"/>
      <c r="D20" s="615"/>
      <c r="E20" s="616"/>
      <c r="F20" s="617"/>
    </row>
    <row r="21" spans="1:8" ht="29.25" customHeight="1">
      <c r="A21" s="542"/>
      <c r="B21" s="776" t="s">
        <v>107</v>
      </c>
      <c r="C21" s="776"/>
      <c r="D21" s="776"/>
      <c r="E21" s="776"/>
      <c r="F21" s="776"/>
    </row>
    <row r="22" spans="1:8">
      <c r="A22" s="542"/>
      <c r="B22" s="619"/>
      <c r="C22" s="614"/>
      <c r="D22" s="615"/>
      <c r="E22" s="616"/>
      <c r="F22" s="617"/>
    </row>
    <row r="23" spans="1:8" ht="25.5">
      <c r="A23" s="547">
        <v>1.01</v>
      </c>
      <c r="B23" s="620" t="s">
        <v>679</v>
      </c>
      <c r="C23" s="621" t="s">
        <v>25</v>
      </c>
      <c r="D23" s="622">
        <v>1</v>
      </c>
      <c r="E23" s="730"/>
      <c r="F23" s="552">
        <f>D23*E23</f>
        <v>0</v>
      </c>
      <c r="H23" s="3"/>
    </row>
    <row r="24" spans="1:8">
      <c r="A24" s="604"/>
      <c r="B24" s="624"/>
      <c r="C24" s="621"/>
      <c r="D24" s="622"/>
      <c r="E24" s="731"/>
      <c r="F24" s="626"/>
    </row>
    <row r="25" spans="1:8" ht="38.25">
      <c r="A25" s="547">
        <v>1.02</v>
      </c>
      <c r="B25" s="583" t="s">
        <v>108</v>
      </c>
      <c r="C25" s="621" t="s">
        <v>19</v>
      </c>
      <c r="D25" s="622">
        <v>4</v>
      </c>
      <c r="E25" s="730"/>
      <c r="F25" s="552">
        <f>D25*E25</f>
        <v>0</v>
      </c>
    </row>
    <row r="26" spans="1:8">
      <c r="A26" s="547"/>
      <c r="B26" s="583"/>
      <c r="C26" s="621"/>
      <c r="D26" s="622"/>
      <c r="E26" s="627"/>
      <c r="F26" s="552"/>
    </row>
    <row r="27" spans="1:8" ht="51">
      <c r="A27" s="547">
        <v>1.03</v>
      </c>
      <c r="B27" s="583" t="s">
        <v>32</v>
      </c>
      <c r="C27" s="628"/>
      <c r="D27" s="585"/>
      <c r="E27" s="629"/>
      <c r="F27" s="552"/>
    </row>
    <row r="28" spans="1:8">
      <c r="A28" s="547"/>
      <c r="B28" s="583"/>
      <c r="C28" s="628"/>
      <c r="D28" s="585"/>
      <c r="E28" s="629"/>
      <c r="F28" s="552"/>
    </row>
    <row r="29" spans="1:8">
      <c r="A29" s="547"/>
      <c r="B29" s="548" t="s">
        <v>204</v>
      </c>
      <c r="C29" s="563" t="s">
        <v>8</v>
      </c>
      <c r="D29" s="564">
        <v>0.1</v>
      </c>
      <c r="E29" s="623">
        <f>F23+F25</f>
        <v>0</v>
      </c>
      <c r="F29" s="552">
        <f>E29*0.1</f>
        <v>0</v>
      </c>
    </row>
    <row r="30" spans="1:8">
      <c r="A30" s="541"/>
      <c r="B30" s="548"/>
      <c r="C30" s="563"/>
      <c r="D30" s="549"/>
      <c r="E30" s="630"/>
      <c r="F30" s="552"/>
    </row>
    <row r="31" spans="1:8">
      <c r="A31" s="631" t="s">
        <v>5</v>
      </c>
      <c r="B31" s="632" t="s">
        <v>34</v>
      </c>
      <c r="C31" s="633"/>
      <c r="D31" s="634"/>
      <c r="E31" s="635"/>
      <c r="F31" s="636">
        <f>SUM(F23:F29)</f>
        <v>0</v>
      </c>
    </row>
    <row r="32" spans="1:8">
      <c r="A32" s="541"/>
      <c r="B32" s="637"/>
      <c r="C32" s="614"/>
      <c r="D32" s="615"/>
      <c r="E32" s="616"/>
      <c r="F32" s="617"/>
    </row>
    <row r="33" spans="1:8">
      <c r="A33" s="540" t="s">
        <v>15</v>
      </c>
      <c r="B33" s="618" t="s">
        <v>53</v>
      </c>
      <c r="C33" s="614"/>
      <c r="D33" s="615"/>
      <c r="E33" s="616"/>
      <c r="F33" s="617"/>
    </row>
    <row r="34" spans="1:8" s="6" customFormat="1">
      <c r="A34" s="542"/>
      <c r="B34" s="619"/>
      <c r="C34" s="638"/>
      <c r="D34" s="639"/>
      <c r="E34" s="640"/>
      <c r="F34" s="641"/>
    </row>
    <row r="35" spans="1:8" s="6" customFormat="1">
      <c r="A35" s="542"/>
      <c r="B35" s="26" t="s">
        <v>77</v>
      </c>
      <c r="C35" s="638"/>
      <c r="D35" s="639"/>
      <c r="E35" s="640"/>
      <c r="F35" s="641"/>
    </row>
    <row r="36" spans="1:8" s="6" customFormat="1" ht="39" customHeight="1">
      <c r="A36" s="542"/>
      <c r="B36" s="776" t="s">
        <v>109</v>
      </c>
      <c r="C36" s="776"/>
      <c r="D36" s="776"/>
      <c r="E36" s="776"/>
      <c r="F36" s="776"/>
    </row>
    <row r="37" spans="1:8" s="6" customFormat="1" ht="25.5" customHeight="1">
      <c r="A37" s="542"/>
      <c r="B37" s="776" t="s">
        <v>110</v>
      </c>
      <c r="C37" s="776"/>
      <c r="D37" s="776"/>
      <c r="E37" s="776"/>
      <c r="F37" s="776"/>
    </row>
    <row r="38" spans="1:8" s="6" customFormat="1" ht="14.25" customHeight="1">
      <c r="A38" s="542"/>
      <c r="B38" s="776" t="s">
        <v>111</v>
      </c>
      <c r="C38" s="776"/>
      <c r="D38" s="776"/>
      <c r="E38" s="776"/>
      <c r="F38" s="776"/>
    </row>
    <row r="39" spans="1:8" s="6" customFormat="1">
      <c r="A39" s="542"/>
      <c r="B39" s="776" t="s">
        <v>112</v>
      </c>
      <c r="C39" s="776"/>
      <c r="D39" s="776"/>
      <c r="E39" s="776"/>
      <c r="F39" s="776"/>
    </row>
    <row r="40" spans="1:8" s="6" customFormat="1">
      <c r="A40" s="542"/>
      <c r="B40" s="776" t="s">
        <v>113</v>
      </c>
      <c r="C40" s="776"/>
      <c r="D40" s="776"/>
      <c r="E40" s="776"/>
      <c r="F40" s="776"/>
    </row>
    <row r="41" spans="1:8" s="6" customFormat="1" ht="26.25" customHeight="1">
      <c r="A41" s="542"/>
      <c r="B41" s="776" t="s">
        <v>114</v>
      </c>
      <c r="C41" s="776"/>
      <c r="D41" s="776"/>
      <c r="E41" s="776"/>
      <c r="F41" s="776"/>
    </row>
    <row r="42" spans="1:8">
      <c r="A42" s="604"/>
      <c r="B42" s="583"/>
      <c r="C42" s="614"/>
      <c r="D42" s="615"/>
      <c r="E42" s="616"/>
      <c r="F42" s="617"/>
    </row>
    <row r="43" spans="1:8" ht="63.75">
      <c r="A43" s="547">
        <v>2.0099999999999998</v>
      </c>
      <c r="B43" s="642" t="s">
        <v>201</v>
      </c>
      <c r="C43" s="628" t="s">
        <v>11</v>
      </c>
      <c r="D43" s="643">
        <v>50</v>
      </c>
      <c r="E43" s="730"/>
      <c r="F43" s="552">
        <f>D43*E43</f>
        <v>0</v>
      </c>
      <c r="H43" s="3"/>
    </row>
    <row r="44" spans="1:8">
      <c r="A44" s="547"/>
      <c r="B44" s="583"/>
      <c r="C44" s="644"/>
      <c r="D44" s="549"/>
      <c r="E44" s="627"/>
      <c r="F44" s="552"/>
    </row>
    <row r="45" spans="1:8" ht="76.5">
      <c r="A45" s="547">
        <v>2.02</v>
      </c>
      <c r="B45" s="645" t="s">
        <v>680</v>
      </c>
      <c r="C45" s="628" t="s">
        <v>11</v>
      </c>
      <c r="D45" s="643">
        <v>33</v>
      </c>
      <c r="E45" s="730"/>
      <c r="F45" s="552">
        <f>D45*E45</f>
        <v>0</v>
      </c>
    </row>
    <row r="46" spans="1:8">
      <c r="A46" s="547"/>
      <c r="B46" s="645"/>
      <c r="C46" s="628"/>
      <c r="D46" s="643"/>
      <c r="E46" s="627"/>
      <c r="F46" s="552"/>
    </row>
    <row r="47" spans="1:8" ht="51">
      <c r="A47" s="547">
        <f>A45+0.01</f>
        <v>2.0299999999999998</v>
      </c>
      <c r="B47" s="583" t="s">
        <v>32</v>
      </c>
      <c r="C47" s="628"/>
      <c r="D47" s="585"/>
      <c r="E47" s="629"/>
      <c r="F47" s="552"/>
    </row>
    <row r="48" spans="1:8">
      <c r="A48" s="547"/>
      <c r="B48" s="583"/>
      <c r="C48" s="628"/>
      <c r="D48" s="585"/>
      <c r="E48" s="629"/>
      <c r="F48" s="552"/>
    </row>
    <row r="49" spans="1:6">
      <c r="A49" s="547"/>
      <c r="B49" s="548" t="s">
        <v>205</v>
      </c>
      <c r="C49" s="563" t="s">
        <v>8</v>
      </c>
      <c r="D49" s="564">
        <v>0.1</v>
      </c>
      <c r="E49" s="623">
        <f>SUM(F41:F45)</f>
        <v>0</v>
      </c>
      <c r="F49" s="552">
        <f>E49*0.1</f>
        <v>0</v>
      </c>
    </row>
    <row r="50" spans="1:6">
      <c r="A50" s="604"/>
      <c r="B50" s="548"/>
      <c r="C50" s="563"/>
      <c r="D50" s="549"/>
      <c r="E50" s="630"/>
      <c r="F50" s="552"/>
    </row>
    <row r="51" spans="1:6">
      <c r="A51" s="631" t="str">
        <f>A33</f>
        <v>2.0</v>
      </c>
      <c r="B51" s="632" t="s">
        <v>54</v>
      </c>
      <c r="C51" s="633"/>
      <c r="D51" s="634"/>
      <c r="E51" s="635"/>
      <c r="F51" s="636">
        <f>SUM(F43:F49)</f>
        <v>0</v>
      </c>
    </row>
    <row r="52" spans="1:6">
      <c r="A52" s="604"/>
      <c r="B52" s="613"/>
      <c r="C52" s="614"/>
      <c r="D52" s="615"/>
      <c r="E52" s="616"/>
      <c r="F52" s="617"/>
    </row>
    <row r="53" spans="1:6">
      <c r="A53" s="604"/>
      <c r="B53" s="613"/>
      <c r="C53" s="614"/>
      <c r="D53" s="615"/>
      <c r="E53" s="616"/>
      <c r="F53" s="617"/>
    </row>
    <row r="54" spans="1:6">
      <c r="A54" s="540" t="s">
        <v>27</v>
      </c>
      <c r="B54" s="618" t="s">
        <v>35</v>
      </c>
      <c r="C54" s="638"/>
      <c r="D54" s="639"/>
      <c r="E54" s="640"/>
      <c r="F54" s="617"/>
    </row>
    <row r="55" spans="1:6" s="6" customFormat="1">
      <c r="A55" s="542"/>
      <c r="B55" s="619"/>
      <c r="C55" s="638"/>
      <c r="D55" s="639"/>
      <c r="E55" s="640"/>
      <c r="F55" s="641"/>
    </row>
    <row r="56" spans="1:6" s="6" customFormat="1">
      <c r="A56" s="542"/>
      <c r="B56" s="26" t="s">
        <v>77</v>
      </c>
      <c r="C56" s="638"/>
      <c r="D56" s="639"/>
      <c r="E56" s="640"/>
      <c r="F56" s="641"/>
    </row>
    <row r="57" spans="1:6" s="6" customFormat="1" ht="26.25" customHeight="1">
      <c r="A57" s="542"/>
      <c r="B57" s="776" t="s">
        <v>115</v>
      </c>
      <c r="C57" s="776"/>
      <c r="D57" s="776"/>
      <c r="E57" s="776"/>
      <c r="F57" s="776"/>
    </row>
    <row r="58" spans="1:6" s="6" customFormat="1" ht="15" customHeight="1">
      <c r="A58" s="542"/>
      <c r="B58" s="776" t="s">
        <v>116</v>
      </c>
      <c r="C58" s="776"/>
      <c r="D58" s="776"/>
      <c r="E58" s="776"/>
      <c r="F58" s="776"/>
    </row>
    <row r="59" spans="1:6" s="6" customFormat="1">
      <c r="A59" s="542"/>
      <c r="B59" s="776" t="s">
        <v>117</v>
      </c>
      <c r="C59" s="776"/>
      <c r="D59" s="776"/>
      <c r="E59" s="776"/>
      <c r="F59" s="776"/>
    </row>
    <row r="60" spans="1:6" s="6" customFormat="1" ht="15" customHeight="1">
      <c r="A60" s="542"/>
      <c r="B60" s="776" t="s">
        <v>118</v>
      </c>
      <c r="C60" s="776"/>
      <c r="D60" s="776"/>
      <c r="E60" s="776"/>
      <c r="F60" s="776"/>
    </row>
    <row r="61" spans="1:6" s="6" customFormat="1">
      <c r="A61" s="542"/>
      <c r="B61" s="776" t="s">
        <v>119</v>
      </c>
      <c r="C61" s="776"/>
      <c r="D61" s="776"/>
      <c r="E61" s="776"/>
      <c r="F61" s="776"/>
    </row>
    <row r="62" spans="1:6" s="6" customFormat="1">
      <c r="A62" s="542"/>
      <c r="B62" s="776" t="s">
        <v>120</v>
      </c>
      <c r="C62" s="776"/>
      <c r="D62" s="776"/>
      <c r="E62" s="776"/>
      <c r="F62" s="776"/>
    </row>
    <row r="63" spans="1:6" s="6" customFormat="1">
      <c r="A63" s="542"/>
      <c r="B63" s="776" t="s">
        <v>121</v>
      </c>
      <c r="C63" s="776"/>
      <c r="D63" s="776"/>
      <c r="E63" s="776"/>
      <c r="F63" s="776"/>
    </row>
    <row r="64" spans="1:6" s="6" customFormat="1">
      <c r="A64" s="542"/>
      <c r="B64" s="776" t="s">
        <v>122</v>
      </c>
      <c r="C64" s="776"/>
      <c r="D64" s="776"/>
      <c r="E64" s="776"/>
      <c r="F64" s="776"/>
    </row>
    <row r="65" spans="1:8" s="6" customFormat="1">
      <c r="A65" s="542"/>
      <c r="B65" s="776" t="s">
        <v>123</v>
      </c>
      <c r="C65" s="776"/>
      <c r="D65" s="776"/>
      <c r="E65" s="776"/>
      <c r="F65" s="776"/>
    </row>
    <row r="66" spans="1:8" s="6" customFormat="1">
      <c r="A66" s="542"/>
      <c r="B66" s="776" t="s">
        <v>124</v>
      </c>
      <c r="C66" s="776"/>
      <c r="D66" s="776"/>
      <c r="E66" s="776"/>
      <c r="F66" s="776"/>
    </row>
    <row r="67" spans="1:8" s="6" customFormat="1" ht="19.5" customHeight="1">
      <c r="A67" s="542"/>
      <c r="B67" s="776" t="s">
        <v>125</v>
      </c>
      <c r="C67" s="776"/>
      <c r="D67" s="776"/>
      <c r="E67" s="776"/>
      <c r="F67" s="776"/>
    </row>
    <row r="68" spans="1:8" s="6" customFormat="1" ht="12.75" customHeight="1">
      <c r="A68" s="542"/>
      <c r="B68" s="776" t="s">
        <v>126</v>
      </c>
      <c r="C68" s="776"/>
      <c r="D68" s="776"/>
      <c r="E68" s="776"/>
      <c r="F68" s="776"/>
    </row>
    <row r="69" spans="1:8" s="6" customFormat="1">
      <c r="A69" s="542"/>
      <c r="B69" s="776" t="s">
        <v>127</v>
      </c>
      <c r="C69" s="776"/>
      <c r="D69" s="776"/>
      <c r="E69" s="776"/>
      <c r="F69" s="776"/>
    </row>
    <row r="70" spans="1:8" s="6" customFormat="1">
      <c r="A70" s="542"/>
      <c r="B70" s="776" t="s">
        <v>128</v>
      </c>
      <c r="C70" s="776"/>
      <c r="D70" s="776"/>
      <c r="E70" s="776"/>
      <c r="F70" s="776"/>
    </row>
    <row r="71" spans="1:8" s="6" customFormat="1" ht="27.75" customHeight="1">
      <c r="A71" s="542"/>
      <c r="B71" s="776" t="s">
        <v>129</v>
      </c>
      <c r="C71" s="776"/>
      <c r="D71" s="776"/>
      <c r="E71" s="776"/>
      <c r="F71" s="776"/>
    </row>
    <row r="72" spans="1:8" s="6" customFormat="1" ht="28.5" customHeight="1">
      <c r="A72" s="542"/>
      <c r="B72" s="776" t="s">
        <v>130</v>
      </c>
      <c r="C72" s="776"/>
      <c r="D72" s="776"/>
      <c r="E72" s="776"/>
      <c r="F72" s="776"/>
    </row>
    <row r="73" spans="1:8" s="6" customFormat="1" ht="66" customHeight="1">
      <c r="A73" s="542"/>
      <c r="B73" s="776" t="s">
        <v>131</v>
      </c>
      <c r="C73" s="776"/>
      <c r="D73" s="776"/>
      <c r="E73" s="776"/>
      <c r="F73" s="776"/>
    </row>
    <row r="74" spans="1:8" s="6" customFormat="1" ht="26.25" customHeight="1">
      <c r="A74" s="542"/>
      <c r="B74" s="776" t="s">
        <v>132</v>
      </c>
      <c r="C74" s="776"/>
      <c r="D74" s="776"/>
      <c r="E74" s="776"/>
      <c r="F74" s="776"/>
    </row>
    <row r="75" spans="1:8">
      <c r="A75" s="604"/>
      <c r="B75" s="613"/>
      <c r="C75" s="614"/>
      <c r="D75" s="615"/>
      <c r="E75" s="616"/>
      <c r="F75" s="617"/>
    </row>
    <row r="76" spans="1:8" ht="131.25" customHeight="1">
      <c r="A76" s="547">
        <v>3.01</v>
      </c>
      <c r="B76" s="646" t="s">
        <v>202</v>
      </c>
      <c r="C76" s="1"/>
      <c r="D76" s="1"/>
      <c r="E76" s="627"/>
      <c r="F76" s="552"/>
      <c r="H76" s="3"/>
    </row>
    <row r="77" spans="1:8">
      <c r="A77" s="547"/>
      <c r="B77" s="647" t="s">
        <v>133</v>
      </c>
      <c r="C77" s="628" t="s">
        <v>11</v>
      </c>
      <c r="D77" s="552">
        <v>85</v>
      </c>
      <c r="E77" s="648"/>
      <c r="F77" s="552">
        <f>D77*E77</f>
        <v>0</v>
      </c>
      <c r="H77" s="3"/>
    </row>
    <row r="78" spans="1:8">
      <c r="A78" s="547"/>
      <c r="B78" s="647" t="s">
        <v>134</v>
      </c>
      <c r="C78" s="628" t="s">
        <v>11</v>
      </c>
      <c r="D78" s="552">
        <v>85</v>
      </c>
      <c r="E78" s="648"/>
      <c r="F78" s="552">
        <f>D78*E78</f>
        <v>0</v>
      </c>
      <c r="H78" s="3"/>
    </row>
    <row r="79" spans="1:8">
      <c r="A79" s="547"/>
      <c r="B79" s="583"/>
      <c r="C79" s="644"/>
      <c r="D79" s="549"/>
      <c r="E79" s="648"/>
      <c r="F79" s="552"/>
    </row>
    <row r="80" spans="1:8" ht="127.5">
      <c r="A80" s="547">
        <v>3.02</v>
      </c>
      <c r="B80" s="646" t="s">
        <v>203</v>
      </c>
      <c r="C80" s="1"/>
      <c r="D80" s="1"/>
      <c r="E80" s="648"/>
      <c r="F80" s="552"/>
      <c r="H80" s="3"/>
    </row>
    <row r="81" spans="1:8">
      <c r="A81" s="547"/>
      <c r="B81" s="647" t="s">
        <v>133</v>
      </c>
      <c r="C81" s="628" t="s">
        <v>11</v>
      </c>
      <c r="D81" s="552">
        <v>45</v>
      </c>
      <c r="E81" s="648"/>
      <c r="F81" s="552">
        <f>D81*E81</f>
        <v>0</v>
      </c>
      <c r="H81" s="3"/>
    </row>
    <row r="82" spans="1:8">
      <c r="A82" s="547"/>
      <c r="B82" s="647" t="s">
        <v>134</v>
      </c>
      <c r="C82" s="628" t="s">
        <v>11</v>
      </c>
      <c r="D82" s="552">
        <v>45</v>
      </c>
      <c r="E82" s="648"/>
      <c r="F82" s="552">
        <f>D82*E82</f>
        <v>0</v>
      </c>
      <c r="H82" s="3"/>
    </row>
    <row r="83" spans="1:8">
      <c r="A83" s="547"/>
      <c r="B83" s="646"/>
      <c r="C83" s="628"/>
      <c r="D83" s="552"/>
      <c r="E83" s="627"/>
      <c r="F83" s="552"/>
    </row>
    <row r="84" spans="1:8" ht="25.5">
      <c r="A84" s="547">
        <v>3.03</v>
      </c>
      <c r="B84" s="583" t="s">
        <v>58</v>
      </c>
      <c r="C84" s="628" t="s">
        <v>19</v>
      </c>
      <c r="D84" s="552">
        <v>4</v>
      </c>
      <c r="E84" s="648"/>
      <c r="F84" s="552">
        <f>D84*E84</f>
        <v>0</v>
      </c>
    </row>
    <row r="85" spans="1:8">
      <c r="A85" s="547"/>
      <c r="B85" s="583"/>
      <c r="C85" s="644"/>
      <c r="D85" s="549"/>
      <c r="E85" s="627"/>
      <c r="F85" s="617"/>
    </row>
    <row r="86" spans="1:8" ht="25.5">
      <c r="A86" s="547">
        <f>A84+0.01</f>
        <v>3.0399999999999996</v>
      </c>
      <c r="B86" s="583" t="s">
        <v>36</v>
      </c>
      <c r="C86" s="628" t="s">
        <v>19</v>
      </c>
      <c r="D86" s="552">
        <v>45</v>
      </c>
      <c r="E86" s="648"/>
      <c r="F86" s="552">
        <f>D86*E86</f>
        <v>0</v>
      </c>
    </row>
    <row r="87" spans="1:8">
      <c r="A87" s="547"/>
      <c r="B87" s="613"/>
      <c r="C87" s="614"/>
      <c r="D87" s="615"/>
      <c r="E87" s="649"/>
      <c r="F87" s="617"/>
    </row>
    <row r="88" spans="1:8" ht="51">
      <c r="A88" s="547">
        <f>A86+0.01</f>
        <v>3.0499999999999994</v>
      </c>
      <c r="B88" s="583" t="s">
        <v>32</v>
      </c>
      <c r="C88" s="586"/>
      <c r="E88" s="629"/>
      <c r="F88" s="552"/>
    </row>
    <row r="89" spans="1:8">
      <c r="A89" s="547"/>
      <c r="B89" s="583"/>
      <c r="C89" s="586"/>
      <c r="E89" s="629"/>
      <c r="F89" s="552"/>
    </row>
    <row r="90" spans="1:8">
      <c r="A90" s="547"/>
      <c r="B90" s="548" t="s">
        <v>206</v>
      </c>
      <c r="C90" s="563" t="s">
        <v>8</v>
      </c>
      <c r="D90" s="564">
        <v>0.1</v>
      </c>
      <c r="E90" s="648">
        <f>SUM(F77:F86)</f>
        <v>0</v>
      </c>
      <c r="F90" s="552">
        <f>E90*0.1</f>
        <v>0</v>
      </c>
    </row>
    <row r="91" spans="1:8">
      <c r="A91" s="604"/>
      <c r="B91" s="613"/>
      <c r="C91" s="614"/>
      <c r="D91" s="615"/>
      <c r="E91" s="616"/>
      <c r="F91" s="617"/>
    </row>
    <row r="92" spans="1:8">
      <c r="A92" s="631" t="str">
        <f>A54</f>
        <v>3.0</v>
      </c>
      <c r="B92" s="632" t="s">
        <v>37</v>
      </c>
      <c r="C92" s="633"/>
      <c r="D92" s="634"/>
      <c r="E92" s="635"/>
      <c r="F92" s="636">
        <f>SUM(F77:F90)</f>
        <v>0</v>
      </c>
    </row>
    <row r="93" spans="1:8">
      <c r="A93" s="604"/>
      <c r="B93" s="613"/>
      <c r="C93" s="614"/>
      <c r="D93" s="615"/>
      <c r="E93" s="616"/>
      <c r="F93" s="617"/>
    </row>
    <row r="94" spans="1:8">
      <c r="A94" s="547"/>
      <c r="B94" s="613"/>
      <c r="C94" s="614"/>
      <c r="D94" s="615"/>
      <c r="E94" s="616"/>
      <c r="F94" s="617"/>
    </row>
    <row r="95" spans="1:8">
      <c r="A95" s="650" t="s">
        <v>29</v>
      </c>
      <c r="B95" s="618" t="s">
        <v>42</v>
      </c>
      <c r="C95" s="651"/>
      <c r="D95" s="652"/>
      <c r="E95" s="653"/>
      <c r="F95" s="574"/>
    </row>
    <row r="96" spans="1:8" s="6" customFormat="1">
      <c r="A96" s="654"/>
      <c r="B96" s="619"/>
      <c r="C96" s="651"/>
      <c r="D96" s="652"/>
      <c r="E96" s="653"/>
      <c r="F96" s="655"/>
    </row>
    <row r="97" spans="1:6" s="6" customFormat="1">
      <c r="A97" s="654"/>
      <c r="B97" s="26" t="s">
        <v>77</v>
      </c>
      <c r="C97" s="651"/>
      <c r="D97" s="652"/>
      <c r="E97" s="653"/>
      <c r="F97" s="655"/>
    </row>
    <row r="98" spans="1:6" s="6" customFormat="1" ht="27.75" customHeight="1">
      <c r="A98" s="654"/>
      <c r="B98" s="776" t="s">
        <v>107</v>
      </c>
      <c r="C98" s="776"/>
      <c r="D98" s="776"/>
      <c r="E98" s="776"/>
      <c r="F98" s="776"/>
    </row>
    <row r="99" spans="1:6" s="6" customFormat="1" ht="25.5" customHeight="1">
      <c r="A99" s="654"/>
      <c r="B99" s="776" t="s">
        <v>136</v>
      </c>
      <c r="C99" s="776"/>
      <c r="D99" s="776"/>
      <c r="E99" s="776"/>
      <c r="F99" s="776"/>
    </row>
    <row r="100" spans="1:6" s="6" customFormat="1" ht="28.5" customHeight="1">
      <c r="A100" s="654"/>
      <c r="B100" s="776" t="s">
        <v>137</v>
      </c>
      <c r="C100" s="776"/>
      <c r="D100" s="776"/>
      <c r="E100" s="776"/>
      <c r="F100" s="776"/>
    </row>
    <row r="101" spans="1:6" s="6" customFormat="1" ht="14.25" customHeight="1">
      <c r="A101" s="654"/>
      <c r="B101" s="199"/>
      <c r="C101" s="199"/>
      <c r="D101" s="199"/>
      <c r="E101" s="199"/>
      <c r="F101" s="199"/>
    </row>
    <row r="102" spans="1:6" s="30" customFormat="1" ht="79.5" customHeight="1">
      <c r="A102" s="547">
        <v>4.01</v>
      </c>
      <c r="B102" s="27" t="s">
        <v>681</v>
      </c>
      <c r="C102" s="28" t="s">
        <v>11</v>
      </c>
      <c r="D102" s="29">
        <v>42</v>
      </c>
      <c r="E102" s="648"/>
      <c r="F102" s="29">
        <f>D102*E102</f>
        <v>0</v>
      </c>
    </row>
    <row r="103" spans="1:6" s="6" customFormat="1">
      <c r="A103" s="654"/>
      <c r="B103" s="619"/>
      <c r="C103" s="651"/>
      <c r="D103" s="652"/>
      <c r="E103" s="648"/>
      <c r="F103" s="655"/>
    </row>
    <row r="104" spans="1:6" ht="51">
      <c r="A104" s="547">
        <v>4.0199999999999996</v>
      </c>
      <c r="B104" s="645" t="s">
        <v>211</v>
      </c>
      <c r="C104" s="628" t="s">
        <v>11</v>
      </c>
      <c r="D104" s="552">
        <v>42</v>
      </c>
      <c r="E104" s="648"/>
      <c r="F104" s="552">
        <f>D104*E104</f>
        <v>0</v>
      </c>
    </row>
    <row r="105" spans="1:6">
      <c r="A105" s="547"/>
      <c r="B105" s="583"/>
      <c r="C105" s="628"/>
      <c r="D105" s="552"/>
      <c r="E105" s="648"/>
      <c r="F105" s="552"/>
    </row>
    <row r="106" spans="1:6" ht="41.25" customHeight="1">
      <c r="A106" s="547">
        <v>4.03</v>
      </c>
      <c r="B106" s="645" t="s">
        <v>214</v>
      </c>
      <c r="C106" s="628" t="s">
        <v>11</v>
      </c>
      <c r="D106" s="552">
        <v>42</v>
      </c>
      <c r="E106" s="648"/>
      <c r="F106" s="552">
        <f>D106*E106</f>
        <v>0</v>
      </c>
    </row>
    <row r="107" spans="1:6">
      <c r="A107" s="547"/>
      <c r="B107" s="583"/>
      <c r="C107" s="628"/>
      <c r="D107" s="552"/>
      <c r="E107" s="627"/>
      <c r="F107" s="552"/>
    </row>
    <row r="108" spans="1:6" ht="51">
      <c r="A108" s="547">
        <v>4.04</v>
      </c>
      <c r="B108" s="583" t="s">
        <v>32</v>
      </c>
      <c r="C108" s="628"/>
      <c r="D108" s="563"/>
      <c r="E108" s="616"/>
      <c r="F108" s="552"/>
    </row>
    <row r="109" spans="1:6">
      <c r="A109" s="547"/>
      <c r="B109" s="583"/>
      <c r="C109" s="628"/>
      <c r="D109" s="563"/>
      <c r="E109" s="616"/>
      <c r="F109" s="552"/>
    </row>
    <row r="110" spans="1:6">
      <c r="A110" s="547"/>
      <c r="B110" s="548" t="s">
        <v>209</v>
      </c>
      <c r="C110" s="563" t="s">
        <v>8</v>
      </c>
      <c r="D110" s="564">
        <v>0.1</v>
      </c>
      <c r="E110" s="648">
        <f>SUM(F102:F106)</f>
        <v>0</v>
      </c>
      <c r="F110" s="552">
        <f>E110*0.1</f>
        <v>0</v>
      </c>
    </row>
    <row r="111" spans="1:6">
      <c r="A111" s="656"/>
      <c r="B111" s="620"/>
      <c r="C111" s="621"/>
      <c r="D111" s="622"/>
      <c r="E111" s="625"/>
      <c r="F111" s="626"/>
    </row>
    <row r="112" spans="1:6" s="7" customFormat="1" ht="11.25" customHeight="1">
      <c r="A112" s="631" t="str">
        <f>A95</f>
        <v>4.0</v>
      </c>
      <c r="B112" s="657" t="s">
        <v>43</v>
      </c>
      <c r="C112" s="658"/>
      <c r="D112" s="659"/>
      <c r="E112" s="660"/>
      <c r="F112" s="661">
        <f>SUM(F102:F110)</f>
        <v>0</v>
      </c>
    </row>
    <row r="113" spans="1:6">
      <c r="A113" s="604"/>
      <c r="B113" s="613"/>
      <c r="C113" s="614"/>
      <c r="D113" s="615"/>
      <c r="E113" s="616"/>
      <c r="F113" s="617"/>
    </row>
    <row r="114" spans="1:6">
      <c r="A114" s="662" t="s">
        <v>210</v>
      </c>
      <c r="B114" s="618" t="s">
        <v>151</v>
      </c>
      <c r="C114" s="614"/>
      <c r="D114" s="615"/>
      <c r="E114" s="616"/>
      <c r="F114" s="617"/>
    </row>
    <row r="115" spans="1:6" s="6" customFormat="1">
      <c r="A115" s="663"/>
      <c r="B115" s="619"/>
      <c r="C115" s="638"/>
      <c r="D115" s="639"/>
      <c r="E115" s="640"/>
      <c r="F115" s="641"/>
    </row>
    <row r="116" spans="1:6" s="6" customFormat="1">
      <c r="A116" s="663"/>
      <c r="B116" s="26" t="s">
        <v>77</v>
      </c>
      <c r="C116" s="664"/>
      <c r="D116" s="639"/>
      <c r="E116" s="640"/>
      <c r="F116" s="641"/>
    </row>
    <row r="117" spans="1:6" s="6" customFormat="1" ht="39.75" customHeight="1">
      <c r="A117" s="663"/>
      <c r="B117" s="776" t="s">
        <v>138</v>
      </c>
      <c r="C117" s="776" t="s">
        <v>14</v>
      </c>
      <c r="D117" s="776"/>
      <c r="E117" s="776"/>
      <c r="F117" s="776"/>
    </row>
    <row r="118" spans="1:6" ht="40.5" customHeight="1">
      <c r="A118" s="665"/>
      <c r="B118" s="776" t="s">
        <v>172</v>
      </c>
      <c r="C118" s="776"/>
      <c r="D118" s="776"/>
      <c r="E118" s="776"/>
      <c r="F118" s="776"/>
    </row>
    <row r="119" spans="1:6">
      <c r="A119" s="665"/>
      <c r="B119" s="776" t="s">
        <v>139</v>
      </c>
      <c r="C119" s="776"/>
      <c r="D119" s="615"/>
      <c r="E119" s="616"/>
      <c r="F119" s="617"/>
    </row>
    <row r="120" spans="1:6">
      <c r="A120" s="665"/>
      <c r="B120" s="776" t="s">
        <v>140</v>
      </c>
      <c r="C120" s="776"/>
      <c r="D120" s="615"/>
      <c r="E120" s="616"/>
      <c r="F120" s="617"/>
    </row>
    <row r="121" spans="1:6">
      <c r="A121" s="665"/>
      <c r="B121" s="776" t="s">
        <v>141</v>
      </c>
      <c r="C121" s="776"/>
      <c r="D121" s="615"/>
      <c r="E121" s="616"/>
      <c r="F121" s="617"/>
    </row>
    <row r="122" spans="1:6">
      <c r="A122" s="665"/>
      <c r="B122" s="776" t="s">
        <v>142</v>
      </c>
      <c r="C122" s="776"/>
      <c r="D122" s="615"/>
      <c r="E122" s="616"/>
      <c r="F122" s="617"/>
    </row>
    <row r="123" spans="1:6">
      <c r="A123" s="665"/>
      <c r="B123" s="776" t="s">
        <v>143</v>
      </c>
      <c r="C123" s="776"/>
      <c r="D123" s="615"/>
      <c r="E123" s="616"/>
      <c r="F123" s="617"/>
    </row>
    <row r="124" spans="1:6">
      <c r="A124" s="665"/>
      <c r="B124" s="776" t="s">
        <v>144</v>
      </c>
      <c r="C124" s="776"/>
      <c r="D124" s="615"/>
      <c r="E124" s="616"/>
      <c r="F124" s="617"/>
    </row>
    <row r="125" spans="1:6" ht="12.75" customHeight="1">
      <c r="A125" s="665"/>
      <c r="B125" s="776" t="s">
        <v>145</v>
      </c>
      <c r="C125" s="776"/>
      <c r="D125" s="615"/>
      <c r="E125" s="616"/>
      <c r="F125" s="617"/>
    </row>
    <row r="126" spans="1:6" ht="12.75" customHeight="1">
      <c r="A126" s="665"/>
      <c r="B126" s="776" t="s">
        <v>146</v>
      </c>
      <c r="C126" s="776"/>
      <c r="D126" s="615"/>
      <c r="E126" s="616"/>
      <c r="F126" s="617"/>
    </row>
    <row r="127" spans="1:6">
      <c r="A127" s="665"/>
      <c r="B127" s="776" t="s">
        <v>147</v>
      </c>
      <c r="C127" s="776"/>
      <c r="D127" s="615"/>
      <c r="E127" s="616"/>
      <c r="F127" s="617"/>
    </row>
    <row r="128" spans="1:6">
      <c r="A128" s="665"/>
      <c r="B128" s="776" t="s">
        <v>148</v>
      </c>
      <c r="C128" s="776"/>
      <c r="D128" s="615"/>
      <c r="E128" s="616"/>
      <c r="F128" s="617"/>
    </row>
    <row r="129" spans="1:6" ht="15.75" customHeight="1">
      <c r="A129" s="665"/>
      <c r="B129" s="776" t="s">
        <v>149</v>
      </c>
      <c r="C129" s="776" t="s">
        <v>14</v>
      </c>
      <c r="D129" s="776"/>
      <c r="E129" s="776"/>
      <c r="F129" s="776"/>
    </row>
    <row r="130" spans="1:6">
      <c r="A130" s="665"/>
      <c r="B130" s="666" t="s">
        <v>215</v>
      </c>
      <c r="C130" s="666"/>
      <c r="D130" s="615"/>
      <c r="E130" s="616"/>
      <c r="F130" s="617"/>
    </row>
    <row r="131" spans="1:6">
      <c r="A131" s="665"/>
      <c r="B131" s="637"/>
      <c r="C131" s="614"/>
      <c r="D131" s="615"/>
      <c r="E131" s="616"/>
      <c r="F131" s="617"/>
    </row>
    <row r="132" spans="1:6" ht="105.75" customHeight="1">
      <c r="A132" s="667">
        <v>5.01</v>
      </c>
      <c r="B132" s="583" t="s">
        <v>682</v>
      </c>
      <c r="C132" s="614" t="s">
        <v>25</v>
      </c>
      <c r="D132" s="615">
        <v>1</v>
      </c>
      <c r="E132" s="648"/>
      <c r="F132" s="617">
        <f>D132*E132</f>
        <v>0</v>
      </c>
    </row>
    <row r="133" spans="1:6">
      <c r="A133" s="665"/>
      <c r="B133" s="637"/>
      <c r="C133" s="614"/>
      <c r="D133" s="615"/>
      <c r="E133" s="648"/>
      <c r="F133" s="617"/>
    </row>
    <row r="134" spans="1:6" ht="81.75" customHeight="1">
      <c r="A134" s="667">
        <v>5.0199999999999996</v>
      </c>
      <c r="B134" s="583" t="s">
        <v>683</v>
      </c>
      <c r="C134" s="614" t="s">
        <v>25</v>
      </c>
      <c r="D134" s="615">
        <v>1</v>
      </c>
      <c r="E134" s="648"/>
      <c r="F134" s="617">
        <f>D134*E134</f>
        <v>0</v>
      </c>
    </row>
    <row r="135" spans="1:6" ht="12" customHeight="1">
      <c r="A135" s="667"/>
      <c r="B135" s="583"/>
      <c r="C135" s="614"/>
      <c r="D135" s="615"/>
      <c r="E135" s="648"/>
      <c r="F135" s="617"/>
    </row>
    <row r="136" spans="1:6" ht="81.75" customHeight="1">
      <c r="A136" s="667">
        <v>5.03</v>
      </c>
      <c r="B136" s="583" t="s">
        <v>684</v>
      </c>
      <c r="C136" s="614" t="s">
        <v>25</v>
      </c>
      <c r="D136" s="615">
        <v>1</v>
      </c>
      <c r="E136" s="648"/>
      <c r="F136" s="617">
        <f>D136*E136</f>
        <v>0</v>
      </c>
    </row>
    <row r="137" spans="1:6">
      <c r="A137" s="667"/>
      <c r="B137" s="583"/>
      <c r="C137" s="614"/>
      <c r="D137" s="615"/>
      <c r="E137" s="649"/>
      <c r="F137" s="617"/>
    </row>
    <row r="138" spans="1:6" ht="51">
      <c r="A138" s="604">
        <v>5.04</v>
      </c>
      <c r="B138" s="583" t="s">
        <v>32</v>
      </c>
      <c r="C138" s="628"/>
      <c r="D138" s="563"/>
      <c r="E138" s="649"/>
      <c r="F138" s="617"/>
    </row>
    <row r="139" spans="1:6">
      <c r="A139" s="604"/>
      <c r="B139" s="583"/>
      <c r="C139" s="628"/>
      <c r="D139" s="563"/>
      <c r="E139" s="616"/>
      <c r="F139" s="552"/>
    </row>
    <row r="140" spans="1:6" ht="25.5">
      <c r="A140" s="547"/>
      <c r="B140" s="548" t="s">
        <v>218</v>
      </c>
      <c r="C140" s="563" t="s">
        <v>8</v>
      </c>
      <c r="D140" s="564">
        <v>0.1</v>
      </c>
      <c r="E140" s="648">
        <f>SUM(F130:F137)</f>
        <v>0</v>
      </c>
      <c r="F140" s="552">
        <f>E140*0.1</f>
        <v>0</v>
      </c>
    </row>
    <row r="141" spans="1:6">
      <c r="A141" s="604"/>
      <c r="B141" s="548"/>
      <c r="C141" s="563"/>
      <c r="D141" s="549"/>
      <c r="E141" s="630"/>
      <c r="F141" s="552"/>
    </row>
    <row r="142" spans="1:6" ht="13.5" customHeight="1">
      <c r="A142" s="631" t="str">
        <f>A114</f>
        <v>5.0</v>
      </c>
      <c r="B142" s="657" t="s">
        <v>219</v>
      </c>
      <c r="C142" s="658"/>
      <c r="D142" s="659"/>
      <c r="E142" s="660"/>
      <c r="F142" s="661">
        <f>SUM(F118:F140)</f>
        <v>0</v>
      </c>
    </row>
    <row r="143" spans="1:6">
      <c r="A143" s="604"/>
      <c r="B143" s="613"/>
      <c r="C143" s="614"/>
      <c r="D143" s="615"/>
      <c r="E143" s="616"/>
      <c r="F143" s="617"/>
    </row>
    <row r="144" spans="1:6">
      <c r="A144" s="662" t="s">
        <v>38</v>
      </c>
      <c r="B144" s="618" t="s">
        <v>44</v>
      </c>
      <c r="C144" s="614"/>
      <c r="D144" s="615"/>
      <c r="E144" s="616"/>
      <c r="F144" s="617"/>
    </row>
    <row r="145" spans="1:6">
      <c r="A145" s="604"/>
      <c r="B145" s="613"/>
      <c r="C145" s="614"/>
      <c r="D145" s="615"/>
      <c r="E145" s="616"/>
      <c r="F145" s="617"/>
    </row>
    <row r="146" spans="1:6" ht="51">
      <c r="A146" s="547">
        <v>6.01</v>
      </c>
      <c r="B146" s="583" t="s">
        <v>45</v>
      </c>
      <c r="C146" s="644" t="s">
        <v>11</v>
      </c>
      <c r="D146" s="549">
        <v>47</v>
      </c>
      <c r="E146" s="648"/>
      <c r="F146" s="552">
        <f>E146*D146</f>
        <v>0</v>
      </c>
    </row>
    <row r="147" spans="1:6">
      <c r="A147" s="604"/>
      <c r="B147" s="613"/>
      <c r="C147" s="614"/>
      <c r="D147" s="615"/>
      <c r="E147" s="648"/>
      <c r="F147" s="617"/>
    </row>
    <row r="148" spans="1:6">
      <c r="A148" s="668" t="str">
        <f>A144</f>
        <v>6.0</v>
      </c>
      <c r="B148" s="669" t="s">
        <v>46</v>
      </c>
      <c r="C148" s="633"/>
      <c r="D148" s="634"/>
      <c r="E148" s="634"/>
      <c r="F148" s="636">
        <f>SUM(F146:F147)</f>
        <v>0</v>
      </c>
    </row>
    <row r="149" spans="1:6">
      <c r="E149" s="648"/>
    </row>
    <row r="150" spans="1:6">
      <c r="A150" s="662" t="s">
        <v>39</v>
      </c>
      <c r="B150" s="618" t="s">
        <v>152</v>
      </c>
      <c r="C150" s="614"/>
      <c r="D150" s="615"/>
      <c r="E150" s="648"/>
      <c r="F150" s="617"/>
    </row>
    <row r="151" spans="1:6">
      <c r="A151" s="604"/>
      <c r="B151" s="613"/>
      <c r="C151" s="614"/>
      <c r="D151" s="615"/>
      <c r="E151" s="648"/>
      <c r="F151" s="617"/>
    </row>
    <row r="152" spans="1:6" ht="25.5">
      <c r="A152" s="547">
        <v>7.01</v>
      </c>
      <c r="B152" s="583" t="s">
        <v>153</v>
      </c>
      <c r="C152" s="644"/>
      <c r="D152" s="549"/>
      <c r="E152" s="648"/>
      <c r="F152" s="552"/>
    </row>
    <row r="153" spans="1:6" ht="51">
      <c r="A153" s="547"/>
      <c r="B153" s="670" t="s">
        <v>154</v>
      </c>
      <c r="C153" s="644" t="s">
        <v>25</v>
      </c>
      <c r="D153" s="549">
        <v>1</v>
      </c>
      <c r="E153" s="648"/>
      <c r="F153" s="552">
        <f>D153*E153</f>
        <v>0</v>
      </c>
    </row>
    <row r="154" spans="1:6" ht="51">
      <c r="A154" s="547"/>
      <c r="B154" s="670" t="s">
        <v>155</v>
      </c>
      <c r="C154" s="644" t="s">
        <v>25</v>
      </c>
      <c r="D154" s="549">
        <v>1</v>
      </c>
      <c r="E154" s="648"/>
      <c r="F154" s="552">
        <f t="shared" ref="F154:F162" si="0">D154*E154</f>
        <v>0</v>
      </c>
    </row>
    <row r="155" spans="1:6">
      <c r="A155" s="547"/>
      <c r="B155" s="670" t="s">
        <v>156</v>
      </c>
      <c r="C155" s="644" t="s">
        <v>25</v>
      </c>
      <c r="D155" s="549">
        <v>1</v>
      </c>
      <c r="E155" s="648"/>
      <c r="F155" s="552">
        <f t="shared" si="0"/>
        <v>0</v>
      </c>
    </row>
    <row r="156" spans="1:6">
      <c r="A156" s="547"/>
      <c r="B156" s="583"/>
      <c r="C156" s="644"/>
      <c r="D156" s="549"/>
      <c r="E156" s="648"/>
      <c r="F156" s="552">
        <f t="shared" si="0"/>
        <v>0</v>
      </c>
    </row>
    <row r="157" spans="1:6" ht="25.5">
      <c r="A157" s="547">
        <v>7.02</v>
      </c>
      <c r="B157" s="583" t="s">
        <v>160</v>
      </c>
      <c r="C157" s="644" t="s">
        <v>25</v>
      </c>
      <c r="D157" s="549">
        <v>1</v>
      </c>
      <c r="E157" s="648"/>
      <c r="F157" s="552">
        <f t="shared" si="0"/>
        <v>0</v>
      </c>
    </row>
    <row r="158" spans="1:6">
      <c r="A158" s="547"/>
      <c r="B158" s="583"/>
      <c r="C158" s="644"/>
      <c r="D158" s="549"/>
      <c r="E158" s="648"/>
      <c r="F158" s="552">
        <f t="shared" si="0"/>
        <v>0</v>
      </c>
    </row>
    <row r="159" spans="1:6" ht="51">
      <c r="A159" s="547">
        <v>7.03</v>
      </c>
      <c r="B159" s="583" t="s">
        <v>222</v>
      </c>
      <c r="C159" s="644" t="s">
        <v>8</v>
      </c>
      <c r="D159" s="549">
        <v>1</v>
      </c>
      <c r="E159" s="648"/>
      <c r="F159" s="552">
        <f t="shared" si="0"/>
        <v>0</v>
      </c>
    </row>
    <row r="160" spans="1:6">
      <c r="A160" s="547"/>
      <c r="B160" s="583"/>
      <c r="C160" s="644"/>
      <c r="D160" s="549"/>
      <c r="E160" s="648"/>
      <c r="F160" s="552">
        <f t="shared" si="0"/>
        <v>0</v>
      </c>
    </row>
    <row r="161" spans="1:6" ht="25.5">
      <c r="A161" s="547">
        <v>7.04</v>
      </c>
      <c r="B161" s="583" t="s">
        <v>161</v>
      </c>
      <c r="C161" s="644" t="s">
        <v>8</v>
      </c>
      <c r="D161" s="549">
        <v>1</v>
      </c>
      <c r="E161" s="648"/>
      <c r="F161" s="552">
        <f t="shared" si="0"/>
        <v>0</v>
      </c>
    </row>
    <row r="162" spans="1:6">
      <c r="A162" s="547"/>
      <c r="B162" s="583"/>
      <c r="C162" s="644"/>
      <c r="D162" s="549"/>
      <c r="E162" s="648"/>
      <c r="F162" s="552">
        <f t="shared" si="0"/>
        <v>0</v>
      </c>
    </row>
    <row r="163" spans="1:6" ht="25.5">
      <c r="A163" s="547">
        <v>7.05</v>
      </c>
      <c r="B163" s="583" t="s">
        <v>220</v>
      </c>
      <c r="C163" s="644" t="s">
        <v>8</v>
      </c>
      <c r="D163" s="549">
        <v>1</v>
      </c>
      <c r="E163" s="648"/>
      <c r="F163" s="552">
        <v>0</v>
      </c>
    </row>
    <row r="164" spans="1:6">
      <c r="A164" s="547"/>
      <c r="B164" s="583"/>
      <c r="C164" s="644"/>
      <c r="D164" s="549"/>
      <c r="E164" s="648"/>
      <c r="F164" s="552"/>
    </row>
    <row r="165" spans="1:6" ht="51">
      <c r="A165" s="547">
        <v>7.06</v>
      </c>
      <c r="B165" s="583" t="s">
        <v>221</v>
      </c>
      <c r="C165" s="644" t="s">
        <v>8</v>
      </c>
      <c r="D165" s="549">
        <v>1</v>
      </c>
      <c r="E165" s="648"/>
      <c r="F165" s="552">
        <v>0</v>
      </c>
    </row>
    <row r="166" spans="1:6">
      <c r="A166" s="547"/>
      <c r="B166" s="583"/>
      <c r="C166" s="644"/>
      <c r="D166" s="549"/>
      <c r="E166" s="648"/>
      <c r="F166" s="552"/>
    </row>
    <row r="167" spans="1:6" ht="51">
      <c r="A167" s="547">
        <v>7.07</v>
      </c>
      <c r="B167" s="583" t="s">
        <v>224</v>
      </c>
      <c r="C167" s="644" t="s">
        <v>103</v>
      </c>
      <c r="D167" s="549">
        <v>10</v>
      </c>
      <c r="E167" s="648"/>
      <c r="F167" s="552">
        <f>E167*D167</f>
        <v>0</v>
      </c>
    </row>
    <row r="168" spans="1:6">
      <c r="A168" s="547"/>
      <c r="B168" s="583"/>
      <c r="C168" s="644"/>
      <c r="D168" s="549"/>
      <c r="E168" s="627"/>
      <c r="F168" s="552"/>
    </row>
    <row r="169" spans="1:6" ht="63.75">
      <c r="A169" s="547">
        <v>7.08</v>
      </c>
      <c r="B169" s="583" t="s">
        <v>223</v>
      </c>
      <c r="C169" s="644" t="s">
        <v>103</v>
      </c>
      <c r="D169" s="549">
        <v>25</v>
      </c>
      <c r="E169" s="648"/>
      <c r="F169" s="552">
        <f>E169*D169</f>
        <v>0</v>
      </c>
    </row>
    <row r="170" spans="1:6">
      <c r="A170" s="547"/>
      <c r="B170" s="583"/>
      <c r="C170" s="644"/>
      <c r="D170" s="549"/>
      <c r="E170" s="627"/>
      <c r="F170" s="552"/>
    </row>
    <row r="171" spans="1:6" ht="25.5">
      <c r="A171" s="547">
        <v>7.09</v>
      </c>
      <c r="B171" s="583" t="s">
        <v>225</v>
      </c>
      <c r="C171" s="644" t="s">
        <v>8</v>
      </c>
      <c r="D171" s="549">
        <v>1</v>
      </c>
      <c r="E171" s="648"/>
      <c r="F171" s="552">
        <v>0</v>
      </c>
    </row>
    <row r="172" spans="1:6">
      <c r="A172" s="547"/>
      <c r="B172" s="583"/>
      <c r="C172" s="644"/>
      <c r="D172" s="549"/>
      <c r="E172" s="648"/>
      <c r="F172" s="552"/>
    </row>
    <row r="173" spans="1:6" ht="51">
      <c r="A173" s="604">
        <v>7.1</v>
      </c>
      <c r="B173" s="583" t="s">
        <v>32</v>
      </c>
      <c r="C173" s="628"/>
      <c r="D173" s="563"/>
      <c r="E173" s="649"/>
      <c r="F173" s="617"/>
    </row>
    <row r="174" spans="1:6">
      <c r="A174" s="604"/>
      <c r="B174" s="583"/>
      <c r="C174" s="628"/>
      <c r="D174" s="563"/>
      <c r="E174" s="616"/>
      <c r="F174" s="552"/>
    </row>
    <row r="175" spans="1:6">
      <c r="A175" s="547"/>
      <c r="B175" s="548" t="s">
        <v>227</v>
      </c>
      <c r="C175" s="563" t="s">
        <v>8</v>
      </c>
      <c r="D175" s="564">
        <v>0.1</v>
      </c>
      <c r="E175" s="648">
        <f>SUM(F153:F172)</f>
        <v>0</v>
      </c>
      <c r="F175" s="552">
        <f>E175*0.1</f>
        <v>0</v>
      </c>
    </row>
    <row r="176" spans="1:6">
      <c r="A176" s="547"/>
      <c r="B176" s="583"/>
      <c r="C176" s="644"/>
      <c r="D176" s="549"/>
      <c r="E176" s="648"/>
      <c r="F176" s="552"/>
    </row>
    <row r="177" spans="1:6">
      <c r="A177" s="604"/>
      <c r="B177" s="613"/>
      <c r="C177" s="614"/>
      <c r="D177" s="615"/>
      <c r="E177" s="616"/>
      <c r="F177" s="617"/>
    </row>
    <row r="178" spans="1:6" ht="25.5">
      <c r="A178" s="668" t="str">
        <f>A150</f>
        <v>7.0</v>
      </c>
      <c r="B178" s="669" t="s">
        <v>173</v>
      </c>
      <c r="C178" s="633"/>
      <c r="D178" s="634"/>
      <c r="E178" s="635"/>
      <c r="F178" s="636">
        <f>SUM(F152:F177)</f>
        <v>0</v>
      </c>
    </row>
  </sheetData>
  <sheetProtection password="DFF5" sheet="1" objects="1" scenarios="1"/>
  <mergeCells count="41">
    <mergeCell ref="B61:F61"/>
    <mergeCell ref="B21:F21"/>
    <mergeCell ref="B36:F36"/>
    <mergeCell ref="B37:F37"/>
    <mergeCell ref="B38:F38"/>
    <mergeCell ref="B39:F39"/>
    <mergeCell ref="B40:F40"/>
    <mergeCell ref="B41:F41"/>
    <mergeCell ref="B57:F57"/>
    <mergeCell ref="B58:F58"/>
    <mergeCell ref="B59:F59"/>
    <mergeCell ref="B60:F60"/>
    <mergeCell ref="B73:F73"/>
    <mergeCell ref="B62:F62"/>
    <mergeCell ref="B63:F63"/>
    <mergeCell ref="B64:F64"/>
    <mergeCell ref="B65:F65"/>
    <mergeCell ref="B66:F66"/>
    <mergeCell ref="B67:F67"/>
    <mergeCell ref="B68:F68"/>
    <mergeCell ref="B69:F69"/>
    <mergeCell ref="B70:F70"/>
    <mergeCell ref="B71:F71"/>
    <mergeCell ref="B72:F72"/>
    <mergeCell ref="B124:C124"/>
    <mergeCell ref="B74:F74"/>
    <mergeCell ref="B98:F98"/>
    <mergeCell ref="B99:F99"/>
    <mergeCell ref="B100:F100"/>
    <mergeCell ref="B117:F117"/>
    <mergeCell ref="B118:F118"/>
    <mergeCell ref="B119:C119"/>
    <mergeCell ref="B120:C120"/>
    <mergeCell ref="B121:C121"/>
    <mergeCell ref="B122:C122"/>
    <mergeCell ref="B123:C123"/>
    <mergeCell ref="B125:C125"/>
    <mergeCell ref="B126:C126"/>
    <mergeCell ref="B127:C127"/>
    <mergeCell ref="B128:C128"/>
    <mergeCell ref="B129:F129"/>
  </mergeCells>
  <pageMargins left="0.7" right="0.7" top="0.75" bottom="0.75" header="0.3" footer="0.3"/>
  <pageSetup scale="9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F828E-C188-40DE-BCAB-60D4093F1C23}">
  <sheetPr>
    <pageSetUpPr fitToPage="1"/>
  </sheetPr>
  <dimension ref="A1:M53"/>
  <sheetViews>
    <sheetView topLeftCell="A38" zoomScale="115" zoomScaleNormal="115" workbookViewId="0">
      <selection activeCell="F54" sqref="F54"/>
    </sheetView>
  </sheetViews>
  <sheetFormatPr defaultRowHeight="12.75"/>
  <cols>
    <col min="1" max="1" width="5" style="1" bestFit="1" customWidth="1"/>
    <col min="2" max="2" width="40.5703125" style="2" customWidth="1"/>
    <col min="3" max="3" width="10.140625" style="585" bestFit="1" customWidth="1"/>
    <col min="4" max="4" width="11.28515625" style="2" customWidth="1"/>
    <col min="5" max="5" width="12.28515625" style="551" customWidth="1"/>
    <col min="6" max="6" width="15.85546875" style="551" customWidth="1"/>
    <col min="7" max="16384" width="9.140625" style="1"/>
  </cols>
  <sheetData>
    <row r="1" spans="1:13" ht="13.5" thickBot="1">
      <c r="A1" s="528"/>
      <c r="B1" s="529"/>
      <c r="C1" s="530"/>
      <c r="D1" s="531"/>
      <c r="E1" s="532"/>
      <c r="F1" s="532"/>
    </row>
    <row r="2" spans="1:13" s="2" customFormat="1" ht="13.5" thickBot="1">
      <c r="A2" s="539" t="s">
        <v>685</v>
      </c>
      <c r="B2" s="15" t="s">
        <v>686</v>
      </c>
      <c r="C2" s="16"/>
      <c r="D2" s="15"/>
      <c r="E2" s="17"/>
      <c r="F2" s="17"/>
    </row>
    <row r="3" spans="1:13" s="2" customFormat="1">
      <c r="A3" s="1"/>
      <c r="B3" s="18"/>
      <c r="C3" s="19"/>
      <c r="D3" s="18"/>
      <c r="E3" s="20"/>
      <c r="F3" s="20"/>
    </row>
    <row r="4" spans="1:13" ht="28.5" customHeight="1">
      <c r="A4" s="578">
        <v>1</v>
      </c>
      <c r="B4" s="548" t="s">
        <v>687</v>
      </c>
      <c r="C4" s="549" t="s">
        <v>11</v>
      </c>
      <c r="D4" s="576">
        <v>36</v>
      </c>
      <c r="E4" s="727"/>
      <c r="F4" s="552">
        <f>D4*E4</f>
        <v>0</v>
      </c>
    </row>
    <row r="5" spans="1:13">
      <c r="A5" s="578"/>
      <c r="B5" s="548"/>
      <c r="C5" s="549"/>
      <c r="D5" s="576"/>
      <c r="E5" s="727"/>
      <c r="F5" s="552"/>
      <c r="H5" s="3"/>
      <c r="M5" s="5"/>
    </row>
    <row r="6" spans="1:13" ht="25.5">
      <c r="A6" s="547">
        <v>2.04</v>
      </c>
      <c r="B6" s="548" t="s">
        <v>688</v>
      </c>
      <c r="C6" s="549" t="s">
        <v>11</v>
      </c>
      <c r="D6" s="576">
        <v>11</v>
      </c>
      <c r="E6" s="727"/>
      <c r="F6" s="552">
        <f>D6*E6</f>
        <v>0</v>
      </c>
      <c r="H6" s="3"/>
    </row>
    <row r="7" spans="1:13">
      <c r="A7" s="579"/>
      <c r="B7" s="580"/>
      <c r="C7" s="581"/>
      <c r="D7" s="582"/>
      <c r="E7" s="729"/>
      <c r="F7" s="576"/>
    </row>
    <row r="8" spans="1:13" s="6" customFormat="1" ht="25.5">
      <c r="A8" s="547">
        <v>2.06</v>
      </c>
      <c r="B8" s="548" t="s">
        <v>50</v>
      </c>
      <c r="C8" s="549"/>
      <c r="D8" s="552"/>
      <c r="E8" s="727"/>
      <c r="F8" s="552"/>
    </row>
    <row r="9" spans="1:13">
      <c r="A9" s="547" t="s">
        <v>10</v>
      </c>
      <c r="B9" s="548" t="s">
        <v>689</v>
      </c>
      <c r="C9" s="549" t="s">
        <v>17</v>
      </c>
      <c r="D9" s="552">
        <v>2</v>
      </c>
      <c r="E9" s="727"/>
      <c r="F9" s="552">
        <f>D9*E9</f>
        <v>0</v>
      </c>
    </row>
    <row r="10" spans="1:13">
      <c r="A10" s="547" t="s">
        <v>667</v>
      </c>
      <c r="B10" s="548" t="s">
        <v>690</v>
      </c>
      <c r="C10" s="549" t="s">
        <v>17</v>
      </c>
      <c r="D10" s="552">
        <v>1</v>
      </c>
      <c r="E10" s="727"/>
      <c r="F10" s="552">
        <f>D10*E10</f>
        <v>0</v>
      </c>
    </row>
    <row r="11" spans="1:13">
      <c r="A11" s="547" t="s">
        <v>669</v>
      </c>
      <c r="B11" s="548" t="s">
        <v>691</v>
      </c>
      <c r="C11" s="549" t="s">
        <v>17</v>
      </c>
      <c r="D11" s="552">
        <v>1</v>
      </c>
      <c r="E11" s="727"/>
      <c r="F11" s="552">
        <f>D11*E11</f>
        <v>0</v>
      </c>
    </row>
    <row r="12" spans="1:13">
      <c r="A12" s="579"/>
      <c r="B12" s="580"/>
      <c r="C12" s="581"/>
      <c r="D12" s="576"/>
      <c r="E12" s="729"/>
      <c r="F12" s="576"/>
    </row>
    <row r="13" spans="1:13">
      <c r="A13" s="547">
        <v>2.15</v>
      </c>
      <c r="B13" s="548" t="s">
        <v>66</v>
      </c>
      <c r="E13" s="725"/>
    </row>
    <row r="14" spans="1:13">
      <c r="A14" s="547"/>
      <c r="B14" s="548" t="s">
        <v>67</v>
      </c>
      <c r="C14" s="549" t="s">
        <v>24</v>
      </c>
      <c r="D14" s="552">
        <v>5</v>
      </c>
      <c r="E14" s="727"/>
      <c r="F14" s="552">
        <f>D14*E14</f>
        <v>0</v>
      </c>
    </row>
    <row r="15" spans="1:13">
      <c r="A15" s="547"/>
      <c r="B15" s="548" t="s">
        <v>68</v>
      </c>
      <c r="C15" s="549" t="s">
        <v>24</v>
      </c>
      <c r="D15" s="552">
        <v>7</v>
      </c>
      <c r="E15" s="727"/>
      <c r="F15" s="552">
        <f>D15*E15</f>
        <v>0</v>
      </c>
    </row>
    <row r="16" spans="1:13">
      <c r="A16" s="547"/>
      <c r="B16" s="548"/>
      <c r="C16" s="549"/>
      <c r="D16" s="552"/>
      <c r="E16" s="727"/>
      <c r="F16" s="552"/>
    </row>
    <row r="17" spans="1:8" ht="79.5" customHeight="1">
      <c r="A17" s="547">
        <v>2.19</v>
      </c>
      <c r="B17" s="580" t="s">
        <v>55</v>
      </c>
      <c r="C17" s="581" t="s">
        <v>18</v>
      </c>
      <c r="D17" s="576">
        <v>2</v>
      </c>
      <c r="E17" s="727"/>
      <c r="F17" s="552">
        <f>D17*E17</f>
        <v>0</v>
      </c>
    </row>
    <row r="18" spans="1:8" ht="12.75" customHeight="1">
      <c r="A18" s="547"/>
      <c r="B18" s="580"/>
      <c r="C18" s="581"/>
      <c r="D18" s="576"/>
      <c r="E18" s="727"/>
      <c r="F18" s="552"/>
    </row>
    <row r="19" spans="1:8" ht="38.25">
      <c r="A19" s="547">
        <v>4.03</v>
      </c>
      <c r="B19" s="548" t="s">
        <v>195</v>
      </c>
      <c r="C19" s="549" t="s">
        <v>8</v>
      </c>
      <c r="D19" s="576">
        <v>1</v>
      </c>
      <c r="E19" s="554"/>
      <c r="F19" s="552">
        <f>D19*E19</f>
        <v>0</v>
      </c>
    </row>
    <row r="20" spans="1:8">
      <c r="A20" s="547"/>
      <c r="B20" s="548"/>
      <c r="C20" s="549"/>
      <c r="D20" s="576"/>
      <c r="E20" s="554"/>
      <c r="F20" s="552"/>
    </row>
    <row r="21" spans="1:8" ht="118.5" customHeight="1">
      <c r="A21" s="547">
        <v>3.01</v>
      </c>
      <c r="B21" s="646" t="s">
        <v>692</v>
      </c>
      <c r="C21" s="1"/>
      <c r="D21" s="1"/>
      <c r="E21" s="627"/>
      <c r="F21" s="552"/>
      <c r="H21" s="3"/>
    </row>
    <row r="22" spans="1:8">
      <c r="A22" s="547"/>
      <c r="B22" s="647" t="s">
        <v>133</v>
      </c>
      <c r="C22" s="628" t="s">
        <v>11</v>
      </c>
      <c r="D22" s="552">
        <v>36</v>
      </c>
      <c r="E22" s="648"/>
      <c r="F22" s="552">
        <f>D22*E22</f>
        <v>0</v>
      </c>
      <c r="H22" s="3"/>
    </row>
    <row r="23" spans="1:8">
      <c r="A23" s="547"/>
      <c r="B23" s="647" t="s">
        <v>134</v>
      </c>
      <c r="C23" s="628" t="s">
        <v>11</v>
      </c>
      <c r="D23" s="552">
        <v>36</v>
      </c>
      <c r="E23" s="648"/>
      <c r="F23" s="552">
        <f>D23*E23</f>
        <v>0</v>
      </c>
      <c r="H23" s="3"/>
    </row>
    <row r="24" spans="1:8">
      <c r="A24" s="547"/>
      <c r="B24" s="583"/>
      <c r="C24" s="644"/>
      <c r="D24" s="549"/>
      <c r="E24" s="648"/>
      <c r="F24" s="552"/>
    </row>
    <row r="25" spans="1:8" ht="102">
      <c r="A25" s="547">
        <v>3.02</v>
      </c>
      <c r="B25" s="646" t="s">
        <v>693</v>
      </c>
      <c r="C25" s="1"/>
      <c r="D25" s="1"/>
      <c r="E25" s="648"/>
      <c r="F25" s="552"/>
      <c r="H25" s="3"/>
    </row>
    <row r="26" spans="1:8">
      <c r="A26" s="547"/>
      <c r="B26" s="647" t="s">
        <v>133</v>
      </c>
      <c r="C26" s="628" t="s">
        <v>11</v>
      </c>
      <c r="D26" s="552">
        <v>11</v>
      </c>
      <c r="E26" s="648"/>
      <c r="F26" s="552">
        <f>D26*E26</f>
        <v>0</v>
      </c>
      <c r="H26" s="3"/>
    </row>
    <row r="27" spans="1:8">
      <c r="A27" s="547"/>
      <c r="B27" s="647" t="s">
        <v>134</v>
      </c>
      <c r="C27" s="628" t="s">
        <v>11</v>
      </c>
      <c r="D27" s="552">
        <v>11</v>
      </c>
      <c r="E27" s="648"/>
      <c r="F27" s="552">
        <f>D27*E27</f>
        <v>0</v>
      </c>
      <c r="H27" s="3"/>
    </row>
    <row r="28" spans="1:8">
      <c r="A28" s="547"/>
      <c r="B28" s="646"/>
      <c r="C28" s="628"/>
      <c r="D28" s="552"/>
      <c r="E28" s="627"/>
      <c r="F28" s="552"/>
    </row>
    <row r="29" spans="1:8" ht="25.5">
      <c r="A29" s="547" t="e">
        <f>#REF!+0.01</f>
        <v>#REF!</v>
      </c>
      <c r="B29" s="583" t="s">
        <v>36</v>
      </c>
      <c r="C29" s="628" t="s">
        <v>19</v>
      </c>
      <c r="D29" s="552">
        <v>18</v>
      </c>
      <c r="E29" s="648"/>
      <c r="F29" s="552">
        <f>D29*E29</f>
        <v>0</v>
      </c>
    </row>
    <row r="30" spans="1:8">
      <c r="A30" s="547"/>
      <c r="B30" s="583"/>
      <c r="C30" s="628"/>
      <c r="D30" s="552"/>
      <c r="E30" s="648"/>
      <c r="F30" s="552"/>
    </row>
    <row r="31" spans="1:8" ht="69" customHeight="1">
      <c r="A31" s="572">
        <f>A28+0.01</f>
        <v>0.01</v>
      </c>
      <c r="B31" s="548" t="s">
        <v>28</v>
      </c>
      <c r="C31" s="549" t="s">
        <v>11</v>
      </c>
      <c r="D31" s="552">
        <v>18</v>
      </c>
      <c r="E31" s="554"/>
      <c r="F31" s="552">
        <f>D31*E31</f>
        <v>0</v>
      </c>
    </row>
    <row r="32" spans="1:8">
      <c r="B32" s="1"/>
      <c r="C32" s="1"/>
      <c r="D32" s="1"/>
      <c r="E32" s="727"/>
      <c r="F32" s="5"/>
    </row>
    <row r="33" spans="1:6" s="30" customFormat="1" ht="79.5" customHeight="1">
      <c r="A33" s="547">
        <v>5.01</v>
      </c>
      <c r="B33" s="27" t="s">
        <v>681</v>
      </c>
      <c r="C33" s="28" t="s">
        <v>11</v>
      </c>
      <c r="D33" s="29">
        <v>18</v>
      </c>
      <c r="E33" s="648"/>
      <c r="F33" s="29">
        <f>D33*E33</f>
        <v>0</v>
      </c>
    </row>
    <row r="34" spans="1:6" s="6" customFormat="1">
      <c r="A34" s="654"/>
      <c r="B34" s="619"/>
      <c r="C34" s="651"/>
      <c r="D34" s="652"/>
      <c r="E34" s="648"/>
      <c r="F34" s="655"/>
    </row>
    <row r="35" spans="1:6" ht="51">
      <c r="A35" s="547">
        <v>5.0199999999999996</v>
      </c>
      <c r="B35" s="645" t="s">
        <v>211</v>
      </c>
      <c r="C35" s="628" t="s">
        <v>11</v>
      </c>
      <c r="D35" s="552">
        <v>18</v>
      </c>
      <c r="E35" s="648"/>
      <c r="F35" s="552">
        <f>D35*E35</f>
        <v>0</v>
      </c>
    </row>
    <row r="36" spans="1:6">
      <c r="A36" s="547"/>
      <c r="B36" s="583"/>
      <c r="C36" s="628"/>
      <c r="D36" s="552"/>
      <c r="E36" s="648"/>
      <c r="F36" s="552"/>
    </row>
    <row r="37" spans="1:6" ht="27.75" customHeight="1">
      <c r="A37" s="547">
        <v>5.04</v>
      </c>
      <c r="B37" s="645" t="s">
        <v>694</v>
      </c>
      <c r="C37" s="628" t="s">
        <v>11</v>
      </c>
      <c r="D37" s="552">
        <v>18</v>
      </c>
      <c r="E37" s="648"/>
      <c r="F37" s="552">
        <f>D37*E37</f>
        <v>0</v>
      </c>
    </row>
    <row r="38" spans="1:6">
      <c r="E38" s="725"/>
    </row>
    <row r="39" spans="1:6" ht="25.5">
      <c r="A39" s="547">
        <v>8.01</v>
      </c>
      <c r="B39" s="583" t="s">
        <v>153</v>
      </c>
      <c r="C39" s="644"/>
      <c r="D39" s="549"/>
      <c r="E39" s="648"/>
      <c r="F39" s="552"/>
    </row>
    <row r="40" spans="1:6" ht="38.25">
      <c r="A40" s="547"/>
      <c r="B40" s="670" t="s">
        <v>154</v>
      </c>
      <c r="C40" s="644" t="s">
        <v>25</v>
      </c>
      <c r="D40" s="549">
        <v>2</v>
      </c>
      <c r="E40" s="648"/>
      <c r="F40" s="552">
        <f>D40*E40</f>
        <v>0</v>
      </c>
    </row>
    <row r="41" spans="1:6" ht="51">
      <c r="A41" s="547"/>
      <c r="B41" s="670" t="s">
        <v>155</v>
      </c>
      <c r="C41" s="644" t="s">
        <v>25</v>
      </c>
      <c r="D41" s="549">
        <v>2</v>
      </c>
      <c r="E41" s="648"/>
      <c r="F41" s="552">
        <f t="shared" ref="F41:F45" si="0">D41*E41</f>
        <v>0</v>
      </c>
    </row>
    <row r="42" spans="1:6">
      <c r="A42" s="547"/>
      <c r="B42" s="670" t="s">
        <v>156</v>
      </c>
      <c r="C42" s="644" t="s">
        <v>25</v>
      </c>
      <c r="D42" s="549">
        <v>2</v>
      </c>
      <c r="E42" s="648"/>
      <c r="F42" s="552">
        <f t="shared" si="0"/>
        <v>0</v>
      </c>
    </row>
    <row r="43" spans="1:6">
      <c r="A43" s="547"/>
      <c r="B43" s="670" t="s">
        <v>157</v>
      </c>
      <c r="C43" s="644" t="s">
        <v>25</v>
      </c>
      <c r="D43" s="549">
        <v>1</v>
      </c>
      <c r="E43" s="648"/>
      <c r="F43" s="552">
        <f t="shared" si="0"/>
        <v>0</v>
      </c>
    </row>
    <row r="44" spans="1:6" ht="25.5">
      <c r="A44" s="547"/>
      <c r="B44" s="670" t="s">
        <v>158</v>
      </c>
      <c r="C44" s="644" t="s">
        <v>25</v>
      </c>
      <c r="D44" s="549">
        <v>1</v>
      </c>
      <c r="E44" s="648"/>
      <c r="F44" s="552">
        <f t="shared" si="0"/>
        <v>0</v>
      </c>
    </row>
    <row r="45" spans="1:6" ht="25.5">
      <c r="A45" s="547"/>
      <c r="B45" s="670" t="s">
        <v>159</v>
      </c>
      <c r="C45" s="644" t="s">
        <v>25</v>
      </c>
      <c r="D45" s="549">
        <v>2</v>
      </c>
      <c r="E45" s="648"/>
      <c r="F45" s="552">
        <f t="shared" si="0"/>
        <v>0</v>
      </c>
    </row>
    <row r="46" spans="1:6">
      <c r="E46" s="725"/>
    </row>
    <row r="47" spans="1:6" ht="76.5">
      <c r="B47" s="645" t="s">
        <v>695</v>
      </c>
      <c r="E47" s="725"/>
    </row>
    <row r="48" spans="1:6">
      <c r="B48" s="2" t="s">
        <v>696</v>
      </c>
      <c r="C48" s="585" t="s">
        <v>25</v>
      </c>
      <c r="D48" s="549">
        <v>2</v>
      </c>
      <c r="E48" s="725"/>
      <c r="F48" s="551">
        <f>E48*D48</f>
        <v>0</v>
      </c>
    </row>
    <row r="49" spans="1:6">
      <c r="B49" s="2" t="s">
        <v>697</v>
      </c>
      <c r="C49" s="585" t="s">
        <v>25</v>
      </c>
      <c r="D49" s="549">
        <v>1</v>
      </c>
      <c r="E49" s="725"/>
      <c r="F49" s="551">
        <f>E49*D49</f>
        <v>0</v>
      </c>
    </row>
    <row r="50" spans="1:6">
      <c r="B50" s="2" t="s">
        <v>698</v>
      </c>
      <c r="C50" s="585" t="s">
        <v>25</v>
      </c>
      <c r="D50" s="549">
        <v>1</v>
      </c>
      <c r="E50" s="725"/>
      <c r="F50" s="551">
        <f>E50*D50</f>
        <v>0</v>
      </c>
    </row>
    <row r="51" spans="1:6">
      <c r="D51" s="549"/>
    </row>
    <row r="53" spans="1:6">
      <c r="A53" s="631"/>
      <c r="B53" s="632" t="s">
        <v>699</v>
      </c>
      <c r="C53" s="633"/>
      <c r="D53" s="634"/>
      <c r="E53" s="635"/>
      <c r="F53" s="636">
        <f>SUM(F4:F51)</f>
        <v>0</v>
      </c>
    </row>
  </sheetData>
  <sheetProtection password="DFF5" sheet="1" objects="1" scenarios="1"/>
  <pageMargins left="0.7" right="0.7" top="0.75" bottom="0.75" header="0.3" footer="0.3"/>
  <pageSetup scale="95"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DE74D-63A3-426B-A2F1-6D7875DCCCCF}">
  <sheetPr>
    <pageSetUpPr fitToPage="1"/>
  </sheetPr>
  <dimension ref="A1:P106"/>
  <sheetViews>
    <sheetView view="pageBreakPreview" zoomScaleNormal="100" zoomScaleSheetLayoutView="100" workbookViewId="0">
      <selection activeCell="E7" sqref="E7:E9"/>
    </sheetView>
  </sheetViews>
  <sheetFormatPr defaultRowHeight="12.75"/>
  <cols>
    <col min="1" max="1" width="7.7109375" style="440" customWidth="1"/>
    <col min="2" max="2" width="48.42578125" style="363" customWidth="1"/>
    <col min="3" max="3" width="6.28515625" style="363" customWidth="1"/>
    <col min="4" max="4" width="4.85546875" style="363" customWidth="1"/>
    <col min="5" max="5" width="9" style="513" customWidth="1"/>
    <col min="6" max="6" width="1" style="425" customWidth="1"/>
    <col min="7" max="7" width="10.5703125" style="363" customWidth="1"/>
    <col min="8" max="13" width="0" style="363" hidden="1" customWidth="1"/>
    <col min="14" max="16" width="9.140625" style="331"/>
    <col min="17" max="256" width="9.140625" style="363"/>
    <col min="257" max="257" width="7.7109375" style="363" customWidth="1"/>
    <col min="258" max="258" width="48.42578125" style="363" customWidth="1"/>
    <col min="259" max="259" width="6.28515625" style="363" customWidth="1"/>
    <col min="260" max="260" width="4.85546875" style="363" customWidth="1"/>
    <col min="261" max="261" width="9" style="363" customWidth="1"/>
    <col min="262" max="262" width="1" style="363" customWidth="1"/>
    <col min="263" max="263" width="10.5703125" style="363" customWidth="1"/>
    <col min="264" max="269" width="0" style="363" hidden="1" customWidth="1"/>
    <col min="270" max="512" width="9.140625" style="363"/>
    <col min="513" max="513" width="7.7109375" style="363" customWidth="1"/>
    <col min="514" max="514" width="48.42578125" style="363" customWidth="1"/>
    <col min="515" max="515" width="6.28515625" style="363" customWidth="1"/>
    <col min="516" max="516" width="4.85546875" style="363" customWidth="1"/>
    <col min="517" max="517" width="9" style="363" customWidth="1"/>
    <col min="518" max="518" width="1" style="363" customWidth="1"/>
    <col min="519" max="519" width="10.5703125" style="363" customWidth="1"/>
    <col min="520" max="525" width="0" style="363" hidden="1" customWidth="1"/>
    <col min="526" max="768" width="9.140625" style="363"/>
    <col min="769" max="769" width="7.7109375" style="363" customWidth="1"/>
    <col min="770" max="770" width="48.42578125" style="363" customWidth="1"/>
    <col min="771" max="771" width="6.28515625" style="363" customWidth="1"/>
    <col min="772" max="772" width="4.85546875" style="363" customWidth="1"/>
    <col min="773" max="773" width="9" style="363" customWidth="1"/>
    <col min="774" max="774" width="1" style="363" customWidth="1"/>
    <col min="775" max="775" width="10.5703125" style="363" customWidth="1"/>
    <col min="776" max="781" width="0" style="363" hidden="1" customWidth="1"/>
    <col min="782" max="1024" width="9.140625" style="363"/>
    <col min="1025" max="1025" width="7.7109375" style="363" customWidth="1"/>
    <col min="1026" max="1026" width="48.42578125" style="363" customWidth="1"/>
    <col min="1027" max="1027" width="6.28515625" style="363" customWidth="1"/>
    <col min="1028" max="1028" width="4.85546875" style="363" customWidth="1"/>
    <col min="1029" max="1029" width="9" style="363" customWidth="1"/>
    <col min="1030" max="1030" width="1" style="363" customWidth="1"/>
    <col min="1031" max="1031" width="10.5703125" style="363" customWidth="1"/>
    <col min="1032" max="1037" width="0" style="363" hidden="1" customWidth="1"/>
    <col min="1038" max="1280" width="9.140625" style="363"/>
    <col min="1281" max="1281" width="7.7109375" style="363" customWidth="1"/>
    <col min="1282" max="1282" width="48.42578125" style="363" customWidth="1"/>
    <col min="1283" max="1283" width="6.28515625" style="363" customWidth="1"/>
    <col min="1284" max="1284" width="4.85546875" style="363" customWidth="1"/>
    <col min="1285" max="1285" width="9" style="363" customWidth="1"/>
    <col min="1286" max="1286" width="1" style="363" customWidth="1"/>
    <col min="1287" max="1287" width="10.5703125" style="363" customWidth="1"/>
    <col min="1288" max="1293" width="0" style="363" hidden="1" customWidth="1"/>
    <col min="1294" max="1536" width="9.140625" style="363"/>
    <col min="1537" max="1537" width="7.7109375" style="363" customWidth="1"/>
    <col min="1538" max="1538" width="48.42578125" style="363" customWidth="1"/>
    <col min="1539" max="1539" width="6.28515625" style="363" customWidth="1"/>
    <col min="1540" max="1540" width="4.85546875" style="363" customWidth="1"/>
    <col min="1541" max="1541" width="9" style="363" customWidth="1"/>
    <col min="1542" max="1542" width="1" style="363" customWidth="1"/>
    <col min="1543" max="1543" width="10.5703125" style="363" customWidth="1"/>
    <col min="1544" max="1549" width="0" style="363" hidden="1" customWidth="1"/>
    <col min="1550" max="1792" width="9.140625" style="363"/>
    <col min="1793" max="1793" width="7.7109375" style="363" customWidth="1"/>
    <col min="1794" max="1794" width="48.42578125" style="363" customWidth="1"/>
    <col min="1795" max="1795" width="6.28515625" style="363" customWidth="1"/>
    <col min="1796" max="1796" width="4.85546875" style="363" customWidth="1"/>
    <col min="1797" max="1797" width="9" style="363" customWidth="1"/>
    <col min="1798" max="1798" width="1" style="363" customWidth="1"/>
    <col min="1799" max="1799" width="10.5703125" style="363" customWidth="1"/>
    <col min="1800" max="1805" width="0" style="363" hidden="1" customWidth="1"/>
    <col min="1806" max="2048" width="9.140625" style="363"/>
    <col min="2049" max="2049" width="7.7109375" style="363" customWidth="1"/>
    <col min="2050" max="2050" width="48.42578125" style="363" customWidth="1"/>
    <col min="2051" max="2051" width="6.28515625" style="363" customWidth="1"/>
    <col min="2052" max="2052" width="4.85546875" style="363" customWidth="1"/>
    <col min="2053" max="2053" width="9" style="363" customWidth="1"/>
    <col min="2054" max="2054" width="1" style="363" customWidth="1"/>
    <col min="2055" max="2055" width="10.5703125" style="363" customWidth="1"/>
    <col min="2056" max="2061" width="0" style="363" hidden="1" customWidth="1"/>
    <col min="2062" max="2304" width="9.140625" style="363"/>
    <col min="2305" max="2305" width="7.7109375" style="363" customWidth="1"/>
    <col min="2306" max="2306" width="48.42578125" style="363" customWidth="1"/>
    <col min="2307" max="2307" width="6.28515625" style="363" customWidth="1"/>
    <col min="2308" max="2308" width="4.85546875" style="363" customWidth="1"/>
    <col min="2309" max="2309" width="9" style="363" customWidth="1"/>
    <col min="2310" max="2310" width="1" style="363" customWidth="1"/>
    <col min="2311" max="2311" width="10.5703125" style="363" customWidth="1"/>
    <col min="2312" max="2317" width="0" style="363" hidden="1" customWidth="1"/>
    <col min="2318" max="2560" width="9.140625" style="363"/>
    <col min="2561" max="2561" width="7.7109375" style="363" customWidth="1"/>
    <col min="2562" max="2562" width="48.42578125" style="363" customWidth="1"/>
    <col min="2563" max="2563" width="6.28515625" style="363" customWidth="1"/>
    <col min="2564" max="2564" width="4.85546875" style="363" customWidth="1"/>
    <col min="2565" max="2565" width="9" style="363" customWidth="1"/>
    <col min="2566" max="2566" width="1" style="363" customWidth="1"/>
    <col min="2567" max="2567" width="10.5703125" style="363" customWidth="1"/>
    <col min="2568" max="2573" width="0" style="363" hidden="1" customWidth="1"/>
    <col min="2574" max="2816" width="9.140625" style="363"/>
    <col min="2817" max="2817" width="7.7109375" style="363" customWidth="1"/>
    <col min="2818" max="2818" width="48.42578125" style="363" customWidth="1"/>
    <col min="2819" max="2819" width="6.28515625" style="363" customWidth="1"/>
    <col min="2820" max="2820" width="4.85546875" style="363" customWidth="1"/>
    <col min="2821" max="2821" width="9" style="363" customWidth="1"/>
    <col min="2822" max="2822" width="1" style="363" customWidth="1"/>
    <col min="2823" max="2823" width="10.5703125" style="363" customWidth="1"/>
    <col min="2824" max="2829" width="0" style="363" hidden="1" customWidth="1"/>
    <col min="2830" max="3072" width="9.140625" style="363"/>
    <col min="3073" max="3073" width="7.7109375" style="363" customWidth="1"/>
    <col min="3074" max="3074" width="48.42578125" style="363" customWidth="1"/>
    <col min="3075" max="3075" width="6.28515625" style="363" customWidth="1"/>
    <col min="3076" max="3076" width="4.85546875" style="363" customWidth="1"/>
    <col min="3077" max="3077" width="9" style="363" customWidth="1"/>
    <col min="3078" max="3078" width="1" style="363" customWidth="1"/>
    <col min="3079" max="3079" width="10.5703125" style="363" customWidth="1"/>
    <col min="3080" max="3085" width="0" style="363" hidden="1" customWidth="1"/>
    <col min="3086" max="3328" width="9.140625" style="363"/>
    <col min="3329" max="3329" width="7.7109375" style="363" customWidth="1"/>
    <col min="3330" max="3330" width="48.42578125" style="363" customWidth="1"/>
    <col min="3331" max="3331" width="6.28515625" style="363" customWidth="1"/>
    <col min="3332" max="3332" width="4.85546875" style="363" customWidth="1"/>
    <col min="3333" max="3333" width="9" style="363" customWidth="1"/>
    <col min="3334" max="3334" width="1" style="363" customWidth="1"/>
    <col min="3335" max="3335" width="10.5703125" style="363" customWidth="1"/>
    <col min="3336" max="3341" width="0" style="363" hidden="1" customWidth="1"/>
    <col min="3342" max="3584" width="9.140625" style="363"/>
    <col min="3585" max="3585" width="7.7109375" style="363" customWidth="1"/>
    <col min="3586" max="3586" width="48.42578125" style="363" customWidth="1"/>
    <col min="3587" max="3587" width="6.28515625" style="363" customWidth="1"/>
    <col min="3588" max="3588" width="4.85546875" style="363" customWidth="1"/>
    <col min="3589" max="3589" width="9" style="363" customWidth="1"/>
    <col min="3590" max="3590" width="1" style="363" customWidth="1"/>
    <col min="3591" max="3591" width="10.5703125" style="363" customWidth="1"/>
    <col min="3592" max="3597" width="0" style="363" hidden="1" customWidth="1"/>
    <col min="3598" max="3840" width="9.140625" style="363"/>
    <col min="3841" max="3841" width="7.7109375" style="363" customWidth="1"/>
    <col min="3842" max="3842" width="48.42578125" style="363" customWidth="1"/>
    <col min="3843" max="3843" width="6.28515625" style="363" customWidth="1"/>
    <col min="3844" max="3844" width="4.85546875" style="363" customWidth="1"/>
    <col min="3845" max="3845" width="9" style="363" customWidth="1"/>
    <col min="3846" max="3846" width="1" style="363" customWidth="1"/>
    <col min="3847" max="3847" width="10.5703125" style="363" customWidth="1"/>
    <col min="3848" max="3853" width="0" style="363" hidden="1" customWidth="1"/>
    <col min="3854" max="4096" width="9.140625" style="363"/>
    <col min="4097" max="4097" width="7.7109375" style="363" customWidth="1"/>
    <col min="4098" max="4098" width="48.42578125" style="363" customWidth="1"/>
    <col min="4099" max="4099" width="6.28515625" style="363" customWidth="1"/>
    <col min="4100" max="4100" width="4.85546875" style="363" customWidth="1"/>
    <col min="4101" max="4101" width="9" style="363" customWidth="1"/>
    <col min="4102" max="4102" width="1" style="363" customWidth="1"/>
    <col min="4103" max="4103" width="10.5703125" style="363" customWidth="1"/>
    <col min="4104" max="4109" width="0" style="363" hidden="1" customWidth="1"/>
    <col min="4110" max="4352" width="9.140625" style="363"/>
    <col min="4353" max="4353" width="7.7109375" style="363" customWidth="1"/>
    <col min="4354" max="4354" width="48.42578125" style="363" customWidth="1"/>
    <col min="4355" max="4355" width="6.28515625" style="363" customWidth="1"/>
    <col min="4356" max="4356" width="4.85546875" style="363" customWidth="1"/>
    <col min="4357" max="4357" width="9" style="363" customWidth="1"/>
    <col min="4358" max="4358" width="1" style="363" customWidth="1"/>
    <col min="4359" max="4359" width="10.5703125" style="363" customWidth="1"/>
    <col min="4360" max="4365" width="0" style="363" hidden="1" customWidth="1"/>
    <col min="4366" max="4608" width="9.140625" style="363"/>
    <col min="4609" max="4609" width="7.7109375" style="363" customWidth="1"/>
    <col min="4610" max="4610" width="48.42578125" style="363" customWidth="1"/>
    <col min="4611" max="4611" width="6.28515625" style="363" customWidth="1"/>
    <col min="4612" max="4612" width="4.85546875" style="363" customWidth="1"/>
    <col min="4613" max="4613" width="9" style="363" customWidth="1"/>
    <col min="4614" max="4614" width="1" style="363" customWidth="1"/>
    <col min="4615" max="4615" width="10.5703125" style="363" customWidth="1"/>
    <col min="4616" max="4621" width="0" style="363" hidden="1" customWidth="1"/>
    <col min="4622" max="4864" width="9.140625" style="363"/>
    <col min="4865" max="4865" width="7.7109375" style="363" customWidth="1"/>
    <col min="4866" max="4866" width="48.42578125" style="363" customWidth="1"/>
    <col min="4867" max="4867" width="6.28515625" style="363" customWidth="1"/>
    <col min="4868" max="4868" width="4.85546875" style="363" customWidth="1"/>
    <col min="4869" max="4869" width="9" style="363" customWidth="1"/>
    <col min="4870" max="4870" width="1" style="363" customWidth="1"/>
    <col min="4871" max="4871" width="10.5703125" style="363" customWidth="1"/>
    <col min="4872" max="4877" width="0" style="363" hidden="1" customWidth="1"/>
    <col min="4878" max="5120" width="9.140625" style="363"/>
    <col min="5121" max="5121" width="7.7109375" style="363" customWidth="1"/>
    <col min="5122" max="5122" width="48.42578125" style="363" customWidth="1"/>
    <col min="5123" max="5123" width="6.28515625" style="363" customWidth="1"/>
    <col min="5124" max="5124" width="4.85546875" style="363" customWidth="1"/>
    <col min="5125" max="5125" width="9" style="363" customWidth="1"/>
    <col min="5126" max="5126" width="1" style="363" customWidth="1"/>
    <col min="5127" max="5127" width="10.5703125" style="363" customWidth="1"/>
    <col min="5128" max="5133" width="0" style="363" hidden="1" customWidth="1"/>
    <col min="5134" max="5376" width="9.140625" style="363"/>
    <col min="5377" max="5377" width="7.7109375" style="363" customWidth="1"/>
    <col min="5378" max="5378" width="48.42578125" style="363" customWidth="1"/>
    <col min="5379" max="5379" width="6.28515625" style="363" customWidth="1"/>
    <col min="5380" max="5380" width="4.85546875" style="363" customWidth="1"/>
    <col min="5381" max="5381" width="9" style="363" customWidth="1"/>
    <col min="5382" max="5382" width="1" style="363" customWidth="1"/>
    <col min="5383" max="5383" width="10.5703125" style="363" customWidth="1"/>
    <col min="5384" max="5389" width="0" style="363" hidden="1" customWidth="1"/>
    <col min="5390" max="5632" width="9.140625" style="363"/>
    <col min="5633" max="5633" width="7.7109375" style="363" customWidth="1"/>
    <col min="5634" max="5634" width="48.42578125" style="363" customWidth="1"/>
    <col min="5635" max="5635" width="6.28515625" style="363" customWidth="1"/>
    <col min="5636" max="5636" width="4.85546875" style="363" customWidth="1"/>
    <col min="5637" max="5637" width="9" style="363" customWidth="1"/>
    <col min="5638" max="5638" width="1" style="363" customWidth="1"/>
    <col min="5639" max="5639" width="10.5703125" style="363" customWidth="1"/>
    <col min="5640" max="5645" width="0" style="363" hidden="1" customWidth="1"/>
    <col min="5646" max="5888" width="9.140625" style="363"/>
    <col min="5889" max="5889" width="7.7109375" style="363" customWidth="1"/>
    <col min="5890" max="5890" width="48.42578125" style="363" customWidth="1"/>
    <col min="5891" max="5891" width="6.28515625" style="363" customWidth="1"/>
    <col min="5892" max="5892" width="4.85546875" style="363" customWidth="1"/>
    <col min="5893" max="5893" width="9" style="363" customWidth="1"/>
    <col min="5894" max="5894" width="1" style="363" customWidth="1"/>
    <col min="5895" max="5895" width="10.5703125" style="363" customWidth="1"/>
    <col min="5896" max="5901" width="0" style="363" hidden="1" customWidth="1"/>
    <col min="5902" max="6144" width="9.140625" style="363"/>
    <col min="6145" max="6145" width="7.7109375" style="363" customWidth="1"/>
    <col min="6146" max="6146" width="48.42578125" style="363" customWidth="1"/>
    <col min="6147" max="6147" width="6.28515625" style="363" customWidth="1"/>
    <col min="6148" max="6148" width="4.85546875" style="363" customWidth="1"/>
    <col min="6149" max="6149" width="9" style="363" customWidth="1"/>
    <col min="6150" max="6150" width="1" style="363" customWidth="1"/>
    <col min="6151" max="6151" width="10.5703125" style="363" customWidth="1"/>
    <col min="6152" max="6157" width="0" style="363" hidden="1" customWidth="1"/>
    <col min="6158" max="6400" width="9.140625" style="363"/>
    <col min="6401" max="6401" width="7.7109375" style="363" customWidth="1"/>
    <col min="6402" max="6402" width="48.42578125" style="363" customWidth="1"/>
    <col min="6403" max="6403" width="6.28515625" style="363" customWidth="1"/>
    <col min="6404" max="6404" width="4.85546875" style="363" customWidth="1"/>
    <col min="6405" max="6405" width="9" style="363" customWidth="1"/>
    <col min="6406" max="6406" width="1" style="363" customWidth="1"/>
    <col min="6407" max="6407" width="10.5703125" style="363" customWidth="1"/>
    <col min="6408" max="6413" width="0" style="363" hidden="1" customWidth="1"/>
    <col min="6414" max="6656" width="9.140625" style="363"/>
    <col min="6657" max="6657" width="7.7109375" style="363" customWidth="1"/>
    <col min="6658" max="6658" width="48.42578125" style="363" customWidth="1"/>
    <col min="6659" max="6659" width="6.28515625" style="363" customWidth="1"/>
    <col min="6660" max="6660" width="4.85546875" style="363" customWidth="1"/>
    <col min="6661" max="6661" width="9" style="363" customWidth="1"/>
    <col min="6662" max="6662" width="1" style="363" customWidth="1"/>
    <col min="6663" max="6663" width="10.5703125" style="363" customWidth="1"/>
    <col min="6664" max="6669" width="0" style="363" hidden="1" customWidth="1"/>
    <col min="6670" max="6912" width="9.140625" style="363"/>
    <col min="6913" max="6913" width="7.7109375" style="363" customWidth="1"/>
    <col min="6914" max="6914" width="48.42578125" style="363" customWidth="1"/>
    <col min="6915" max="6915" width="6.28515625" style="363" customWidth="1"/>
    <col min="6916" max="6916" width="4.85546875" style="363" customWidth="1"/>
    <col min="6917" max="6917" width="9" style="363" customWidth="1"/>
    <col min="6918" max="6918" width="1" style="363" customWidth="1"/>
    <col min="6919" max="6919" width="10.5703125" style="363" customWidth="1"/>
    <col min="6920" max="6925" width="0" style="363" hidden="1" customWidth="1"/>
    <col min="6926" max="7168" width="9.140625" style="363"/>
    <col min="7169" max="7169" width="7.7109375" style="363" customWidth="1"/>
    <col min="7170" max="7170" width="48.42578125" style="363" customWidth="1"/>
    <col min="7171" max="7171" width="6.28515625" style="363" customWidth="1"/>
    <col min="7172" max="7172" width="4.85546875" style="363" customWidth="1"/>
    <col min="7173" max="7173" width="9" style="363" customWidth="1"/>
    <col min="7174" max="7174" width="1" style="363" customWidth="1"/>
    <col min="7175" max="7175" width="10.5703125" style="363" customWidth="1"/>
    <col min="7176" max="7181" width="0" style="363" hidden="1" customWidth="1"/>
    <col min="7182" max="7424" width="9.140625" style="363"/>
    <col min="7425" max="7425" width="7.7109375" style="363" customWidth="1"/>
    <col min="7426" max="7426" width="48.42578125" style="363" customWidth="1"/>
    <col min="7427" max="7427" width="6.28515625" style="363" customWidth="1"/>
    <col min="7428" max="7428" width="4.85546875" style="363" customWidth="1"/>
    <col min="7429" max="7429" width="9" style="363" customWidth="1"/>
    <col min="7430" max="7430" width="1" style="363" customWidth="1"/>
    <col min="7431" max="7431" width="10.5703125" style="363" customWidth="1"/>
    <col min="7432" max="7437" width="0" style="363" hidden="1" customWidth="1"/>
    <col min="7438" max="7680" width="9.140625" style="363"/>
    <col min="7681" max="7681" width="7.7109375" style="363" customWidth="1"/>
    <col min="7682" max="7682" width="48.42578125" style="363" customWidth="1"/>
    <col min="7683" max="7683" width="6.28515625" style="363" customWidth="1"/>
    <col min="7684" max="7684" width="4.85546875" style="363" customWidth="1"/>
    <col min="7685" max="7685" width="9" style="363" customWidth="1"/>
    <col min="7686" max="7686" width="1" style="363" customWidth="1"/>
    <col min="7687" max="7687" width="10.5703125" style="363" customWidth="1"/>
    <col min="7688" max="7693" width="0" style="363" hidden="1" customWidth="1"/>
    <col min="7694" max="7936" width="9.140625" style="363"/>
    <col min="7937" max="7937" width="7.7109375" style="363" customWidth="1"/>
    <col min="7938" max="7938" width="48.42578125" style="363" customWidth="1"/>
    <col min="7939" max="7939" width="6.28515625" style="363" customWidth="1"/>
    <col min="7940" max="7940" width="4.85546875" style="363" customWidth="1"/>
    <col min="7941" max="7941" width="9" style="363" customWidth="1"/>
    <col min="7942" max="7942" width="1" style="363" customWidth="1"/>
    <col min="7943" max="7943" width="10.5703125" style="363" customWidth="1"/>
    <col min="7944" max="7949" width="0" style="363" hidden="1" customWidth="1"/>
    <col min="7950" max="8192" width="9.140625" style="363"/>
    <col min="8193" max="8193" width="7.7109375" style="363" customWidth="1"/>
    <col min="8194" max="8194" width="48.42578125" style="363" customWidth="1"/>
    <col min="8195" max="8195" width="6.28515625" style="363" customWidth="1"/>
    <col min="8196" max="8196" width="4.85546875" style="363" customWidth="1"/>
    <col min="8197" max="8197" width="9" style="363" customWidth="1"/>
    <col min="8198" max="8198" width="1" style="363" customWidth="1"/>
    <col min="8199" max="8199" width="10.5703125" style="363" customWidth="1"/>
    <col min="8200" max="8205" width="0" style="363" hidden="1" customWidth="1"/>
    <col min="8206" max="8448" width="9.140625" style="363"/>
    <col min="8449" max="8449" width="7.7109375" style="363" customWidth="1"/>
    <col min="8450" max="8450" width="48.42578125" style="363" customWidth="1"/>
    <col min="8451" max="8451" width="6.28515625" style="363" customWidth="1"/>
    <col min="8452" max="8452" width="4.85546875" style="363" customWidth="1"/>
    <col min="8453" max="8453" width="9" style="363" customWidth="1"/>
    <col min="8454" max="8454" width="1" style="363" customWidth="1"/>
    <col min="8455" max="8455" width="10.5703125" style="363" customWidth="1"/>
    <col min="8456" max="8461" width="0" style="363" hidden="1" customWidth="1"/>
    <col min="8462" max="8704" width="9.140625" style="363"/>
    <col min="8705" max="8705" width="7.7109375" style="363" customWidth="1"/>
    <col min="8706" max="8706" width="48.42578125" style="363" customWidth="1"/>
    <col min="8707" max="8707" width="6.28515625" style="363" customWidth="1"/>
    <col min="8708" max="8708" width="4.85546875" style="363" customWidth="1"/>
    <col min="8709" max="8709" width="9" style="363" customWidth="1"/>
    <col min="8710" max="8710" width="1" style="363" customWidth="1"/>
    <col min="8711" max="8711" width="10.5703125" style="363" customWidth="1"/>
    <col min="8712" max="8717" width="0" style="363" hidden="1" customWidth="1"/>
    <col min="8718" max="8960" width="9.140625" style="363"/>
    <col min="8961" max="8961" width="7.7109375" style="363" customWidth="1"/>
    <col min="8962" max="8962" width="48.42578125" style="363" customWidth="1"/>
    <col min="8963" max="8963" width="6.28515625" style="363" customWidth="1"/>
    <col min="8964" max="8964" width="4.85546875" style="363" customWidth="1"/>
    <col min="8965" max="8965" width="9" style="363" customWidth="1"/>
    <col min="8966" max="8966" width="1" style="363" customWidth="1"/>
    <col min="8967" max="8967" width="10.5703125" style="363" customWidth="1"/>
    <col min="8968" max="8973" width="0" style="363" hidden="1" customWidth="1"/>
    <col min="8974" max="9216" width="9.140625" style="363"/>
    <col min="9217" max="9217" width="7.7109375" style="363" customWidth="1"/>
    <col min="9218" max="9218" width="48.42578125" style="363" customWidth="1"/>
    <col min="9219" max="9219" width="6.28515625" style="363" customWidth="1"/>
    <col min="9220" max="9220" width="4.85546875" style="363" customWidth="1"/>
    <col min="9221" max="9221" width="9" style="363" customWidth="1"/>
    <col min="9222" max="9222" width="1" style="363" customWidth="1"/>
    <col min="9223" max="9223" width="10.5703125" style="363" customWidth="1"/>
    <col min="9224" max="9229" width="0" style="363" hidden="1" customWidth="1"/>
    <col min="9230" max="9472" width="9.140625" style="363"/>
    <col min="9473" max="9473" width="7.7109375" style="363" customWidth="1"/>
    <col min="9474" max="9474" width="48.42578125" style="363" customWidth="1"/>
    <col min="9475" max="9475" width="6.28515625" style="363" customWidth="1"/>
    <col min="9476" max="9476" width="4.85546875" style="363" customWidth="1"/>
    <col min="9477" max="9477" width="9" style="363" customWidth="1"/>
    <col min="9478" max="9478" width="1" style="363" customWidth="1"/>
    <col min="9479" max="9479" width="10.5703125" style="363" customWidth="1"/>
    <col min="9480" max="9485" width="0" style="363" hidden="1" customWidth="1"/>
    <col min="9486" max="9728" width="9.140625" style="363"/>
    <col min="9729" max="9729" width="7.7109375" style="363" customWidth="1"/>
    <col min="9730" max="9730" width="48.42578125" style="363" customWidth="1"/>
    <col min="9731" max="9731" width="6.28515625" style="363" customWidth="1"/>
    <col min="9732" max="9732" width="4.85546875" style="363" customWidth="1"/>
    <col min="9733" max="9733" width="9" style="363" customWidth="1"/>
    <col min="9734" max="9734" width="1" style="363" customWidth="1"/>
    <col min="9735" max="9735" width="10.5703125" style="363" customWidth="1"/>
    <col min="9736" max="9741" width="0" style="363" hidden="1" customWidth="1"/>
    <col min="9742" max="9984" width="9.140625" style="363"/>
    <col min="9985" max="9985" width="7.7109375" style="363" customWidth="1"/>
    <col min="9986" max="9986" width="48.42578125" style="363" customWidth="1"/>
    <col min="9987" max="9987" width="6.28515625" style="363" customWidth="1"/>
    <col min="9988" max="9988" width="4.85546875" style="363" customWidth="1"/>
    <col min="9989" max="9989" width="9" style="363" customWidth="1"/>
    <col min="9990" max="9990" width="1" style="363" customWidth="1"/>
    <col min="9991" max="9991" width="10.5703125" style="363" customWidth="1"/>
    <col min="9992" max="9997" width="0" style="363" hidden="1" customWidth="1"/>
    <col min="9998" max="10240" width="9.140625" style="363"/>
    <col min="10241" max="10241" width="7.7109375" style="363" customWidth="1"/>
    <col min="10242" max="10242" width="48.42578125" style="363" customWidth="1"/>
    <col min="10243" max="10243" width="6.28515625" style="363" customWidth="1"/>
    <col min="10244" max="10244" width="4.85546875" style="363" customWidth="1"/>
    <col min="10245" max="10245" width="9" style="363" customWidth="1"/>
    <col min="10246" max="10246" width="1" style="363" customWidth="1"/>
    <col min="10247" max="10247" width="10.5703125" style="363" customWidth="1"/>
    <col min="10248" max="10253" width="0" style="363" hidden="1" customWidth="1"/>
    <col min="10254" max="10496" width="9.140625" style="363"/>
    <col min="10497" max="10497" width="7.7109375" style="363" customWidth="1"/>
    <col min="10498" max="10498" width="48.42578125" style="363" customWidth="1"/>
    <col min="10499" max="10499" width="6.28515625" style="363" customWidth="1"/>
    <col min="10500" max="10500" width="4.85546875" style="363" customWidth="1"/>
    <col min="10501" max="10501" width="9" style="363" customWidth="1"/>
    <col min="10502" max="10502" width="1" style="363" customWidth="1"/>
    <col min="10503" max="10503" width="10.5703125" style="363" customWidth="1"/>
    <col min="10504" max="10509" width="0" style="363" hidden="1" customWidth="1"/>
    <col min="10510" max="10752" width="9.140625" style="363"/>
    <col min="10753" max="10753" width="7.7109375" style="363" customWidth="1"/>
    <col min="10754" max="10754" width="48.42578125" style="363" customWidth="1"/>
    <col min="10755" max="10755" width="6.28515625" style="363" customWidth="1"/>
    <col min="10756" max="10756" width="4.85546875" style="363" customWidth="1"/>
    <col min="10757" max="10757" width="9" style="363" customWidth="1"/>
    <col min="10758" max="10758" width="1" style="363" customWidth="1"/>
    <col min="10759" max="10759" width="10.5703125" style="363" customWidth="1"/>
    <col min="10760" max="10765" width="0" style="363" hidden="1" customWidth="1"/>
    <col min="10766" max="11008" width="9.140625" style="363"/>
    <col min="11009" max="11009" width="7.7109375" style="363" customWidth="1"/>
    <col min="11010" max="11010" width="48.42578125" style="363" customWidth="1"/>
    <col min="11011" max="11011" width="6.28515625" style="363" customWidth="1"/>
    <col min="11012" max="11012" width="4.85546875" style="363" customWidth="1"/>
    <col min="11013" max="11013" width="9" style="363" customWidth="1"/>
    <col min="11014" max="11014" width="1" style="363" customWidth="1"/>
    <col min="11015" max="11015" width="10.5703125" style="363" customWidth="1"/>
    <col min="11016" max="11021" width="0" style="363" hidden="1" customWidth="1"/>
    <col min="11022" max="11264" width="9.140625" style="363"/>
    <col min="11265" max="11265" width="7.7109375" style="363" customWidth="1"/>
    <col min="11266" max="11266" width="48.42578125" style="363" customWidth="1"/>
    <col min="11267" max="11267" width="6.28515625" style="363" customWidth="1"/>
    <col min="11268" max="11268" width="4.85546875" style="363" customWidth="1"/>
    <col min="11269" max="11269" width="9" style="363" customWidth="1"/>
    <col min="11270" max="11270" width="1" style="363" customWidth="1"/>
    <col min="11271" max="11271" width="10.5703125" style="363" customWidth="1"/>
    <col min="11272" max="11277" width="0" style="363" hidden="1" customWidth="1"/>
    <col min="11278" max="11520" width="9.140625" style="363"/>
    <col min="11521" max="11521" width="7.7109375" style="363" customWidth="1"/>
    <col min="11522" max="11522" width="48.42578125" style="363" customWidth="1"/>
    <col min="11523" max="11523" width="6.28515625" style="363" customWidth="1"/>
    <col min="11524" max="11524" width="4.85546875" style="363" customWidth="1"/>
    <col min="11525" max="11525" width="9" style="363" customWidth="1"/>
    <col min="11526" max="11526" width="1" style="363" customWidth="1"/>
    <col min="11527" max="11527" width="10.5703125" style="363" customWidth="1"/>
    <col min="11528" max="11533" width="0" style="363" hidden="1" customWidth="1"/>
    <col min="11534" max="11776" width="9.140625" style="363"/>
    <col min="11777" max="11777" width="7.7109375" style="363" customWidth="1"/>
    <col min="11778" max="11778" width="48.42578125" style="363" customWidth="1"/>
    <col min="11779" max="11779" width="6.28515625" style="363" customWidth="1"/>
    <col min="11780" max="11780" width="4.85546875" style="363" customWidth="1"/>
    <col min="11781" max="11781" width="9" style="363" customWidth="1"/>
    <col min="11782" max="11782" width="1" style="363" customWidth="1"/>
    <col min="11783" max="11783" width="10.5703125" style="363" customWidth="1"/>
    <col min="11784" max="11789" width="0" style="363" hidden="1" customWidth="1"/>
    <col min="11790" max="12032" width="9.140625" style="363"/>
    <col min="12033" max="12033" width="7.7109375" style="363" customWidth="1"/>
    <col min="12034" max="12034" width="48.42578125" style="363" customWidth="1"/>
    <col min="12035" max="12035" width="6.28515625" style="363" customWidth="1"/>
    <col min="12036" max="12036" width="4.85546875" style="363" customWidth="1"/>
    <col min="12037" max="12037" width="9" style="363" customWidth="1"/>
    <col min="12038" max="12038" width="1" style="363" customWidth="1"/>
    <col min="12039" max="12039" width="10.5703125" style="363" customWidth="1"/>
    <col min="12040" max="12045" width="0" style="363" hidden="1" customWidth="1"/>
    <col min="12046" max="12288" width="9.140625" style="363"/>
    <col min="12289" max="12289" width="7.7109375" style="363" customWidth="1"/>
    <col min="12290" max="12290" width="48.42578125" style="363" customWidth="1"/>
    <col min="12291" max="12291" width="6.28515625" style="363" customWidth="1"/>
    <col min="12292" max="12292" width="4.85546875" style="363" customWidth="1"/>
    <col min="12293" max="12293" width="9" style="363" customWidth="1"/>
    <col min="12294" max="12294" width="1" style="363" customWidth="1"/>
    <col min="12295" max="12295" width="10.5703125" style="363" customWidth="1"/>
    <col min="12296" max="12301" width="0" style="363" hidden="1" customWidth="1"/>
    <col min="12302" max="12544" width="9.140625" style="363"/>
    <col min="12545" max="12545" width="7.7109375" style="363" customWidth="1"/>
    <col min="12546" max="12546" width="48.42578125" style="363" customWidth="1"/>
    <col min="12547" max="12547" width="6.28515625" style="363" customWidth="1"/>
    <col min="12548" max="12548" width="4.85546875" style="363" customWidth="1"/>
    <col min="12549" max="12549" width="9" style="363" customWidth="1"/>
    <col min="12550" max="12550" width="1" style="363" customWidth="1"/>
    <col min="12551" max="12551" width="10.5703125" style="363" customWidth="1"/>
    <col min="12552" max="12557" width="0" style="363" hidden="1" customWidth="1"/>
    <col min="12558" max="12800" width="9.140625" style="363"/>
    <col min="12801" max="12801" width="7.7109375" style="363" customWidth="1"/>
    <col min="12802" max="12802" width="48.42578125" style="363" customWidth="1"/>
    <col min="12803" max="12803" width="6.28515625" style="363" customWidth="1"/>
    <col min="12804" max="12804" width="4.85546875" style="363" customWidth="1"/>
    <col min="12805" max="12805" width="9" style="363" customWidth="1"/>
    <col min="12806" max="12806" width="1" style="363" customWidth="1"/>
    <col min="12807" max="12807" width="10.5703125" style="363" customWidth="1"/>
    <col min="12808" max="12813" width="0" style="363" hidden="1" customWidth="1"/>
    <col min="12814" max="13056" width="9.140625" style="363"/>
    <col min="13057" max="13057" width="7.7109375" style="363" customWidth="1"/>
    <col min="13058" max="13058" width="48.42578125" style="363" customWidth="1"/>
    <col min="13059" max="13059" width="6.28515625" style="363" customWidth="1"/>
    <col min="13060" max="13060" width="4.85546875" style="363" customWidth="1"/>
    <col min="13061" max="13061" width="9" style="363" customWidth="1"/>
    <col min="13062" max="13062" width="1" style="363" customWidth="1"/>
    <col min="13063" max="13063" width="10.5703125" style="363" customWidth="1"/>
    <col min="13064" max="13069" width="0" style="363" hidden="1" customWidth="1"/>
    <col min="13070" max="13312" width="9.140625" style="363"/>
    <col min="13313" max="13313" width="7.7109375" style="363" customWidth="1"/>
    <col min="13314" max="13314" width="48.42578125" style="363" customWidth="1"/>
    <col min="13315" max="13315" width="6.28515625" style="363" customWidth="1"/>
    <col min="13316" max="13316" width="4.85546875" style="363" customWidth="1"/>
    <col min="13317" max="13317" width="9" style="363" customWidth="1"/>
    <col min="13318" max="13318" width="1" style="363" customWidth="1"/>
    <col min="13319" max="13319" width="10.5703125" style="363" customWidth="1"/>
    <col min="13320" max="13325" width="0" style="363" hidden="1" customWidth="1"/>
    <col min="13326" max="13568" width="9.140625" style="363"/>
    <col min="13569" max="13569" width="7.7109375" style="363" customWidth="1"/>
    <col min="13570" max="13570" width="48.42578125" style="363" customWidth="1"/>
    <col min="13571" max="13571" width="6.28515625" style="363" customWidth="1"/>
    <col min="13572" max="13572" width="4.85546875" style="363" customWidth="1"/>
    <col min="13573" max="13573" width="9" style="363" customWidth="1"/>
    <col min="13574" max="13574" width="1" style="363" customWidth="1"/>
    <col min="13575" max="13575" width="10.5703125" style="363" customWidth="1"/>
    <col min="13576" max="13581" width="0" style="363" hidden="1" customWidth="1"/>
    <col min="13582" max="13824" width="9.140625" style="363"/>
    <col min="13825" max="13825" width="7.7109375" style="363" customWidth="1"/>
    <col min="13826" max="13826" width="48.42578125" style="363" customWidth="1"/>
    <col min="13827" max="13827" width="6.28515625" style="363" customWidth="1"/>
    <col min="13828" max="13828" width="4.85546875" style="363" customWidth="1"/>
    <col min="13829" max="13829" width="9" style="363" customWidth="1"/>
    <col min="13830" max="13830" width="1" style="363" customWidth="1"/>
    <col min="13831" max="13831" width="10.5703125" style="363" customWidth="1"/>
    <col min="13832" max="13837" width="0" style="363" hidden="1" customWidth="1"/>
    <col min="13838" max="14080" width="9.140625" style="363"/>
    <col min="14081" max="14081" width="7.7109375" style="363" customWidth="1"/>
    <col min="14082" max="14082" width="48.42578125" style="363" customWidth="1"/>
    <col min="14083" max="14083" width="6.28515625" style="363" customWidth="1"/>
    <col min="14084" max="14084" width="4.85546875" style="363" customWidth="1"/>
    <col min="14085" max="14085" width="9" style="363" customWidth="1"/>
    <col min="14086" max="14086" width="1" style="363" customWidth="1"/>
    <col min="14087" max="14087" width="10.5703125" style="363" customWidth="1"/>
    <col min="14088" max="14093" width="0" style="363" hidden="1" customWidth="1"/>
    <col min="14094" max="14336" width="9.140625" style="363"/>
    <col min="14337" max="14337" width="7.7109375" style="363" customWidth="1"/>
    <col min="14338" max="14338" width="48.42578125" style="363" customWidth="1"/>
    <col min="14339" max="14339" width="6.28515625" style="363" customWidth="1"/>
    <col min="14340" max="14340" width="4.85546875" style="363" customWidth="1"/>
    <col min="14341" max="14341" width="9" style="363" customWidth="1"/>
    <col min="14342" max="14342" width="1" style="363" customWidth="1"/>
    <col min="14343" max="14343" width="10.5703125" style="363" customWidth="1"/>
    <col min="14344" max="14349" width="0" style="363" hidden="1" customWidth="1"/>
    <col min="14350" max="14592" width="9.140625" style="363"/>
    <col min="14593" max="14593" width="7.7109375" style="363" customWidth="1"/>
    <col min="14594" max="14594" width="48.42578125" style="363" customWidth="1"/>
    <col min="14595" max="14595" width="6.28515625" style="363" customWidth="1"/>
    <col min="14596" max="14596" width="4.85546875" style="363" customWidth="1"/>
    <col min="14597" max="14597" width="9" style="363" customWidth="1"/>
    <col min="14598" max="14598" width="1" style="363" customWidth="1"/>
    <col min="14599" max="14599" width="10.5703125" style="363" customWidth="1"/>
    <col min="14600" max="14605" width="0" style="363" hidden="1" customWidth="1"/>
    <col min="14606" max="14848" width="9.140625" style="363"/>
    <col min="14849" max="14849" width="7.7109375" style="363" customWidth="1"/>
    <col min="14850" max="14850" width="48.42578125" style="363" customWidth="1"/>
    <col min="14851" max="14851" width="6.28515625" style="363" customWidth="1"/>
    <col min="14852" max="14852" width="4.85546875" style="363" customWidth="1"/>
    <col min="14853" max="14853" width="9" style="363" customWidth="1"/>
    <col min="14854" max="14854" width="1" style="363" customWidth="1"/>
    <col min="14855" max="14855" width="10.5703125" style="363" customWidth="1"/>
    <col min="14856" max="14861" width="0" style="363" hidden="1" customWidth="1"/>
    <col min="14862" max="15104" width="9.140625" style="363"/>
    <col min="15105" max="15105" width="7.7109375" style="363" customWidth="1"/>
    <col min="15106" max="15106" width="48.42578125" style="363" customWidth="1"/>
    <col min="15107" max="15107" width="6.28515625" style="363" customWidth="1"/>
    <col min="15108" max="15108" width="4.85546875" style="363" customWidth="1"/>
    <col min="15109" max="15109" width="9" style="363" customWidth="1"/>
    <col min="15110" max="15110" width="1" style="363" customWidth="1"/>
    <col min="15111" max="15111" width="10.5703125" style="363" customWidth="1"/>
    <col min="15112" max="15117" width="0" style="363" hidden="1" customWidth="1"/>
    <col min="15118" max="15360" width="9.140625" style="363"/>
    <col min="15361" max="15361" width="7.7109375" style="363" customWidth="1"/>
    <col min="15362" max="15362" width="48.42578125" style="363" customWidth="1"/>
    <col min="15363" max="15363" width="6.28515625" style="363" customWidth="1"/>
    <col min="15364" max="15364" width="4.85546875" style="363" customWidth="1"/>
    <col min="15365" max="15365" width="9" style="363" customWidth="1"/>
    <col min="15366" max="15366" width="1" style="363" customWidth="1"/>
    <col min="15367" max="15367" width="10.5703125" style="363" customWidth="1"/>
    <col min="15368" max="15373" width="0" style="363" hidden="1" customWidth="1"/>
    <col min="15374" max="15616" width="9.140625" style="363"/>
    <col min="15617" max="15617" width="7.7109375" style="363" customWidth="1"/>
    <col min="15618" max="15618" width="48.42578125" style="363" customWidth="1"/>
    <col min="15619" max="15619" width="6.28515625" style="363" customWidth="1"/>
    <col min="15620" max="15620" width="4.85546875" style="363" customWidth="1"/>
    <col min="15621" max="15621" width="9" style="363" customWidth="1"/>
    <col min="15622" max="15622" width="1" style="363" customWidth="1"/>
    <col min="15623" max="15623" width="10.5703125" style="363" customWidth="1"/>
    <col min="15624" max="15629" width="0" style="363" hidden="1" customWidth="1"/>
    <col min="15630" max="15872" width="9.140625" style="363"/>
    <col min="15873" max="15873" width="7.7109375" style="363" customWidth="1"/>
    <col min="15874" max="15874" width="48.42578125" style="363" customWidth="1"/>
    <col min="15875" max="15875" width="6.28515625" style="363" customWidth="1"/>
    <col min="15876" max="15876" width="4.85546875" style="363" customWidth="1"/>
    <col min="15877" max="15877" width="9" style="363" customWidth="1"/>
    <col min="15878" max="15878" width="1" style="363" customWidth="1"/>
    <col min="15879" max="15879" width="10.5703125" style="363" customWidth="1"/>
    <col min="15880" max="15885" width="0" style="363" hidden="1" customWidth="1"/>
    <col min="15886" max="16128" width="9.140625" style="363"/>
    <col min="16129" max="16129" width="7.7109375" style="363" customWidth="1"/>
    <col min="16130" max="16130" width="48.42578125" style="363" customWidth="1"/>
    <col min="16131" max="16131" width="6.28515625" style="363" customWidth="1"/>
    <col min="16132" max="16132" width="4.85546875" style="363" customWidth="1"/>
    <col min="16133" max="16133" width="9" style="363" customWidth="1"/>
    <col min="16134" max="16134" width="1" style="363" customWidth="1"/>
    <col min="16135" max="16135" width="10.5703125" style="363" customWidth="1"/>
    <col min="16136" max="16141" width="0" style="363" hidden="1" customWidth="1"/>
    <col min="16142" max="16384" width="9.140625" style="363"/>
  </cols>
  <sheetData>
    <row r="1" spans="1:7" ht="18">
      <c r="A1" s="778" t="s">
        <v>363</v>
      </c>
      <c r="B1" s="778"/>
      <c r="C1" s="778"/>
      <c r="D1" s="778"/>
      <c r="E1" s="778"/>
    </row>
    <row r="2" spans="1:7" ht="42" customHeight="1">
      <c r="A2" s="779" t="s">
        <v>706</v>
      </c>
      <c r="B2" s="779"/>
      <c r="C2" s="779"/>
      <c r="D2" s="779"/>
      <c r="E2" s="779"/>
    </row>
    <row r="3" spans="1:7">
      <c r="A3" s="780"/>
      <c r="B3" s="780"/>
      <c r="C3" s="780"/>
      <c r="D3" s="780"/>
      <c r="E3" s="780"/>
    </row>
    <row r="4" spans="1:7" ht="20.25">
      <c r="A4" s="781" t="s">
        <v>707</v>
      </c>
      <c r="B4" s="781"/>
      <c r="C4" s="781"/>
      <c r="D4" s="781"/>
      <c r="E4" s="781"/>
    </row>
    <row r="5" spans="1:7" ht="13.5" thickBot="1"/>
    <row r="6" spans="1:7" ht="29.25" thickBot="1">
      <c r="A6" s="295"/>
      <c r="B6" s="296" t="s">
        <v>371</v>
      </c>
      <c r="C6" s="297"/>
      <c r="D6" s="298"/>
      <c r="E6" s="299"/>
    </row>
    <row r="7" spans="1:7" ht="15" thickTop="1">
      <c r="A7" s="300" t="s">
        <v>365</v>
      </c>
      <c r="B7" s="301" t="s">
        <v>604</v>
      </c>
      <c r="C7" s="302"/>
      <c r="D7" s="303"/>
      <c r="E7" s="855">
        <f>G64</f>
        <v>0</v>
      </c>
    </row>
    <row r="8" spans="1:7" ht="14.25">
      <c r="A8" s="300" t="s">
        <v>366</v>
      </c>
      <c r="B8" s="301" t="s">
        <v>612</v>
      </c>
      <c r="C8" s="302"/>
      <c r="D8" s="303"/>
      <c r="E8" s="855">
        <f>G76</f>
        <v>0</v>
      </c>
    </row>
    <row r="9" spans="1:7" ht="15" thickBot="1">
      <c r="A9" s="679" t="s">
        <v>367</v>
      </c>
      <c r="B9" s="677" t="s">
        <v>539</v>
      </c>
      <c r="C9" s="678"/>
      <c r="D9" s="680"/>
      <c r="E9" s="856">
        <f>G106</f>
        <v>0</v>
      </c>
    </row>
    <row r="10" spans="1:7" ht="15.75" thickBot="1">
      <c r="A10" s="676"/>
      <c r="B10" s="305" t="s">
        <v>370</v>
      </c>
      <c r="C10" s="677"/>
      <c r="D10" s="678"/>
      <c r="E10" s="681">
        <f>SUM(E7:E9)</f>
        <v>0</v>
      </c>
    </row>
    <row r="13" spans="1:7" s="312" customFormat="1" ht="14.25" customHeight="1">
      <c r="A13" s="306" t="s">
        <v>372</v>
      </c>
      <c r="B13" s="307" t="s">
        <v>373</v>
      </c>
      <c r="C13" s="307"/>
      <c r="D13" s="308"/>
      <c r="E13" s="309"/>
      <c r="F13" s="311"/>
      <c r="G13" s="311"/>
    </row>
    <row r="14" spans="1:7" s="312" customFormat="1" ht="14.25" customHeight="1">
      <c r="A14" s="313"/>
      <c r="B14" s="307"/>
      <c r="C14" s="307"/>
      <c r="D14" s="308"/>
      <c r="E14" s="309"/>
      <c r="F14" s="311"/>
      <c r="G14" s="311"/>
    </row>
    <row r="15" spans="1:7" s="317" customFormat="1" ht="45" customHeight="1">
      <c r="A15" s="314" t="s">
        <v>180</v>
      </c>
      <c r="B15" s="315" t="s">
        <v>374</v>
      </c>
      <c r="C15" s="316"/>
      <c r="E15" s="318"/>
    </row>
    <row r="16" spans="1:7" s="317" customFormat="1" ht="81.75" customHeight="1">
      <c r="A16" s="314" t="s">
        <v>368</v>
      </c>
      <c r="B16" s="315" t="s">
        <v>375</v>
      </c>
      <c r="C16" s="316"/>
      <c r="E16" s="318"/>
    </row>
    <row r="17" spans="1:5" s="322" customFormat="1" ht="24.95" customHeight="1">
      <c r="A17" s="314" t="s">
        <v>369</v>
      </c>
      <c r="B17" s="320" t="s">
        <v>376</v>
      </c>
      <c r="C17" s="321"/>
      <c r="E17" s="323"/>
    </row>
    <row r="18" spans="1:5" s="322" customFormat="1" ht="24.95" customHeight="1">
      <c r="A18" s="314" t="s">
        <v>377</v>
      </c>
      <c r="B18" s="320" t="s">
        <v>378</v>
      </c>
      <c r="C18" s="321"/>
      <c r="E18" s="323"/>
    </row>
    <row r="19" spans="1:5" s="317" customFormat="1" ht="24.95" customHeight="1">
      <c r="A19" s="314" t="s">
        <v>379</v>
      </c>
      <c r="B19" s="315" t="s">
        <v>380</v>
      </c>
      <c r="C19" s="316"/>
      <c r="E19" s="318"/>
    </row>
    <row r="20" spans="1:5" s="317" customFormat="1" ht="15" customHeight="1">
      <c r="A20" s="325" t="s">
        <v>381</v>
      </c>
      <c r="B20" s="317" t="s">
        <v>382</v>
      </c>
      <c r="C20" s="316"/>
      <c r="E20" s="318"/>
    </row>
    <row r="21" spans="1:5" s="317" customFormat="1" ht="72.75" customHeight="1">
      <c r="A21" s="325" t="s">
        <v>381</v>
      </c>
      <c r="B21" s="315" t="s">
        <v>383</v>
      </c>
      <c r="C21" s="316"/>
      <c r="E21" s="318"/>
    </row>
    <row r="22" spans="1:5" s="317" customFormat="1" ht="30" customHeight="1">
      <c r="A22" s="325" t="s">
        <v>381</v>
      </c>
      <c r="B22" s="315" t="s">
        <v>384</v>
      </c>
      <c r="C22" s="316"/>
      <c r="E22" s="318"/>
    </row>
    <row r="23" spans="1:5" s="317" customFormat="1" ht="68.25" customHeight="1">
      <c r="A23" s="325" t="s">
        <v>381</v>
      </c>
      <c r="B23" s="315" t="s">
        <v>385</v>
      </c>
      <c r="C23" s="316"/>
      <c r="E23" s="318"/>
    </row>
    <row r="24" spans="1:5" s="317" customFormat="1" ht="42.75" customHeight="1">
      <c r="A24" s="325" t="s">
        <v>381</v>
      </c>
      <c r="B24" s="315" t="s">
        <v>386</v>
      </c>
      <c r="C24" s="316"/>
      <c r="E24" s="318"/>
    </row>
    <row r="25" spans="1:5" s="317" customFormat="1" ht="56.25" customHeight="1">
      <c r="A25" s="325" t="s">
        <v>381</v>
      </c>
      <c r="B25" s="315" t="s">
        <v>387</v>
      </c>
      <c r="C25" s="316"/>
      <c r="E25" s="318"/>
    </row>
    <row r="26" spans="1:5" s="317" customFormat="1" ht="15" customHeight="1">
      <c r="A26" s="325" t="s">
        <v>381</v>
      </c>
      <c r="B26" s="315" t="s">
        <v>388</v>
      </c>
      <c r="C26" s="316"/>
      <c r="E26" s="318"/>
    </row>
    <row r="27" spans="1:5" s="317" customFormat="1" ht="99.75" customHeight="1">
      <c r="A27" s="325" t="s">
        <v>381</v>
      </c>
      <c r="B27" s="315" t="s">
        <v>389</v>
      </c>
      <c r="C27" s="316"/>
      <c r="E27" s="318"/>
    </row>
    <row r="28" spans="1:5" s="317" customFormat="1" ht="54" customHeight="1">
      <c r="A28" s="325" t="s">
        <v>381</v>
      </c>
      <c r="B28" s="315" t="s">
        <v>390</v>
      </c>
      <c r="C28" s="316"/>
      <c r="E28" s="318"/>
    </row>
    <row r="29" spans="1:5" s="317" customFormat="1" ht="27.75" customHeight="1">
      <c r="A29" s="325" t="s">
        <v>381</v>
      </c>
      <c r="B29" s="315" t="s">
        <v>391</v>
      </c>
      <c r="C29" s="316"/>
      <c r="E29" s="318"/>
    </row>
    <row r="30" spans="1:5" s="317" customFormat="1" ht="24.95" customHeight="1">
      <c r="A30" s="325" t="s">
        <v>381</v>
      </c>
      <c r="B30" s="315" t="s">
        <v>392</v>
      </c>
      <c r="C30" s="316"/>
      <c r="E30" s="318"/>
    </row>
    <row r="31" spans="1:5" s="317" customFormat="1" ht="24.95" customHeight="1">
      <c r="A31" s="325" t="s">
        <v>381</v>
      </c>
      <c r="B31" s="315" t="s">
        <v>393</v>
      </c>
      <c r="C31" s="316"/>
      <c r="E31" s="318"/>
    </row>
    <row r="32" spans="1:5" s="317" customFormat="1" ht="24.95" customHeight="1">
      <c r="A32" s="325" t="s">
        <v>381</v>
      </c>
      <c r="B32" s="315" t="s">
        <v>394</v>
      </c>
      <c r="C32" s="316"/>
      <c r="E32" s="318"/>
    </row>
    <row r="33" spans="1:16" s="317" customFormat="1" ht="38.25" customHeight="1">
      <c r="A33" s="325" t="s">
        <v>381</v>
      </c>
      <c r="B33" s="315" t="s">
        <v>395</v>
      </c>
      <c r="C33" s="316"/>
      <c r="E33" s="318"/>
    </row>
    <row r="34" spans="1:16" s="317" customFormat="1" ht="66.75" customHeight="1">
      <c r="A34" s="325" t="s">
        <v>381</v>
      </c>
      <c r="B34" s="315" t="s">
        <v>396</v>
      </c>
      <c r="C34" s="316"/>
      <c r="E34" s="318"/>
    </row>
    <row r="35" spans="1:16" s="317" customFormat="1" ht="81" customHeight="1">
      <c r="A35" s="325" t="s">
        <v>381</v>
      </c>
      <c r="B35" s="315" t="s">
        <v>397</v>
      </c>
      <c r="C35" s="316"/>
      <c r="E35" s="318"/>
    </row>
    <row r="36" spans="1:16" s="317" customFormat="1" ht="50.25" customHeight="1">
      <c r="A36" s="326"/>
      <c r="B36" s="327" t="s">
        <v>398</v>
      </c>
      <c r="C36" s="316"/>
      <c r="E36" s="318"/>
    </row>
    <row r="37" spans="1:16" s="317" customFormat="1" ht="15" customHeight="1">
      <c r="A37" s="326"/>
      <c r="B37" s="327"/>
      <c r="C37" s="316"/>
      <c r="E37" s="318"/>
    </row>
    <row r="38" spans="1:16" s="312" customFormat="1" ht="14.25" customHeight="1">
      <c r="A38" s="306" t="s">
        <v>400</v>
      </c>
      <c r="B38" s="307" t="s">
        <v>604</v>
      </c>
      <c r="C38" s="307"/>
      <c r="D38" s="308"/>
      <c r="E38" s="309"/>
      <c r="F38" s="311"/>
      <c r="G38" s="311"/>
    </row>
    <row r="39" spans="1:16" s="312" customFormat="1" ht="14.25" customHeight="1">
      <c r="A39" s="306"/>
      <c r="B39" s="307"/>
      <c r="C39" s="307"/>
      <c r="D39" s="308"/>
      <c r="E39" s="309"/>
      <c r="F39" s="311"/>
      <c r="G39" s="311"/>
    </row>
    <row r="40" spans="1:16" s="331" customFormat="1" ht="114.75">
      <c r="A40" s="335" t="s">
        <v>180</v>
      </c>
      <c r="B40" s="349" t="s">
        <v>447</v>
      </c>
      <c r="C40" s="374"/>
      <c r="D40" s="375"/>
      <c r="E40" s="376"/>
      <c r="F40" s="377"/>
    </row>
    <row r="41" spans="1:16" s="331" customFormat="1">
      <c r="A41" s="335"/>
      <c r="B41" s="342" t="s">
        <v>448</v>
      </c>
      <c r="C41" s="378"/>
      <c r="D41" s="379"/>
      <c r="E41" s="380"/>
      <c r="F41" s="381"/>
    </row>
    <row r="42" spans="1:16" s="331" customFormat="1" ht="14.25" customHeight="1">
      <c r="A42" s="335"/>
      <c r="B42" s="342" t="s">
        <v>449</v>
      </c>
      <c r="C42" s="378"/>
      <c r="D42" s="379"/>
      <c r="E42" s="380"/>
      <c r="F42" s="381"/>
    </row>
    <row r="43" spans="1:16" s="353" customFormat="1">
      <c r="A43" s="335"/>
      <c r="B43" s="382" t="s">
        <v>450</v>
      </c>
      <c r="C43" s="378"/>
      <c r="D43" s="379"/>
      <c r="E43" s="380"/>
      <c r="F43" s="381"/>
      <c r="G43" s="352"/>
      <c r="N43" s="352"/>
      <c r="O43" s="352"/>
      <c r="P43" s="352"/>
    </row>
    <row r="44" spans="1:16" s="353" customFormat="1">
      <c r="A44" s="335"/>
      <c r="B44" s="342" t="s">
        <v>605</v>
      </c>
      <c r="C44" s="378"/>
      <c r="D44" s="379"/>
      <c r="E44" s="380"/>
      <c r="F44" s="381"/>
      <c r="G44" s="352"/>
      <c r="N44" s="352"/>
      <c r="O44" s="352"/>
      <c r="P44" s="352"/>
    </row>
    <row r="45" spans="1:16" s="331" customFormat="1">
      <c r="A45" s="335"/>
      <c r="B45" s="342" t="s">
        <v>606</v>
      </c>
      <c r="C45" s="378"/>
      <c r="D45" s="379"/>
      <c r="E45" s="380"/>
      <c r="F45" s="381"/>
    </row>
    <row r="46" spans="1:16" s="331" customFormat="1" ht="15" customHeight="1">
      <c r="A46" s="335"/>
      <c r="B46" s="342" t="s">
        <v>607</v>
      </c>
      <c r="C46" s="378"/>
      <c r="D46" s="379"/>
      <c r="E46" s="380"/>
      <c r="F46" s="381"/>
    </row>
    <row r="47" spans="1:16" s="331" customFormat="1">
      <c r="A47" s="335"/>
      <c r="B47" s="382" t="s">
        <v>454</v>
      </c>
      <c r="C47" s="378"/>
      <c r="D47" s="379"/>
      <c r="E47" s="380"/>
      <c r="F47" s="381"/>
    </row>
    <row r="48" spans="1:16" s="331" customFormat="1">
      <c r="A48" s="335"/>
      <c r="B48" s="342" t="s">
        <v>605</v>
      </c>
      <c r="C48" s="378"/>
      <c r="D48" s="379"/>
      <c r="E48" s="380"/>
      <c r="F48" s="381"/>
    </row>
    <row r="49" spans="1:7" s="331" customFormat="1">
      <c r="A49" s="335"/>
      <c r="B49" s="342" t="s">
        <v>606</v>
      </c>
      <c r="C49" s="378"/>
      <c r="D49" s="379"/>
      <c r="E49" s="380"/>
      <c r="F49" s="381"/>
    </row>
    <row r="50" spans="1:7" s="331" customFormat="1">
      <c r="A50" s="335"/>
      <c r="B50" s="342" t="s">
        <v>608</v>
      </c>
      <c r="C50" s="378"/>
      <c r="D50" s="379"/>
      <c r="E50" s="380"/>
      <c r="F50" s="381"/>
    </row>
    <row r="51" spans="1:7" s="331" customFormat="1">
      <c r="A51" s="335"/>
      <c r="B51" s="342" t="s">
        <v>456</v>
      </c>
      <c r="C51" s="378"/>
      <c r="D51" s="379"/>
      <c r="E51" s="380"/>
      <c r="F51" s="381"/>
    </row>
    <row r="52" spans="1:7" s="331" customFormat="1" ht="41.25" customHeight="1">
      <c r="A52" s="335"/>
      <c r="B52" s="383" t="s">
        <v>609</v>
      </c>
      <c r="C52" s="374"/>
      <c r="D52" s="375"/>
      <c r="E52" s="376"/>
      <c r="F52" s="377"/>
    </row>
    <row r="53" spans="1:7" s="331" customFormat="1" ht="38.25">
      <c r="A53" s="335"/>
      <c r="B53" s="384" t="s">
        <v>610</v>
      </c>
      <c r="C53" s="374"/>
      <c r="D53" s="375"/>
      <c r="E53" s="376"/>
      <c r="F53" s="377"/>
    </row>
    <row r="54" spans="1:7" s="331" customFormat="1" ht="25.5">
      <c r="A54" s="335"/>
      <c r="B54" s="383" t="s">
        <v>459</v>
      </c>
      <c r="C54" s="374"/>
      <c r="D54" s="375"/>
      <c r="E54" s="376"/>
      <c r="F54" s="377"/>
    </row>
    <row r="55" spans="1:7" s="331" customFormat="1">
      <c r="A55" s="335"/>
      <c r="B55" s="383" t="s">
        <v>460</v>
      </c>
      <c r="C55" s="374"/>
      <c r="D55" s="375"/>
      <c r="E55" s="376"/>
      <c r="F55" s="377"/>
    </row>
    <row r="56" spans="1:7" s="331" customFormat="1">
      <c r="A56" s="335"/>
      <c r="B56" s="342" t="s">
        <v>611</v>
      </c>
      <c r="C56" s="378" t="s">
        <v>25</v>
      </c>
      <c r="D56" s="379">
        <v>2</v>
      </c>
      <c r="E56" s="385"/>
      <c r="F56" s="381">
        <f>D56*E56</f>
        <v>0</v>
      </c>
      <c r="G56" s="331">
        <f>D56*E56</f>
        <v>0</v>
      </c>
    </row>
    <row r="57" spans="1:7" s="331" customFormat="1">
      <c r="A57" s="335"/>
      <c r="B57" s="342"/>
      <c r="C57" s="378"/>
      <c r="D57" s="379"/>
      <c r="E57" s="380"/>
      <c r="F57" s="381"/>
    </row>
    <row r="58" spans="1:7" s="331" customFormat="1" ht="25.5">
      <c r="A58" s="335" t="s">
        <v>368</v>
      </c>
      <c r="B58" s="349" t="s">
        <v>435</v>
      </c>
      <c r="C58" s="343"/>
      <c r="D58" s="344"/>
      <c r="E58" s="698"/>
    </row>
    <row r="59" spans="1:7" s="331" customFormat="1">
      <c r="A59" s="335"/>
      <c r="B59" s="342"/>
      <c r="C59" s="343" t="s">
        <v>8</v>
      </c>
      <c r="D59" s="344">
        <v>1</v>
      </c>
      <c r="E59" s="698"/>
      <c r="F59" s="331">
        <f>D59*E59</f>
        <v>0</v>
      </c>
      <c r="G59" s="331">
        <f>D59*E59</f>
        <v>0</v>
      </c>
    </row>
    <row r="60" spans="1:7" s="331" customFormat="1">
      <c r="A60" s="335"/>
      <c r="B60" s="342"/>
      <c r="C60" s="343"/>
      <c r="D60" s="344"/>
      <c r="E60" s="701"/>
    </row>
    <row r="61" spans="1:7" s="331" customFormat="1">
      <c r="A61" s="330" t="s">
        <v>369</v>
      </c>
      <c r="B61" s="363" t="s">
        <v>445</v>
      </c>
      <c r="E61" s="702"/>
      <c r="F61" s="362"/>
    </row>
    <row r="62" spans="1:7" s="331" customFormat="1">
      <c r="A62" s="364"/>
      <c r="B62" s="362"/>
      <c r="C62" s="362" t="s">
        <v>8</v>
      </c>
      <c r="D62" s="362">
        <v>1</v>
      </c>
      <c r="E62" s="701"/>
      <c r="F62" s="331">
        <f>D62*E62</f>
        <v>0</v>
      </c>
      <c r="G62" s="331">
        <f>D62*E62</f>
        <v>0</v>
      </c>
    </row>
    <row r="63" spans="1:7" s="331" customFormat="1" ht="13.5" thickBot="1">
      <c r="A63" s="366"/>
      <c r="B63" s="367"/>
      <c r="C63" s="368"/>
      <c r="D63" s="369"/>
      <c r="E63" s="370"/>
      <c r="F63" s="371"/>
      <c r="G63" s="362"/>
    </row>
    <row r="64" spans="1:7" s="352" customFormat="1" ht="13.5" thickBot="1">
      <c r="A64" s="341"/>
      <c r="B64" s="342"/>
      <c r="C64" s="343"/>
      <c r="D64" s="344"/>
      <c r="E64" s="361"/>
      <c r="F64" s="373">
        <f>SUM(F40:F63)</f>
        <v>0</v>
      </c>
      <c r="G64" s="732">
        <f>SUM(G56:G63)</f>
        <v>0</v>
      </c>
    </row>
    <row r="65" spans="1:16" s="352" customFormat="1" ht="14.25">
      <c r="A65" s="306" t="s">
        <v>469</v>
      </c>
      <c r="B65" s="307" t="s">
        <v>612</v>
      </c>
      <c r="C65" s="307"/>
      <c r="D65" s="308"/>
      <c r="E65" s="309"/>
      <c r="F65" s="311"/>
      <c r="G65" s="331"/>
    </row>
    <row r="66" spans="1:16" s="352" customFormat="1">
      <c r="A66" s="387"/>
      <c r="B66" s="392"/>
      <c r="C66" s="331"/>
      <c r="D66" s="331"/>
      <c r="E66" s="393"/>
      <c r="F66" s="362"/>
    </row>
    <row r="67" spans="1:16" s="352" customFormat="1" ht="25.5">
      <c r="A67" s="447" t="s">
        <v>180</v>
      </c>
      <c r="B67" s="402" t="s">
        <v>613</v>
      </c>
      <c r="C67" s="448"/>
      <c r="D67" s="393"/>
      <c r="E67" s="449"/>
      <c r="F67" s="450"/>
    </row>
    <row r="68" spans="1:16" s="352" customFormat="1">
      <c r="A68" s="394"/>
      <c r="B68" s="342" t="s">
        <v>614</v>
      </c>
      <c r="C68" s="342"/>
      <c r="D68" s="429"/>
      <c r="E68" s="451"/>
      <c r="F68" s="450"/>
      <c r="G68" s="331"/>
    </row>
    <row r="69" spans="1:16" s="352" customFormat="1">
      <c r="A69" s="394"/>
      <c r="B69" s="342" t="s">
        <v>615</v>
      </c>
      <c r="C69" s="342"/>
      <c r="D69" s="429"/>
      <c r="E69" s="451"/>
      <c r="F69" s="450"/>
    </row>
    <row r="70" spans="1:16" s="352" customFormat="1">
      <c r="A70" s="394"/>
      <c r="B70" s="342" t="s">
        <v>616</v>
      </c>
      <c r="C70" s="342"/>
      <c r="D70" s="429"/>
      <c r="E70" s="451"/>
      <c r="F70" s="450"/>
    </row>
    <row r="71" spans="1:16" s="352" customFormat="1" ht="25.5">
      <c r="A71" s="394"/>
      <c r="B71" s="342" t="s">
        <v>617</v>
      </c>
      <c r="C71" s="342"/>
      <c r="D71" s="429"/>
      <c r="E71" s="451"/>
      <c r="F71" s="450"/>
      <c r="G71" s="331"/>
    </row>
    <row r="72" spans="1:16" s="352" customFormat="1">
      <c r="A72" s="394"/>
      <c r="B72" s="342" t="s">
        <v>440</v>
      </c>
      <c r="C72" s="342" t="s">
        <v>25</v>
      </c>
      <c r="D72" s="429">
        <v>1</v>
      </c>
      <c r="E72" s="709"/>
      <c r="F72" s="450">
        <f>D72*E72</f>
        <v>0</v>
      </c>
      <c r="G72" s="331">
        <f>D72*E72</f>
        <v>0</v>
      </c>
    </row>
    <row r="73" spans="1:16" s="352" customFormat="1">
      <c r="A73" s="394"/>
      <c r="B73" s="342"/>
      <c r="C73" s="342"/>
      <c r="D73" s="429"/>
      <c r="E73" s="709"/>
      <c r="F73" s="450"/>
    </row>
    <row r="74" spans="1:16" s="352" customFormat="1">
      <c r="A74" s="330" t="s">
        <v>368</v>
      </c>
      <c r="B74" s="363" t="s">
        <v>445</v>
      </c>
      <c r="C74" s="331"/>
      <c r="D74" s="331"/>
      <c r="E74" s="702"/>
      <c r="F74" s="362"/>
    </row>
    <row r="75" spans="1:16" s="331" customFormat="1" ht="13.5" thickBot="1">
      <c r="A75" s="430"/>
      <c r="B75" s="431"/>
      <c r="C75" s="431" t="s">
        <v>8</v>
      </c>
      <c r="D75" s="431">
        <v>1</v>
      </c>
      <c r="E75" s="706"/>
      <c r="F75" s="514">
        <f>D75*E75</f>
        <v>0</v>
      </c>
      <c r="G75" s="362">
        <f>D75*E75</f>
        <v>0</v>
      </c>
    </row>
    <row r="76" spans="1:16" s="331" customFormat="1" ht="13.5" thickBot="1">
      <c r="A76" s="433"/>
      <c r="B76" s="418"/>
      <c r="C76" s="418"/>
      <c r="D76" s="418"/>
      <c r="E76" s="361"/>
      <c r="F76" s="515">
        <f>SUM(F72:F75)</f>
        <v>0</v>
      </c>
      <c r="G76" s="733">
        <f>SUM(G72:G75)</f>
        <v>0</v>
      </c>
    </row>
    <row r="77" spans="1:16" s="331" customFormat="1" ht="12.95" customHeight="1">
      <c r="A77" s="433"/>
      <c r="B77" s="418"/>
      <c r="C77" s="418"/>
      <c r="D77" s="418"/>
      <c r="E77" s="361"/>
      <c r="F77" s="373"/>
    </row>
    <row r="78" spans="1:16" s="353" customFormat="1" ht="14.25">
      <c r="A78" s="435" t="s">
        <v>538</v>
      </c>
      <c r="B78" s="301" t="s">
        <v>539</v>
      </c>
      <c r="C78" s="301"/>
      <c r="D78" s="302"/>
      <c r="E78" s="436"/>
      <c r="F78" s="381"/>
      <c r="G78" s="352"/>
      <c r="N78" s="352"/>
      <c r="O78" s="352"/>
      <c r="P78" s="352"/>
    </row>
    <row r="79" spans="1:16" s="360" customFormat="1" ht="14.25">
      <c r="A79" s="435"/>
      <c r="B79" s="301"/>
      <c r="C79" s="301"/>
      <c r="D79" s="302"/>
      <c r="E79" s="436"/>
      <c r="F79" s="381"/>
      <c r="G79" s="331"/>
      <c r="N79" s="331"/>
      <c r="O79" s="331"/>
      <c r="P79" s="331"/>
    </row>
    <row r="80" spans="1:16" s="360" customFormat="1" ht="140.25">
      <c r="A80" s="444" t="s">
        <v>180</v>
      </c>
      <c r="B80" s="409" t="s">
        <v>543</v>
      </c>
      <c r="C80" s="440"/>
      <c r="D80" s="363"/>
      <c r="E80" s="417"/>
      <c r="F80" s="363"/>
      <c r="G80" s="331"/>
      <c r="N80" s="331"/>
      <c r="O80" s="331"/>
      <c r="P80" s="331"/>
    </row>
    <row r="81" spans="1:16" s="360" customFormat="1">
      <c r="A81" s="444"/>
      <c r="B81" s="445" t="s">
        <v>544</v>
      </c>
      <c r="C81" s="444" t="s">
        <v>295</v>
      </c>
      <c r="D81" s="446">
        <v>10</v>
      </c>
      <c r="E81" s="707"/>
      <c r="F81" s="446">
        <f>D81*E81</f>
        <v>0</v>
      </c>
      <c r="G81" s="331">
        <f>D81*E81</f>
        <v>0</v>
      </c>
      <c r="N81" s="331"/>
      <c r="O81" s="331"/>
      <c r="P81" s="331"/>
    </row>
    <row r="82" spans="1:16" s="331" customFormat="1">
      <c r="A82" s="444"/>
      <c r="B82" s="445" t="s">
        <v>545</v>
      </c>
      <c r="C82" s="440" t="s">
        <v>295</v>
      </c>
      <c r="D82" s="363">
        <v>20</v>
      </c>
      <c r="E82" s="707"/>
      <c r="F82" s="446">
        <f>D82*E82</f>
        <v>0</v>
      </c>
      <c r="G82" s="331">
        <f>D82*E82</f>
        <v>0</v>
      </c>
    </row>
    <row r="83" spans="1:16" s="331" customFormat="1">
      <c r="A83" s="444"/>
      <c r="B83" s="409"/>
      <c r="C83" s="440"/>
      <c r="D83" s="363"/>
      <c r="E83" s="707"/>
      <c r="F83" s="363"/>
    </row>
    <row r="84" spans="1:16" s="331" customFormat="1" ht="25.5">
      <c r="A84" s="458" t="s">
        <v>368</v>
      </c>
      <c r="B84" s="459" t="s">
        <v>557</v>
      </c>
      <c r="C84" s="460" t="s">
        <v>25</v>
      </c>
      <c r="D84" s="418">
        <v>1</v>
      </c>
      <c r="E84" s="712"/>
      <c r="F84" s="425">
        <f>D84*E84</f>
        <v>0</v>
      </c>
      <c r="G84" s="331">
        <f>D84*E84</f>
        <v>0</v>
      </c>
    </row>
    <row r="85" spans="1:16" s="331" customFormat="1">
      <c r="A85" s="458"/>
      <c r="B85" s="459"/>
      <c r="C85" s="460"/>
      <c r="D85" s="418"/>
      <c r="E85" s="712"/>
      <c r="F85" s="363"/>
    </row>
    <row r="86" spans="1:16" s="331" customFormat="1" ht="51">
      <c r="A86" s="444" t="s">
        <v>369</v>
      </c>
      <c r="B86" s="409" t="s">
        <v>560</v>
      </c>
      <c r="C86" s="440"/>
      <c r="D86" s="363"/>
      <c r="E86" s="707"/>
      <c r="F86" s="363"/>
    </row>
    <row r="87" spans="1:16" s="331" customFormat="1">
      <c r="A87" s="444" t="s">
        <v>10</v>
      </c>
      <c r="B87" s="363" t="s">
        <v>561</v>
      </c>
      <c r="C87" s="440"/>
      <c r="D87" s="363"/>
      <c r="E87" s="707"/>
      <c r="F87" s="363"/>
    </row>
    <row r="88" spans="1:16" s="331" customFormat="1">
      <c r="A88" s="444"/>
      <c r="B88" s="409" t="s">
        <v>550</v>
      </c>
      <c r="C88" s="440" t="s">
        <v>295</v>
      </c>
      <c r="D88" s="363">
        <v>15</v>
      </c>
      <c r="E88" s="707"/>
      <c r="F88" s="425">
        <f>D88*E88</f>
        <v>0</v>
      </c>
      <c r="G88" s="331">
        <f>D88*E88</f>
        <v>0</v>
      </c>
    </row>
    <row r="89" spans="1:16" s="331" customFormat="1">
      <c r="A89" s="444"/>
      <c r="B89" s="409"/>
      <c r="C89" s="440"/>
      <c r="D89" s="363"/>
      <c r="E89" s="707"/>
      <c r="F89" s="363"/>
    </row>
    <row r="90" spans="1:16" s="360" customFormat="1">
      <c r="A90" s="471" t="s">
        <v>377</v>
      </c>
      <c r="B90" s="472" t="s">
        <v>571</v>
      </c>
      <c r="C90" s="473"/>
      <c r="D90" s="470"/>
      <c r="E90" s="714"/>
      <c r="F90" s="470"/>
      <c r="G90" s="331"/>
      <c r="N90" s="331"/>
      <c r="O90" s="331"/>
      <c r="P90" s="331"/>
    </row>
    <row r="91" spans="1:16" s="360" customFormat="1">
      <c r="A91" s="458"/>
      <c r="B91" s="459"/>
      <c r="C91" s="460" t="s">
        <v>25</v>
      </c>
      <c r="D91" s="418">
        <v>1</v>
      </c>
      <c r="E91" s="707"/>
      <c r="F91" s="425">
        <f>D91*E91</f>
        <v>0</v>
      </c>
      <c r="G91" s="331">
        <f>D91*E91</f>
        <v>0</v>
      </c>
      <c r="N91" s="331"/>
      <c r="O91" s="331"/>
      <c r="P91" s="331"/>
    </row>
    <row r="92" spans="1:16" s="360" customFormat="1">
      <c r="A92" s="458"/>
      <c r="B92" s="459"/>
      <c r="C92" s="460"/>
      <c r="D92" s="418"/>
      <c r="E92" s="707"/>
      <c r="F92" s="425"/>
      <c r="G92" s="331"/>
      <c r="N92" s="331"/>
      <c r="O92" s="331"/>
      <c r="P92" s="331"/>
    </row>
    <row r="93" spans="1:16" s="360" customFormat="1" ht="25.5">
      <c r="A93" s="444" t="s">
        <v>379</v>
      </c>
      <c r="B93" s="409" t="s">
        <v>573</v>
      </c>
      <c r="C93" s="440"/>
      <c r="D93" s="363"/>
      <c r="E93" s="707"/>
      <c r="F93" s="363"/>
      <c r="G93" s="331"/>
      <c r="N93" s="331"/>
      <c r="O93" s="331"/>
      <c r="P93" s="331"/>
    </row>
    <row r="94" spans="1:16" s="360" customFormat="1" ht="38.25">
      <c r="A94" s="485" t="s">
        <v>381</v>
      </c>
      <c r="B94" s="486" t="s">
        <v>618</v>
      </c>
      <c r="C94" s="440"/>
      <c r="D94" s="363"/>
      <c r="E94" s="707"/>
      <c r="F94" s="363"/>
      <c r="G94" s="362"/>
      <c r="N94" s="331"/>
      <c r="O94" s="331"/>
      <c r="P94" s="331"/>
    </row>
    <row r="95" spans="1:16" s="360" customFormat="1">
      <c r="A95" s="485" t="s">
        <v>381</v>
      </c>
      <c r="B95" s="486" t="s">
        <v>575</v>
      </c>
      <c r="C95" s="440"/>
      <c r="D95" s="363"/>
      <c r="E95" s="707"/>
      <c r="F95" s="363"/>
      <c r="G95" s="331"/>
      <c r="N95" s="331"/>
      <c r="O95" s="331"/>
      <c r="P95" s="331"/>
    </row>
    <row r="96" spans="1:16" s="360" customFormat="1" ht="25.5">
      <c r="A96" s="485" t="s">
        <v>381</v>
      </c>
      <c r="B96" s="409" t="s">
        <v>576</v>
      </c>
      <c r="C96" s="440"/>
      <c r="D96" s="363"/>
      <c r="E96" s="707"/>
      <c r="F96" s="363"/>
      <c r="G96" s="362"/>
      <c r="N96" s="331"/>
      <c r="O96" s="331"/>
      <c r="P96" s="331"/>
    </row>
    <row r="97" spans="1:16" s="360" customFormat="1">
      <c r="A97" s="485" t="s">
        <v>381</v>
      </c>
      <c r="B97" s="409" t="s">
        <v>577</v>
      </c>
      <c r="C97" s="440"/>
      <c r="D97" s="363"/>
      <c r="E97" s="707"/>
      <c r="F97" s="363"/>
      <c r="G97" s="373"/>
      <c r="N97" s="331"/>
      <c r="O97" s="331"/>
      <c r="P97" s="331"/>
    </row>
    <row r="98" spans="1:16" s="360" customFormat="1">
      <c r="A98" s="485"/>
      <c r="B98" s="409" t="s">
        <v>440</v>
      </c>
      <c r="C98" s="440" t="s">
        <v>25</v>
      </c>
      <c r="D98" s="363">
        <v>1</v>
      </c>
      <c r="E98" s="707"/>
      <c r="F98" s="425">
        <f>D98*E98</f>
        <v>0</v>
      </c>
      <c r="G98" s="331">
        <f>D98*E98</f>
        <v>0</v>
      </c>
      <c r="N98" s="331"/>
      <c r="O98" s="331"/>
      <c r="P98" s="331"/>
    </row>
    <row r="99" spans="1:16" s="331" customFormat="1">
      <c r="A99" s="444"/>
      <c r="B99" s="363"/>
      <c r="C99" s="440"/>
      <c r="D99" s="363"/>
      <c r="E99" s="707"/>
      <c r="F99" s="363"/>
    </row>
    <row r="100" spans="1:16" s="360" customFormat="1">
      <c r="A100" s="492" t="s">
        <v>419</v>
      </c>
      <c r="B100" s="388" t="s">
        <v>619</v>
      </c>
      <c r="C100" s="330"/>
      <c r="D100" s="362"/>
      <c r="E100" s="734"/>
      <c r="F100" s="333"/>
      <c r="G100" s="373"/>
      <c r="N100" s="331"/>
      <c r="O100" s="331"/>
      <c r="P100" s="331"/>
    </row>
    <row r="101" spans="1:16" s="377" customFormat="1" ht="63.75">
      <c r="A101" s="487" t="s">
        <v>381</v>
      </c>
      <c r="B101" s="388" t="s">
        <v>620</v>
      </c>
      <c r="C101" s="330"/>
      <c r="D101" s="362"/>
      <c r="E101" s="734"/>
      <c r="F101" s="331"/>
    </row>
    <row r="102" spans="1:16" s="381" customFormat="1" ht="15" customHeight="1">
      <c r="A102" s="487" t="s">
        <v>381</v>
      </c>
      <c r="B102" s="388" t="s">
        <v>621</v>
      </c>
      <c r="C102" s="330"/>
      <c r="D102" s="362"/>
      <c r="E102" s="734"/>
      <c r="F102" s="331"/>
    </row>
    <row r="103" spans="1:16" s="381" customFormat="1" ht="15" customHeight="1">
      <c r="A103" s="487"/>
      <c r="B103" s="388" t="s">
        <v>440</v>
      </c>
      <c r="C103" s="330" t="s">
        <v>25</v>
      </c>
      <c r="D103" s="362">
        <v>1</v>
      </c>
      <c r="E103" s="734"/>
      <c r="F103" s="365">
        <f>D103*E103</f>
        <v>0</v>
      </c>
      <c r="G103" s="331">
        <f>D103*E103</f>
        <v>0</v>
      </c>
    </row>
    <row r="104" spans="1:16" s="381" customFormat="1" ht="15" customHeight="1">
      <c r="A104" s="492"/>
      <c r="B104" s="388"/>
      <c r="C104" s="330"/>
      <c r="D104" s="362"/>
      <c r="E104" s="734"/>
      <c r="F104" s="331"/>
    </row>
    <row r="105" spans="1:16" s="381" customFormat="1" ht="15" customHeight="1" thickBot="1">
      <c r="A105" s="462" t="s">
        <v>419</v>
      </c>
      <c r="B105" s="463" t="s">
        <v>558</v>
      </c>
      <c r="C105" s="464" t="s">
        <v>8</v>
      </c>
      <c r="D105" s="431">
        <v>1</v>
      </c>
      <c r="E105" s="713"/>
      <c r="F105" s="514">
        <f>D105*E105</f>
        <v>0</v>
      </c>
      <c r="G105" s="331">
        <f>D105*E105</f>
        <v>0</v>
      </c>
    </row>
    <row r="106" spans="1:16" s="381" customFormat="1" ht="15" customHeight="1" thickBot="1">
      <c r="A106" s="410"/>
      <c r="B106" s="418"/>
      <c r="C106" s="421"/>
      <c r="D106" s="439"/>
      <c r="E106" s="516"/>
      <c r="F106" s="517">
        <f>SUM(F80:F105)</f>
        <v>0</v>
      </c>
      <c r="G106" s="735">
        <f>SUM(G80:G105)</f>
        <v>0</v>
      </c>
    </row>
  </sheetData>
  <mergeCells count="4">
    <mergeCell ref="A1:E1"/>
    <mergeCell ref="A2:E2"/>
    <mergeCell ref="A3:E3"/>
    <mergeCell ref="A4:E4"/>
  </mergeCells>
  <pageMargins left="0.67" right="0.74803149606299213" top="0.98425196850393704" bottom="0.43" header="0.24" footer="0"/>
  <pageSetup paperSize="9" scale="99" fitToHeight="0" orientation="portrait" r:id="rId1"/>
  <headerFooter alignWithMargins="0">
    <oddHeader xml:space="preserve">&amp;LARCTUR projektiva, d.o.o.
Industrijska cesta 5
5000 Nova Gorica&amp;CPopisi strojne instalacije&amp;Ršt načrta S 1403-JK-18
</oddHeader>
    <oddFooter>&amp;R&amp;P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99E7-F29D-4222-B6C7-231FF5A1B213}">
  <dimension ref="A1:IV21"/>
  <sheetViews>
    <sheetView showGridLines="0" topLeftCell="A7" workbookViewId="0">
      <selection activeCell="G32" sqref="G32"/>
    </sheetView>
  </sheetViews>
  <sheetFormatPr defaultColWidth="8.7109375" defaultRowHeight="12.75" customHeight="1"/>
  <cols>
    <col min="1" max="1" width="5" style="210" customWidth="1"/>
    <col min="2" max="2" width="9" style="210" customWidth="1"/>
    <col min="3" max="3" width="34.7109375" style="210" customWidth="1"/>
    <col min="4" max="4" width="14.28515625" style="210" customWidth="1"/>
    <col min="5" max="5" width="17.28515625" style="210" customWidth="1"/>
    <col min="6" max="256" width="8.85546875" style="201" customWidth="1"/>
    <col min="257" max="16384" width="8.7109375" style="202"/>
  </cols>
  <sheetData>
    <row r="1" spans="1:5" ht="8.65" customHeight="1">
      <c r="A1" s="784" t="s">
        <v>708</v>
      </c>
      <c r="B1" s="785"/>
      <c r="C1" s="785"/>
      <c r="D1" s="785"/>
      <c r="E1" s="785"/>
    </row>
    <row r="2" spans="1:5" ht="8.65" customHeight="1">
      <c r="A2" s="785"/>
      <c r="B2" s="785"/>
      <c r="C2" s="785"/>
      <c r="D2" s="785"/>
      <c r="E2" s="785"/>
    </row>
    <row r="3" spans="1:5" ht="12.75" customHeight="1">
      <c r="A3" s="786"/>
      <c r="B3" s="786"/>
      <c r="C3" s="786"/>
      <c r="D3" s="786"/>
      <c r="E3" s="786"/>
    </row>
    <row r="4" spans="1:5" ht="12.75" customHeight="1">
      <c r="A4" s="203" t="s">
        <v>260</v>
      </c>
      <c r="B4" s="204" t="s">
        <v>261</v>
      </c>
      <c r="C4" s="205"/>
      <c r="D4" s="205"/>
      <c r="E4" s="206" t="s">
        <v>262</v>
      </c>
    </row>
    <row r="5" spans="1:5" ht="12.75" customHeight="1">
      <c r="A5" s="787"/>
      <c r="B5" s="787"/>
      <c r="C5" s="787"/>
      <c r="D5" s="787"/>
      <c r="E5" s="787"/>
    </row>
    <row r="6" spans="1:5" ht="19.899999999999999" customHeight="1">
      <c r="A6" s="207">
        <v>1</v>
      </c>
      <c r="B6" s="782" t="s">
        <v>263</v>
      </c>
      <c r="C6" s="783"/>
      <c r="D6" s="783"/>
      <c r="E6" s="208">
        <f>'1 (olmar)'!F4</f>
        <v>0</v>
      </c>
    </row>
    <row r="7" spans="1:5" ht="12.75" customHeight="1">
      <c r="A7" s="787"/>
      <c r="B7" s="787"/>
      <c r="C7" s="787"/>
      <c r="D7" s="787"/>
      <c r="E7" s="787"/>
    </row>
    <row r="8" spans="1:5" ht="19.899999999999999" customHeight="1">
      <c r="A8" s="207">
        <v>2</v>
      </c>
      <c r="B8" s="782" t="s">
        <v>264</v>
      </c>
      <c r="C8" s="783"/>
      <c r="D8" s="783"/>
      <c r="E8" s="208">
        <f>'2 (olmar)'!F4</f>
        <v>0</v>
      </c>
    </row>
    <row r="9" spans="1:5" ht="12.75" customHeight="1">
      <c r="A9" s="787"/>
      <c r="B9" s="787"/>
      <c r="C9" s="787"/>
      <c r="D9" s="787"/>
      <c r="E9" s="787"/>
    </row>
    <row r="10" spans="1:5" ht="19.899999999999999" customHeight="1">
      <c r="A10" s="207">
        <v>3</v>
      </c>
      <c r="B10" s="782" t="s">
        <v>265</v>
      </c>
      <c r="C10" s="783"/>
      <c r="D10" s="783"/>
      <c r="E10" s="208">
        <f>'3 (olmar)'!F4</f>
        <v>0</v>
      </c>
    </row>
    <row r="11" spans="1:5" ht="12.75" customHeight="1">
      <c r="A11" s="787"/>
      <c r="B11" s="787"/>
      <c r="C11" s="787"/>
      <c r="D11" s="787"/>
      <c r="E11" s="787"/>
    </row>
    <row r="12" spans="1:5" ht="19.899999999999999" customHeight="1">
      <c r="A12" s="207">
        <v>4</v>
      </c>
      <c r="B12" s="782" t="s">
        <v>266</v>
      </c>
      <c r="C12" s="783"/>
      <c r="D12" s="783"/>
      <c r="E12" s="208">
        <f>'4 (olmar)'!F4</f>
        <v>0</v>
      </c>
    </row>
    <row r="13" spans="1:5" ht="12.75" customHeight="1">
      <c r="A13" s="787"/>
      <c r="B13" s="787"/>
      <c r="C13" s="787"/>
      <c r="D13" s="787"/>
      <c r="E13" s="787"/>
    </row>
    <row r="14" spans="1:5" ht="19.899999999999999" customHeight="1">
      <c r="A14" s="207">
        <v>5</v>
      </c>
      <c r="B14" s="782" t="s">
        <v>622</v>
      </c>
      <c r="C14" s="783"/>
      <c r="D14" s="783"/>
      <c r="E14" s="208">
        <f>' 5 (olmar)'!F4</f>
        <v>0</v>
      </c>
    </row>
    <row r="15" spans="1:5" ht="12.75" customHeight="1">
      <c r="A15" s="787"/>
      <c r="B15" s="787"/>
      <c r="C15" s="787"/>
      <c r="D15" s="787"/>
      <c r="E15" s="787"/>
    </row>
    <row r="16" spans="1:5" ht="19.899999999999999" customHeight="1">
      <c r="A16" s="207">
        <v>6</v>
      </c>
      <c r="B16" s="782" t="s">
        <v>267</v>
      </c>
      <c r="C16" s="783"/>
      <c r="D16" s="783"/>
      <c r="E16" s="208">
        <f>'6 (olmar)'!F4</f>
        <v>0</v>
      </c>
    </row>
    <row r="17" spans="1:5" ht="12.75" customHeight="1">
      <c r="A17" s="787"/>
      <c r="B17" s="787"/>
      <c r="C17" s="787"/>
      <c r="D17" s="787"/>
      <c r="E17" s="787"/>
    </row>
    <row r="18" spans="1:5" ht="19.899999999999999" customHeight="1">
      <c r="A18" s="849">
        <v>7</v>
      </c>
      <c r="B18" s="850" t="s">
        <v>727</v>
      </c>
      <c r="C18" s="851"/>
      <c r="D18" s="851"/>
      <c r="E18" s="852">
        <f>'7 (olmar)'!F4</f>
        <v>0</v>
      </c>
    </row>
    <row r="19" spans="1:5" ht="12.75" customHeight="1">
      <c r="A19" s="853"/>
      <c r="B19" s="854"/>
      <c r="C19" s="854"/>
      <c r="D19" s="854"/>
      <c r="E19" s="854"/>
    </row>
    <row r="20" spans="1:5" ht="12.75" customHeight="1">
      <c r="A20" s="788"/>
      <c r="B20" s="788"/>
      <c r="C20" s="788"/>
      <c r="D20" s="788"/>
      <c r="E20" s="788"/>
    </row>
    <row r="21" spans="1:5" ht="26.65" customHeight="1">
      <c r="A21" s="789" t="s">
        <v>270</v>
      </c>
      <c r="B21" s="790"/>
      <c r="C21" s="790"/>
      <c r="D21" s="790"/>
      <c r="E21" s="209">
        <f>E6+E8+E10+E12+E14+E16+E18</f>
        <v>0</v>
      </c>
    </row>
  </sheetData>
  <mergeCells count="19">
    <mergeCell ref="B8:D8"/>
    <mergeCell ref="A1:E2"/>
    <mergeCell ref="A3:E3"/>
    <mergeCell ref="A5:E5"/>
    <mergeCell ref="B6:D6"/>
    <mergeCell ref="A7:E7"/>
    <mergeCell ref="A9:E9"/>
    <mergeCell ref="B10:D10"/>
    <mergeCell ref="A11:E11"/>
    <mergeCell ref="B12:D12"/>
    <mergeCell ref="A13:E13"/>
    <mergeCell ref="B14:D14"/>
    <mergeCell ref="A15:E15"/>
    <mergeCell ref="B16:D16"/>
    <mergeCell ref="A17:E17"/>
    <mergeCell ref="B18:D18"/>
    <mergeCell ref="A19:E19"/>
    <mergeCell ref="A20:E20"/>
    <mergeCell ref="A21:D21"/>
  </mergeCells>
  <pageMargins left="0.748031" right="0.748031" top="0.98425200000000002" bottom="1.2204699999999999" header="0.51181100000000002" footer="0.66929099999999997"/>
  <pageSetup orientation="portrait"/>
  <headerFooter>
    <oddFooter>&amp;R&amp;"Arial,Regular"&amp;8&amp;U&amp;K000000Stran &amp;P /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BE67-8790-4EE3-96B2-AC43519DD79D}">
  <dimension ref="A1:IV20"/>
  <sheetViews>
    <sheetView showGridLines="0" topLeftCell="A7" workbookViewId="0">
      <selection activeCell="E11" sqref="E11:E15"/>
    </sheetView>
  </sheetViews>
  <sheetFormatPr defaultColWidth="8.7109375" defaultRowHeight="12.75" customHeight="1"/>
  <cols>
    <col min="1" max="1" width="4.85546875" style="210" customWidth="1"/>
    <col min="2" max="2" width="39.7109375" style="210" customWidth="1"/>
    <col min="3" max="3" width="6" style="210" customWidth="1"/>
    <col min="4" max="4" width="7.7109375" style="210" customWidth="1"/>
    <col min="5" max="5" width="8.85546875" style="210" customWidth="1"/>
    <col min="6" max="6" width="11.28515625" style="210" customWidth="1"/>
    <col min="7" max="256" width="8.85546875" style="201" customWidth="1"/>
    <col min="257" max="16384" width="8.7109375" style="202"/>
  </cols>
  <sheetData>
    <row r="1" spans="1:6" ht="8.65" customHeight="1">
      <c r="A1" s="794" t="s">
        <v>271</v>
      </c>
      <c r="B1" s="785"/>
      <c r="C1" s="785"/>
      <c r="D1" s="785"/>
      <c r="E1" s="785"/>
      <c r="F1" s="785"/>
    </row>
    <row r="2" spans="1:6" ht="8.65" customHeight="1">
      <c r="A2" s="785"/>
      <c r="B2" s="785"/>
      <c r="C2" s="785"/>
      <c r="D2" s="785"/>
      <c r="E2" s="785"/>
      <c r="F2" s="785"/>
    </row>
    <row r="3" spans="1:6" ht="13.15" customHeight="1">
      <c r="A3" s="795"/>
      <c r="B3" s="795"/>
      <c r="C3" s="795"/>
      <c r="D3" s="795"/>
      <c r="E3" s="795"/>
      <c r="F3" s="795"/>
    </row>
    <row r="4" spans="1:6" ht="15" customHeight="1">
      <c r="A4" s="211"/>
      <c r="B4" s="796" t="s">
        <v>272</v>
      </c>
      <c r="C4" s="797"/>
      <c r="D4" s="797"/>
      <c r="E4" s="797"/>
      <c r="F4" s="212">
        <f>SUM(F9:F19)</f>
        <v>0</v>
      </c>
    </row>
    <row r="5" spans="1:6" ht="13.15" customHeight="1">
      <c r="A5" s="795"/>
      <c r="B5" s="795"/>
      <c r="C5" s="795"/>
      <c r="D5" s="795"/>
      <c r="E5" s="795"/>
      <c r="F5" s="798"/>
    </row>
    <row r="6" spans="1:6" ht="91.5" customHeight="1">
      <c r="A6" s="799" t="s">
        <v>273</v>
      </c>
      <c r="B6" s="800"/>
      <c r="C6" s="800"/>
      <c r="D6" s="800"/>
      <c r="E6" s="800"/>
      <c r="F6" s="800"/>
    </row>
    <row r="7" spans="1:6" ht="13.15" customHeight="1">
      <c r="A7" s="795"/>
      <c r="B7" s="795"/>
      <c r="C7" s="795"/>
      <c r="D7" s="795"/>
      <c r="E7" s="795"/>
      <c r="F7" s="795"/>
    </row>
    <row r="8" spans="1:6" ht="13.15" customHeight="1">
      <c r="A8" s="203" t="s">
        <v>274</v>
      </c>
      <c r="B8" s="204" t="s">
        <v>275</v>
      </c>
      <c r="C8" s="213" t="s">
        <v>276</v>
      </c>
      <c r="D8" s="213" t="s">
        <v>277</v>
      </c>
      <c r="E8" s="214" t="s">
        <v>278</v>
      </c>
      <c r="F8" s="206" t="s">
        <v>279</v>
      </c>
    </row>
    <row r="9" spans="1:6" ht="13.15" customHeight="1">
      <c r="A9" s="792"/>
      <c r="B9" s="792"/>
      <c r="C9" s="792"/>
      <c r="D9" s="792"/>
      <c r="E9" s="792"/>
      <c r="F9" s="792"/>
    </row>
    <row r="10" spans="1:6" ht="45.75" customHeight="1">
      <c r="A10" s="215"/>
      <c r="B10" s="216" t="s">
        <v>280</v>
      </c>
      <c r="C10" s="217"/>
      <c r="D10" s="217"/>
      <c r="E10" s="217"/>
      <c r="F10" s="218"/>
    </row>
    <row r="11" spans="1:6" ht="43.15" customHeight="1">
      <c r="A11" s="219">
        <v>1</v>
      </c>
      <c r="B11" s="220" t="s">
        <v>281</v>
      </c>
      <c r="C11" s="221" t="s">
        <v>25</v>
      </c>
      <c r="D11" s="222">
        <v>5</v>
      </c>
      <c r="E11" s="719"/>
      <c r="F11" s="223">
        <f>E11*D11</f>
        <v>0</v>
      </c>
    </row>
    <row r="12" spans="1:6" ht="43.15" customHeight="1">
      <c r="A12" s="224">
        <v>2</v>
      </c>
      <c r="B12" s="225" t="s">
        <v>282</v>
      </c>
      <c r="C12" s="226" t="s">
        <v>25</v>
      </c>
      <c r="D12" s="227">
        <v>1</v>
      </c>
      <c r="E12" s="720"/>
      <c r="F12" s="228">
        <f>E12*D12</f>
        <v>0</v>
      </c>
    </row>
    <row r="13" spans="1:6" ht="13.15" customHeight="1">
      <c r="A13" s="229"/>
      <c r="B13" s="230"/>
      <c r="C13" s="231"/>
      <c r="D13" s="231"/>
      <c r="E13" s="721"/>
      <c r="F13" s="232"/>
    </row>
    <row r="14" spans="1:6" ht="13.15" customHeight="1">
      <c r="A14" s="215"/>
      <c r="B14" s="233" t="s">
        <v>284</v>
      </c>
      <c r="C14" s="217"/>
      <c r="D14" s="217"/>
      <c r="E14" s="722"/>
      <c r="F14" s="218"/>
    </row>
    <row r="15" spans="1:6" ht="93" customHeight="1">
      <c r="A15" s="219">
        <v>3</v>
      </c>
      <c r="B15" s="220" t="s">
        <v>285</v>
      </c>
      <c r="C15" s="221" t="s">
        <v>25</v>
      </c>
      <c r="D15" s="222">
        <v>5</v>
      </c>
      <c r="E15" s="719"/>
      <c r="F15" s="223">
        <f>D15*E15</f>
        <v>0</v>
      </c>
    </row>
    <row r="16" spans="1:6" ht="13.15" customHeight="1">
      <c r="A16" s="234"/>
      <c r="B16" s="256"/>
      <c r="C16" s="236"/>
      <c r="D16" s="236"/>
      <c r="E16" s="228"/>
      <c r="F16" s="228"/>
    </row>
    <row r="17" spans="1:6" ht="7.9" customHeight="1">
      <c r="A17" s="793"/>
      <c r="B17" s="793"/>
      <c r="C17" s="793"/>
      <c r="D17" s="793"/>
      <c r="E17" s="793"/>
      <c r="F17" s="793"/>
    </row>
    <row r="18" spans="1:6" ht="33" customHeight="1">
      <c r="A18" s="237" t="s">
        <v>286</v>
      </c>
      <c r="B18" s="238" t="s">
        <v>287</v>
      </c>
      <c r="C18" s="239"/>
      <c r="D18" s="240">
        <v>0.02</v>
      </c>
      <c r="E18" s="241">
        <f>SUM(F9:F16)</f>
        <v>0</v>
      </c>
      <c r="F18" s="242">
        <f>D18*E18</f>
        <v>0</v>
      </c>
    </row>
    <row r="19" spans="1:6" ht="43.15" customHeight="1">
      <c r="A19" s="237" t="s">
        <v>288</v>
      </c>
      <c r="B19" s="238" t="s">
        <v>289</v>
      </c>
      <c r="C19" s="239"/>
      <c r="D19" s="240">
        <v>0.02</v>
      </c>
      <c r="E19" s="241">
        <f>SUM(F9:F16)</f>
        <v>0</v>
      </c>
      <c r="F19" s="242">
        <f>D19*E19</f>
        <v>0</v>
      </c>
    </row>
    <row r="20" spans="1:6" ht="7.9" customHeight="1">
      <c r="A20" s="793"/>
      <c r="B20" s="793"/>
      <c r="C20" s="793"/>
      <c r="D20" s="793"/>
      <c r="E20" s="793"/>
      <c r="F20" s="793"/>
    </row>
  </sheetData>
  <sheetProtection password="DFF5" sheet="1" objects="1" scenarios="1"/>
  <mergeCells count="9">
    <mergeCell ref="A9:F9"/>
    <mergeCell ref="A17:F17"/>
    <mergeCell ref="A20:F20"/>
    <mergeCell ref="A1:F2"/>
    <mergeCell ref="A3:F3"/>
    <mergeCell ref="B4:E4"/>
    <mergeCell ref="A5:F5"/>
    <mergeCell ref="A6:F6"/>
    <mergeCell ref="A7:F7"/>
  </mergeCells>
  <pageMargins left="0.8" right="0.74791700000000005" top="0.66944400000000004" bottom="0.86388900000000002" header="0.51180599999999998" footer="0.45277800000000001"/>
  <pageSetup orientation="portrait"/>
  <headerFooter>
    <oddFooter>&amp;R&amp;"Arial,Regular"&amp;8&amp;U&amp;K000000Stran &amp;P /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A7C3E-FACB-41C0-A26C-0B711A9FF96C}">
  <dimension ref="A1:IV42"/>
  <sheetViews>
    <sheetView showGridLines="0" topLeftCell="A28" workbookViewId="0">
      <selection activeCell="E41" sqref="E41:E42"/>
    </sheetView>
  </sheetViews>
  <sheetFormatPr defaultColWidth="8.7109375" defaultRowHeight="12.75" customHeight="1"/>
  <cols>
    <col min="1" max="1" width="4.85546875" style="210" customWidth="1"/>
    <col min="2" max="2" width="37" style="210" customWidth="1"/>
    <col min="3" max="3" width="6" style="210" customWidth="1"/>
    <col min="4" max="4" width="7.7109375" style="210" customWidth="1"/>
    <col min="5" max="5" width="10.42578125" style="210" customWidth="1"/>
    <col min="6" max="6" width="11.28515625" style="210" customWidth="1"/>
    <col min="7" max="256" width="8.85546875" style="201" customWidth="1"/>
    <col min="257" max="16384" width="8.7109375" style="202"/>
  </cols>
  <sheetData>
    <row r="1" spans="1:6" ht="8.65" customHeight="1">
      <c r="A1" s="794" t="s">
        <v>290</v>
      </c>
      <c r="B1" s="785"/>
      <c r="C1" s="785"/>
      <c r="D1" s="785"/>
      <c r="E1" s="785"/>
      <c r="F1" s="785"/>
    </row>
    <row r="2" spans="1:6" ht="8.65" customHeight="1">
      <c r="A2" s="785"/>
      <c r="B2" s="785"/>
      <c r="C2" s="785"/>
      <c r="D2" s="785"/>
      <c r="E2" s="785"/>
      <c r="F2" s="785"/>
    </row>
    <row r="3" spans="1:6" ht="13.15" customHeight="1">
      <c r="A3" s="795"/>
      <c r="B3" s="795"/>
      <c r="C3" s="795"/>
      <c r="D3" s="795"/>
      <c r="E3" s="795"/>
      <c r="F3" s="795"/>
    </row>
    <row r="4" spans="1:6" ht="15" customHeight="1">
      <c r="A4" s="243"/>
      <c r="B4" s="801" t="s">
        <v>291</v>
      </c>
      <c r="C4" s="802"/>
      <c r="D4" s="802"/>
      <c r="E4" s="802"/>
      <c r="F4" s="244">
        <f>SUM(F9:F42)</f>
        <v>0</v>
      </c>
    </row>
    <row r="5" spans="1:6" ht="13.15" customHeight="1">
      <c r="A5" s="803"/>
      <c r="B5" s="803"/>
      <c r="C5" s="803"/>
      <c r="D5" s="803"/>
      <c r="E5" s="803"/>
      <c r="F5" s="795"/>
    </row>
    <row r="6" spans="1:6" ht="50.45" customHeight="1">
      <c r="A6" s="245"/>
      <c r="B6" s="804" t="s">
        <v>292</v>
      </c>
      <c r="C6" s="805"/>
      <c r="D6" s="805"/>
      <c r="E6" s="805"/>
      <c r="F6" s="805"/>
    </row>
    <row r="7" spans="1:6" ht="13.15" customHeight="1">
      <c r="A7" s="795"/>
      <c r="B7" s="795"/>
      <c r="C7" s="795"/>
      <c r="D7" s="795"/>
      <c r="E7" s="795"/>
      <c r="F7" s="795"/>
    </row>
    <row r="8" spans="1:6" ht="13.15" customHeight="1">
      <c r="A8" s="203" t="s">
        <v>274</v>
      </c>
      <c r="B8" s="246" t="s">
        <v>275</v>
      </c>
      <c r="C8" s="213" t="s">
        <v>276</v>
      </c>
      <c r="D8" s="213" t="s">
        <v>277</v>
      </c>
      <c r="E8" s="214" t="s">
        <v>278</v>
      </c>
      <c r="F8" s="206" t="s">
        <v>279</v>
      </c>
    </row>
    <row r="9" spans="1:6" ht="13.15" customHeight="1">
      <c r="A9" s="795"/>
      <c r="B9" s="795"/>
      <c r="C9" s="795"/>
      <c r="D9" s="795"/>
      <c r="E9" s="795"/>
      <c r="F9" s="795"/>
    </row>
    <row r="10" spans="1:6" ht="52.9" customHeight="1">
      <c r="A10" s="247">
        <v>1</v>
      </c>
      <c r="B10" s="238" t="s">
        <v>293</v>
      </c>
      <c r="C10" s="239"/>
      <c r="D10" s="239"/>
      <c r="E10" s="241"/>
      <c r="F10" s="242"/>
    </row>
    <row r="11" spans="1:6" ht="13.15" customHeight="1">
      <c r="A11" s="248"/>
      <c r="B11" s="238" t="s">
        <v>294</v>
      </c>
      <c r="C11" s="249" t="s">
        <v>295</v>
      </c>
      <c r="D11" s="250">
        <v>65</v>
      </c>
      <c r="E11" s="723"/>
      <c r="F11" s="242">
        <f t="shared" ref="F11:F18" si="0">E11*D11</f>
        <v>0</v>
      </c>
    </row>
    <row r="12" spans="1:6" ht="13.15" customHeight="1">
      <c r="A12" s="248"/>
      <c r="B12" s="238" t="s">
        <v>296</v>
      </c>
      <c r="C12" s="249" t="s">
        <v>295</v>
      </c>
      <c r="D12" s="250">
        <v>240</v>
      </c>
      <c r="E12" s="723"/>
      <c r="F12" s="242">
        <f t="shared" si="0"/>
        <v>0</v>
      </c>
    </row>
    <row r="13" spans="1:6" ht="13.15" customHeight="1">
      <c r="A13" s="248"/>
      <c r="B13" s="238" t="s">
        <v>297</v>
      </c>
      <c r="C13" s="249" t="s">
        <v>295</v>
      </c>
      <c r="D13" s="250">
        <v>186</v>
      </c>
      <c r="E13" s="723"/>
      <c r="F13" s="242">
        <f t="shared" si="0"/>
        <v>0</v>
      </c>
    </row>
    <row r="14" spans="1:6" ht="13.15" customHeight="1">
      <c r="A14" s="248"/>
      <c r="B14" s="238" t="s">
        <v>298</v>
      </c>
      <c r="C14" s="249" t="s">
        <v>295</v>
      </c>
      <c r="D14" s="250">
        <v>140</v>
      </c>
      <c r="E14" s="723"/>
      <c r="F14" s="242">
        <f t="shared" si="0"/>
        <v>0</v>
      </c>
    </row>
    <row r="15" spans="1:6" ht="13.15" customHeight="1">
      <c r="A15" s="248"/>
      <c r="B15" s="238" t="s">
        <v>623</v>
      </c>
      <c r="C15" s="249" t="s">
        <v>295</v>
      </c>
      <c r="D15" s="250">
        <v>35</v>
      </c>
      <c r="E15" s="723"/>
      <c r="F15" s="242">
        <f t="shared" si="0"/>
        <v>0</v>
      </c>
    </row>
    <row r="16" spans="1:6" ht="13.15" customHeight="1">
      <c r="A16" s="248"/>
      <c r="B16" s="238" t="s">
        <v>624</v>
      </c>
      <c r="C16" s="249" t="s">
        <v>625</v>
      </c>
      <c r="D16" s="250">
        <v>12</v>
      </c>
      <c r="E16" s="723"/>
      <c r="F16" s="242">
        <f t="shared" si="0"/>
        <v>0</v>
      </c>
    </row>
    <row r="17" spans="1:6" ht="13.15" customHeight="1">
      <c r="A17" s="248"/>
      <c r="B17" s="238" t="s">
        <v>626</v>
      </c>
      <c r="C17" s="249" t="s">
        <v>295</v>
      </c>
      <c r="D17" s="250">
        <v>12</v>
      </c>
      <c r="E17" s="723"/>
      <c r="F17" s="242">
        <f t="shared" si="0"/>
        <v>0</v>
      </c>
    </row>
    <row r="18" spans="1:6" ht="13.15" customHeight="1">
      <c r="A18" s="248"/>
      <c r="B18" s="238" t="s">
        <v>627</v>
      </c>
      <c r="C18" s="249" t="s">
        <v>295</v>
      </c>
      <c r="D18" s="250">
        <v>60</v>
      </c>
      <c r="E18" s="723"/>
      <c r="F18" s="242">
        <f t="shared" si="0"/>
        <v>0</v>
      </c>
    </row>
    <row r="19" spans="1:6" ht="13.15" customHeight="1">
      <c r="A19" s="248"/>
      <c r="B19" s="251"/>
      <c r="C19" s="239"/>
      <c r="D19" s="239"/>
      <c r="E19" s="723"/>
      <c r="F19" s="242"/>
    </row>
    <row r="20" spans="1:6" ht="52.9" customHeight="1">
      <c r="A20" s="247">
        <v>2</v>
      </c>
      <c r="B20" s="238" t="s">
        <v>299</v>
      </c>
      <c r="C20" s="239"/>
      <c r="D20" s="239"/>
      <c r="E20" s="723"/>
      <c r="F20" s="242"/>
    </row>
    <row r="21" spans="1:6" ht="13.15" customHeight="1">
      <c r="A21" s="248"/>
      <c r="B21" s="238" t="s">
        <v>300</v>
      </c>
      <c r="C21" s="249" t="s">
        <v>295</v>
      </c>
      <c r="D21" s="250">
        <v>18</v>
      </c>
      <c r="E21" s="723"/>
      <c r="F21" s="242">
        <f>E21*D21</f>
        <v>0</v>
      </c>
    </row>
    <row r="22" spans="1:6" ht="13.15" customHeight="1">
      <c r="A22" s="248"/>
      <c r="B22" s="238" t="s">
        <v>301</v>
      </c>
      <c r="C22" s="249" t="s">
        <v>295</v>
      </c>
      <c r="D22" s="250">
        <v>16</v>
      </c>
      <c r="E22" s="723"/>
      <c r="F22" s="242">
        <f>E22*D22</f>
        <v>0</v>
      </c>
    </row>
    <row r="23" spans="1:6" ht="13.15" customHeight="1">
      <c r="A23" s="248"/>
      <c r="B23" s="238" t="s">
        <v>302</v>
      </c>
      <c r="C23" s="249" t="s">
        <v>295</v>
      </c>
      <c r="D23" s="250">
        <v>25</v>
      </c>
      <c r="E23" s="723"/>
      <c r="F23" s="242">
        <f>E23*D23</f>
        <v>0</v>
      </c>
    </row>
    <row r="24" spans="1:6" ht="13.15" customHeight="1">
      <c r="A24" s="248"/>
      <c r="B24" s="238" t="s">
        <v>303</v>
      </c>
      <c r="C24" s="249" t="s">
        <v>295</v>
      </c>
      <c r="D24" s="250">
        <v>30</v>
      </c>
      <c r="E24" s="723"/>
      <c r="F24" s="242">
        <f>E24*D24</f>
        <v>0</v>
      </c>
    </row>
    <row r="25" spans="1:6" ht="13.15" customHeight="1">
      <c r="A25" s="248"/>
      <c r="B25" s="251"/>
      <c r="C25" s="239"/>
      <c r="D25" s="239"/>
      <c r="E25" s="723"/>
      <c r="F25" s="242"/>
    </row>
    <row r="26" spans="1:6" ht="22.9" customHeight="1">
      <c r="A26" s="247">
        <v>3</v>
      </c>
      <c r="B26" s="238" t="s">
        <v>304</v>
      </c>
      <c r="C26" s="239"/>
      <c r="D26" s="239"/>
      <c r="E26" s="723"/>
      <c r="F26" s="242"/>
    </row>
    <row r="27" spans="1:6" ht="13.15" customHeight="1">
      <c r="A27" s="248"/>
      <c r="B27" s="238" t="s">
        <v>305</v>
      </c>
      <c r="C27" s="249" t="s">
        <v>25</v>
      </c>
      <c r="D27" s="250">
        <v>26</v>
      </c>
      <c r="E27" s="723"/>
      <c r="F27" s="242">
        <f>E27*D27</f>
        <v>0</v>
      </c>
    </row>
    <row r="28" spans="1:6" ht="14.65" customHeight="1">
      <c r="A28" s="248"/>
      <c r="B28" s="252"/>
      <c r="C28" s="239"/>
      <c r="D28" s="239"/>
      <c r="E28" s="723"/>
      <c r="F28" s="242"/>
    </row>
    <row r="29" spans="1:6" ht="43.15" customHeight="1">
      <c r="A29" s="247">
        <v>4</v>
      </c>
      <c r="B29" s="238" t="s">
        <v>306</v>
      </c>
      <c r="C29" s="239"/>
      <c r="D29" s="239"/>
      <c r="E29" s="723"/>
      <c r="F29" s="242"/>
    </row>
    <row r="30" spans="1:6" ht="13.15" customHeight="1">
      <c r="A30" s="248"/>
      <c r="B30" s="238" t="s">
        <v>307</v>
      </c>
      <c r="C30" s="249" t="s">
        <v>295</v>
      </c>
      <c r="D30" s="250">
        <v>18</v>
      </c>
      <c r="E30" s="723"/>
      <c r="F30" s="242">
        <f>E30*D30</f>
        <v>0</v>
      </c>
    </row>
    <row r="31" spans="1:6" ht="13.15" customHeight="1">
      <c r="A31" s="248"/>
      <c r="B31" s="238" t="s">
        <v>308</v>
      </c>
      <c r="C31" s="249" t="s">
        <v>295</v>
      </c>
      <c r="D31" s="250">
        <v>10</v>
      </c>
      <c r="E31" s="723"/>
      <c r="F31" s="242">
        <f>E31*D31</f>
        <v>0</v>
      </c>
    </row>
    <row r="32" spans="1:6" ht="13.15" customHeight="1">
      <c r="A32" s="248"/>
      <c r="B32" s="251"/>
      <c r="C32" s="239"/>
      <c r="D32" s="239"/>
      <c r="E32" s="723"/>
      <c r="F32" s="242"/>
    </row>
    <row r="33" spans="1:6" ht="22.9" customHeight="1">
      <c r="A33" s="247">
        <v>5</v>
      </c>
      <c r="B33" s="238" t="s">
        <v>309</v>
      </c>
      <c r="C33" s="249" t="s">
        <v>8</v>
      </c>
      <c r="D33" s="250">
        <v>2</v>
      </c>
      <c r="E33" s="723"/>
      <c r="F33" s="242">
        <f>E33*D33</f>
        <v>0</v>
      </c>
    </row>
    <row r="34" spans="1:6" ht="63" customHeight="1">
      <c r="A34" s="247">
        <v>6</v>
      </c>
      <c r="B34" s="238" t="s">
        <v>310</v>
      </c>
      <c r="C34" s="249" t="s">
        <v>24</v>
      </c>
      <c r="D34" s="250">
        <v>8</v>
      </c>
      <c r="E34" s="723"/>
      <c r="F34" s="242">
        <f>D34*E34</f>
        <v>0</v>
      </c>
    </row>
    <row r="35" spans="1:6" ht="33" customHeight="1">
      <c r="A35" s="247">
        <v>7</v>
      </c>
      <c r="B35" s="238" t="s">
        <v>311</v>
      </c>
      <c r="C35" s="249" t="s">
        <v>312</v>
      </c>
      <c r="D35" s="250">
        <v>5</v>
      </c>
      <c r="E35" s="723"/>
      <c r="F35" s="242">
        <f>D35*E35</f>
        <v>0</v>
      </c>
    </row>
    <row r="36" spans="1:6" ht="43.15" customHeight="1">
      <c r="A36" s="247">
        <v>8</v>
      </c>
      <c r="B36" s="238" t="s">
        <v>313</v>
      </c>
      <c r="C36" s="249" t="s">
        <v>25</v>
      </c>
      <c r="D36" s="250">
        <v>1</v>
      </c>
      <c r="E36" s="723"/>
      <c r="F36" s="242">
        <f>D36*E36</f>
        <v>0</v>
      </c>
    </row>
    <row r="37" spans="1:6" ht="13.15" customHeight="1">
      <c r="A37" s="248"/>
      <c r="B37" s="251"/>
      <c r="C37" s="239"/>
      <c r="D37" s="239"/>
      <c r="E37" s="241"/>
      <c r="F37" s="242"/>
    </row>
    <row r="38" spans="1:6" ht="7.9" customHeight="1">
      <c r="A38" s="793"/>
      <c r="B38" s="793"/>
      <c r="C38" s="793"/>
      <c r="D38" s="793"/>
      <c r="E38" s="793"/>
      <c r="F38" s="793"/>
    </row>
    <row r="39" spans="1:6" ht="33" customHeight="1">
      <c r="A39" s="237" t="s">
        <v>286</v>
      </c>
      <c r="B39" s="238" t="s">
        <v>287</v>
      </c>
      <c r="C39" s="239"/>
      <c r="D39" s="240">
        <v>0.02</v>
      </c>
      <c r="E39" s="241">
        <f>SUM(F9:F37)</f>
        <v>0</v>
      </c>
      <c r="F39" s="242">
        <f>D39*E39</f>
        <v>0</v>
      </c>
    </row>
    <row r="40" spans="1:6" ht="43.15" customHeight="1">
      <c r="A40" s="237" t="s">
        <v>288</v>
      </c>
      <c r="B40" s="238" t="s">
        <v>289</v>
      </c>
      <c r="C40" s="239"/>
      <c r="D40" s="240">
        <v>0.04</v>
      </c>
      <c r="E40" s="241">
        <f>SUM(F6:F34)</f>
        <v>0</v>
      </c>
      <c r="F40" s="242">
        <f>D40*E40</f>
        <v>0</v>
      </c>
    </row>
    <row r="41" spans="1:6" ht="43.15" customHeight="1">
      <c r="A41" s="237" t="s">
        <v>314</v>
      </c>
      <c r="B41" s="238" t="s">
        <v>315</v>
      </c>
      <c r="C41" s="249" t="s">
        <v>24</v>
      </c>
      <c r="D41" s="253">
        <v>6</v>
      </c>
      <c r="E41" s="723"/>
      <c r="F41" s="242">
        <f>D41*E41</f>
        <v>0</v>
      </c>
    </row>
    <row r="42" spans="1:6" ht="43.15" customHeight="1">
      <c r="A42" s="237" t="s">
        <v>316</v>
      </c>
      <c r="B42" s="238" t="s">
        <v>628</v>
      </c>
      <c r="C42" s="249" t="s">
        <v>25</v>
      </c>
      <c r="D42" s="253">
        <v>1</v>
      </c>
      <c r="E42" s="723"/>
      <c r="F42" s="242">
        <f>D42*E42</f>
        <v>0</v>
      </c>
    </row>
  </sheetData>
  <sheetProtection password="DFF5" sheet="1" objects="1" scenarios="1"/>
  <mergeCells count="8">
    <mergeCell ref="A9:F9"/>
    <mergeCell ref="A38:F38"/>
    <mergeCell ref="A1:F2"/>
    <mergeCell ref="A3:F3"/>
    <mergeCell ref="B4:E4"/>
    <mergeCell ref="A5:F5"/>
    <mergeCell ref="B6:F6"/>
    <mergeCell ref="A7:F7"/>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635C5-2CC7-4DCE-BC27-2458F8690B8F}">
  <dimension ref="A1:IV30"/>
  <sheetViews>
    <sheetView showGridLines="0" topLeftCell="A12" workbookViewId="0">
      <selection activeCell="E11" sqref="E11:E25"/>
    </sheetView>
  </sheetViews>
  <sheetFormatPr defaultColWidth="8.7109375" defaultRowHeight="12.75" customHeight="1"/>
  <cols>
    <col min="1" max="1" width="4.85546875" style="210" customWidth="1"/>
    <col min="2" max="2" width="37.7109375" style="210" customWidth="1"/>
    <col min="3" max="3" width="6" style="210" customWidth="1"/>
    <col min="4" max="4" width="7.7109375" style="210" customWidth="1"/>
    <col min="5" max="5" width="10.42578125" style="210" customWidth="1"/>
    <col min="6" max="6" width="11.28515625" style="210" customWidth="1"/>
    <col min="7" max="256" width="8.85546875" style="201" customWidth="1"/>
    <col min="257" max="16384" width="8.7109375" style="202"/>
  </cols>
  <sheetData>
    <row r="1" spans="1:6" ht="8.65" customHeight="1">
      <c r="A1" s="794" t="s">
        <v>318</v>
      </c>
      <c r="B1" s="785"/>
      <c r="C1" s="785"/>
      <c r="D1" s="785"/>
      <c r="E1" s="785"/>
      <c r="F1" s="785"/>
    </row>
    <row r="2" spans="1:6" ht="8.65" customHeight="1">
      <c r="A2" s="785"/>
      <c r="B2" s="785"/>
      <c r="C2" s="785"/>
      <c r="D2" s="785"/>
      <c r="E2" s="785"/>
      <c r="F2" s="785"/>
    </row>
    <row r="3" spans="1:6" ht="13.15" customHeight="1">
      <c r="A3" s="808"/>
      <c r="B3" s="808"/>
      <c r="C3" s="808"/>
      <c r="D3" s="808"/>
      <c r="E3" s="808"/>
      <c r="F3" s="808"/>
    </row>
    <row r="4" spans="1:6" ht="15" customHeight="1">
      <c r="A4" s="243"/>
      <c r="B4" s="801" t="s">
        <v>319</v>
      </c>
      <c r="C4" s="802"/>
      <c r="D4" s="802"/>
      <c r="E4" s="802"/>
      <c r="F4" s="254">
        <f>SUM(F10:F30)</f>
        <v>0</v>
      </c>
    </row>
    <row r="5" spans="1:6" ht="13.15" customHeight="1">
      <c r="A5" s="809"/>
      <c r="B5" s="809"/>
      <c r="C5" s="809"/>
      <c r="D5" s="809"/>
      <c r="E5" s="809"/>
      <c r="F5" s="810"/>
    </row>
    <row r="6" spans="1:6" ht="45" customHeight="1">
      <c r="A6" s="255"/>
      <c r="B6" s="811" t="s">
        <v>320</v>
      </c>
      <c r="C6" s="812"/>
      <c r="D6" s="812"/>
      <c r="E6" s="812"/>
      <c r="F6" s="812"/>
    </row>
    <row r="7" spans="1:6" ht="13.15" customHeight="1">
      <c r="A7" s="808"/>
      <c r="B7" s="808"/>
      <c r="C7" s="808"/>
      <c r="D7" s="808"/>
      <c r="E7" s="808"/>
      <c r="F7" s="808"/>
    </row>
    <row r="8" spans="1:6" ht="13.15" customHeight="1">
      <c r="A8" s="203" t="s">
        <v>274</v>
      </c>
      <c r="B8" s="246" t="s">
        <v>275</v>
      </c>
      <c r="C8" s="213" t="s">
        <v>276</v>
      </c>
      <c r="D8" s="213" t="s">
        <v>277</v>
      </c>
      <c r="E8" s="214" t="s">
        <v>278</v>
      </c>
      <c r="F8" s="206" t="s">
        <v>279</v>
      </c>
    </row>
    <row r="9" spans="1:6" ht="13.15" customHeight="1">
      <c r="A9" s="806"/>
      <c r="B9" s="806"/>
      <c r="C9" s="806"/>
      <c r="D9" s="806"/>
      <c r="E9" s="806"/>
      <c r="F9" s="806"/>
    </row>
    <row r="10" spans="1:6" ht="22.9" customHeight="1">
      <c r="A10" s="247">
        <v>1</v>
      </c>
      <c r="B10" s="257" t="s">
        <v>321</v>
      </c>
      <c r="C10" s="239"/>
      <c r="D10" s="239"/>
      <c r="E10" s="241"/>
      <c r="F10" s="242"/>
    </row>
    <row r="11" spans="1:6" ht="13.15" customHeight="1">
      <c r="A11" s="248"/>
      <c r="B11" s="257" t="s">
        <v>322</v>
      </c>
      <c r="C11" s="249" t="s">
        <v>25</v>
      </c>
      <c r="D11" s="250">
        <v>2</v>
      </c>
      <c r="E11" s="723"/>
      <c r="F11" s="242">
        <f>E11*D11</f>
        <v>0</v>
      </c>
    </row>
    <row r="12" spans="1:6" ht="13.15" customHeight="1">
      <c r="A12" s="248"/>
      <c r="B12" s="257" t="s">
        <v>323</v>
      </c>
      <c r="C12" s="249" t="s">
        <v>25</v>
      </c>
      <c r="D12" s="250">
        <v>4</v>
      </c>
      <c r="E12" s="723"/>
      <c r="F12" s="242">
        <f>E12*D12</f>
        <v>0</v>
      </c>
    </row>
    <row r="13" spans="1:6" ht="13.15" customHeight="1">
      <c r="A13" s="248"/>
      <c r="B13" s="258"/>
      <c r="C13" s="239"/>
      <c r="D13" s="239"/>
      <c r="E13" s="723"/>
      <c r="F13" s="242"/>
    </row>
    <row r="14" spans="1:6" ht="13.15" customHeight="1">
      <c r="A14" s="247">
        <v>2</v>
      </c>
      <c r="B14" s="257" t="s">
        <v>324</v>
      </c>
      <c r="C14" s="239"/>
      <c r="D14" s="239"/>
      <c r="E14" s="723"/>
      <c r="F14" s="242"/>
    </row>
    <row r="15" spans="1:6" ht="13.15" customHeight="1">
      <c r="A15" s="248"/>
      <c r="B15" s="257" t="s">
        <v>325</v>
      </c>
      <c r="C15" s="249" t="s">
        <v>25</v>
      </c>
      <c r="D15" s="250">
        <v>1</v>
      </c>
      <c r="E15" s="723"/>
      <c r="F15" s="242">
        <f>E15*D15</f>
        <v>0</v>
      </c>
    </row>
    <row r="16" spans="1:6" ht="13.15" customHeight="1">
      <c r="A16" s="248"/>
      <c r="B16" s="258"/>
      <c r="C16" s="239"/>
      <c r="D16" s="239"/>
      <c r="E16" s="723"/>
      <c r="F16" s="242"/>
    </row>
    <row r="17" spans="1:6" ht="13.15" customHeight="1">
      <c r="A17" s="247">
        <v>3</v>
      </c>
      <c r="B17" s="257" t="s">
        <v>629</v>
      </c>
      <c r="C17" s="249" t="s">
        <v>25</v>
      </c>
      <c r="D17" s="250">
        <v>2</v>
      </c>
      <c r="E17" s="723"/>
      <c r="F17" s="242">
        <f>E17*D17</f>
        <v>0</v>
      </c>
    </row>
    <row r="18" spans="1:6" ht="13.15" customHeight="1">
      <c r="A18" s="248"/>
      <c r="B18" s="258"/>
      <c r="C18" s="239"/>
      <c r="D18" s="239"/>
      <c r="E18" s="723"/>
      <c r="F18" s="242"/>
    </row>
    <row r="19" spans="1:6" ht="33" customHeight="1">
      <c r="A19" s="247">
        <v>4</v>
      </c>
      <c r="B19" s="257" t="s">
        <v>630</v>
      </c>
      <c r="C19" s="249" t="s">
        <v>25</v>
      </c>
      <c r="D19" s="250">
        <v>7</v>
      </c>
      <c r="E19" s="723"/>
      <c r="F19" s="242">
        <f t="shared" ref="F19:F25" si="0">E19*D19</f>
        <v>0</v>
      </c>
    </row>
    <row r="20" spans="1:6" ht="43.15" customHeight="1">
      <c r="A20" s="247">
        <v>5</v>
      </c>
      <c r="B20" s="257" t="s">
        <v>328</v>
      </c>
      <c r="C20" s="249" t="s">
        <v>25</v>
      </c>
      <c r="D20" s="250">
        <v>5</v>
      </c>
      <c r="E20" s="723"/>
      <c r="F20" s="242">
        <f t="shared" si="0"/>
        <v>0</v>
      </c>
    </row>
    <row r="21" spans="1:6" ht="43.15" customHeight="1">
      <c r="A21" s="247">
        <v>6</v>
      </c>
      <c r="B21" s="257" t="s">
        <v>631</v>
      </c>
      <c r="C21" s="249" t="s">
        <v>25</v>
      </c>
      <c r="D21" s="250">
        <v>7</v>
      </c>
      <c r="E21" s="723"/>
      <c r="F21" s="242">
        <f t="shared" si="0"/>
        <v>0</v>
      </c>
    </row>
    <row r="22" spans="1:6" ht="22.9" customHeight="1">
      <c r="A22" s="247">
        <v>7</v>
      </c>
      <c r="B22" s="257" t="s">
        <v>632</v>
      </c>
      <c r="C22" s="249" t="s">
        <v>25</v>
      </c>
      <c r="D22" s="250">
        <v>12</v>
      </c>
      <c r="E22" s="723"/>
      <c r="F22" s="242">
        <f t="shared" si="0"/>
        <v>0</v>
      </c>
    </row>
    <row r="23" spans="1:6" ht="43.15" customHeight="1">
      <c r="A23" s="247">
        <v>8</v>
      </c>
      <c r="B23" s="257" t="s">
        <v>333</v>
      </c>
      <c r="C23" s="249" t="s">
        <v>8</v>
      </c>
      <c r="D23" s="250">
        <v>14</v>
      </c>
      <c r="E23" s="723"/>
      <c r="F23" s="242">
        <f t="shared" si="0"/>
        <v>0</v>
      </c>
    </row>
    <row r="24" spans="1:6" ht="33" customHeight="1">
      <c r="A24" s="247">
        <v>9</v>
      </c>
      <c r="B24" s="257" t="s">
        <v>633</v>
      </c>
      <c r="C24" s="249" t="s">
        <v>25</v>
      </c>
      <c r="D24" s="250">
        <v>2</v>
      </c>
      <c r="E24" s="723"/>
      <c r="F24" s="242">
        <f t="shared" si="0"/>
        <v>0</v>
      </c>
    </row>
    <row r="25" spans="1:6" ht="33" customHeight="1">
      <c r="A25" s="247">
        <v>10</v>
      </c>
      <c r="B25" s="257" t="s">
        <v>335</v>
      </c>
      <c r="C25" s="249" t="s">
        <v>25</v>
      </c>
      <c r="D25" s="250">
        <v>7</v>
      </c>
      <c r="E25" s="723"/>
      <c r="F25" s="242">
        <f t="shared" si="0"/>
        <v>0</v>
      </c>
    </row>
    <row r="26" spans="1:6" ht="13.7" customHeight="1">
      <c r="A26" s="259"/>
      <c r="B26" s="259"/>
      <c r="C26" s="259"/>
      <c r="D26" s="259"/>
      <c r="E26" s="259"/>
      <c r="F26" s="259"/>
    </row>
    <row r="27" spans="1:6" ht="7.9" customHeight="1">
      <c r="A27" s="807"/>
      <c r="B27" s="807"/>
      <c r="C27" s="807"/>
      <c r="D27" s="807"/>
      <c r="E27" s="807"/>
      <c r="F27" s="807"/>
    </row>
    <row r="28" spans="1:6" ht="33" customHeight="1">
      <c r="A28" s="237" t="s">
        <v>286</v>
      </c>
      <c r="B28" s="238" t="s">
        <v>287</v>
      </c>
      <c r="C28" s="239"/>
      <c r="D28" s="240">
        <v>0.02</v>
      </c>
      <c r="E28" s="241">
        <f>SUM(F10:F26)</f>
        <v>0</v>
      </c>
      <c r="F28" s="242">
        <f>D28*E28</f>
        <v>0</v>
      </c>
    </row>
    <row r="29" spans="1:6" ht="43.15" customHeight="1">
      <c r="A29" s="237" t="s">
        <v>288</v>
      </c>
      <c r="B29" s="238" t="s">
        <v>289</v>
      </c>
      <c r="C29" s="239"/>
      <c r="D29" s="240">
        <v>0.04</v>
      </c>
      <c r="E29" s="241">
        <f>SUM(F10:F26)</f>
        <v>0</v>
      </c>
      <c r="F29" s="242">
        <f>D29*E29</f>
        <v>0</v>
      </c>
    </row>
    <row r="30" spans="1:6" ht="7.9" customHeight="1">
      <c r="A30" s="807"/>
      <c r="B30" s="807"/>
      <c r="C30" s="807"/>
      <c r="D30" s="807"/>
      <c r="E30" s="807"/>
      <c r="F30" s="807"/>
    </row>
  </sheetData>
  <sheetProtection password="DFF5" sheet="1" objects="1" scenarios="1"/>
  <mergeCells count="9">
    <mergeCell ref="A9:F9"/>
    <mergeCell ref="A27:F27"/>
    <mergeCell ref="A30:F30"/>
    <mergeCell ref="A1:F2"/>
    <mergeCell ref="A3:F3"/>
    <mergeCell ref="B4:E4"/>
    <mergeCell ref="A5:F5"/>
    <mergeCell ref="B6:F6"/>
    <mergeCell ref="A7:F7"/>
  </mergeCells>
  <pageMargins left="0.8" right="0.74791700000000005" top="0.74027799999999999" bottom="0.911111" header="0.51180599999999998" footer="0.5"/>
  <pageSetup orientation="portrait"/>
  <headerFooter>
    <oddFooter>&amp;R&amp;"Arial,Regular"&amp;8&amp;U&amp;K000000Stran &amp;P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57"/>
  <sheetViews>
    <sheetView topLeftCell="A199" zoomScale="115" zoomScaleNormal="115" workbookViewId="0">
      <selection activeCell="I210" sqref="I210"/>
    </sheetView>
  </sheetViews>
  <sheetFormatPr defaultColWidth="9.140625" defaultRowHeight="12.75"/>
  <cols>
    <col min="1" max="1" width="5" style="51" bestFit="1" customWidth="1"/>
    <col min="2" max="2" width="40.5703125" style="54" customWidth="1"/>
    <col min="3" max="3" width="10.140625" style="53" bestFit="1" customWidth="1"/>
    <col min="4" max="4" width="11.28515625" style="54" customWidth="1"/>
    <col min="5" max="5" width="12.28515625" style="55" customWidth="1"/>
    <col min="6" max="6" width="15.85546875" style="55" customWidth="1"/>
    <col min="7" max="16384" width="9.140625" style="1"/>
  </cols>
  <sheetData>
    <row r="1" spans="1:6">
      <c r="A1" s="48"/>
      <c r="B1" s="49"/>
      <c r="C1" s="9"/>
      <c r="D1" s="10"/>
      <c r="E1" s="11"/>
      <c r="F1" s="11"/>
    </row>
    <row r="2" spans="1:6">
      <c r="A2" s="48"/>
      <c r="B2" s="8" t="s">
        <v>74</v>
      </c>
      <c r="C2" s="9"/>
      <c r="D2" s="10"/>
      <c r="E2" s="11"/>
      <c r="F2" s="11"/>
    </row>
    <row r="3" spans="1:6">
      <c r="A3" s="48"/>
      <c r="B3" s="8"/>
      <c r="C3" s="9"/>
      <c r="D3" s="10"/>
      <c r="E3" s="11"/>
      <c r="F3" s="11"/>
    </row>
    <row r="4" spans="1:6" ht="14.1" customHeight="1">
      <c r="A4" s="48"/>
      <c r="B4" s="777" t="s">
        <v>75</v>
      </c>
      <c r="C4" s="777"/>
      <c r="D4" s="777"/>
      <c r="E4" s="777"/>
      <c r="F4" s="777"/>
    </row>
    <row r="5" spans="1:6" ht="14.1" customHeight="1">
      <c r="A5" s="48"/>
      <c r="B5" s="45"/>
      <c r="C5" s="12"/>
      <c r="D5" s="45"/>
      <c r="E5" s="45"/>
      <c r="F5" s="13"/>
    </row>
    <row r="6" spans="1:6" ht="27.95" customHeight="1">
      <c r="A6" s="50"/>
      <c r="B6" s="774" t="s">
        <v>76</v>
      </c>
      <c r="C6" s="774"/>
      <c r="D6" s="774"/>
      <c r="E6" s="774"/>
      <c r="F6" s="774"/>
    </row>
    <row r="7" spans="1:6" ht="107.25" customHeight="1">
      <c r="A7" s="50"/>
      <c r="B7" s="774" t="s">
        <v>174</v>
      </c>
      <c r="C7" s="774"/>
      <c r="D7" s="774"/>
      <c r="E7" s="774"/>
      <c r="F7" s="774"/>
    </row>
    <row r="8" spans="1:6" ht="30" customHeight="1">
      <c r="A8" s="50"/>
      <c r="B8" s="774" t="s">
        <v>175</v>
      </c>
      <c r="C8" s="774"/>
      <c r="D8" s="774"/>
      <c r="E8" s="774"/>
      <c r="F8" s="774"/>
    </row>
    <row r="9" spans="1:6" s="14" customFormat="1" ht="14.1" customHeight="1">
      <c r="A9" s="50"/>
      <c r="B9" s="775" t="s">
        <v>176</v>
      </c>
      <c r="C9" s="775"/>
      <c r="D9" s="775"/>
      <c r="E9" s="775"/>
      <c r="F9" s="775"/>
    </row>
    <row r="10" spans="1:6" s="14" customFormat="1" ht="15" customHeight="1">
      <c r="A10" s="50"/>
      <c r="B10" s="775" t="s">
        <v>177</v>
      </c>
      <c r="C10" s="775"/>
      <c r="D10" s="775"/>
      <c r="E10" s="775"/>
      <c r="F10" s="775"/>
    </row>
    <row r="11" spans="1:6" s="14" customFormat="1" ht="53.25" customHeight="1">
      <c r="A11" s="50"/>
      <c r="B11" s="775" t="s">
        <v>179</v>
      </c>
      <c r="C11" s="775"/>
      <c r="D11" s="775"/>
      <c r="E11" s="775"/>
      <c r="F11" s="775"/>
    </row>
    <row r="12" spans="1:6" s="14" customFormat="1" ht="14.1" customHeight="1">
      <c r="A12" s="50"/>
      <c r="B12" s="775" t="s">
        <v>178</v>
      </c>
      <c r="C12" s="775"/>
      <c r="D12" s="775"/>
      <c r="E12" s="775"/>
      <c r="F12" s="775"/>
    </row>
    <row r="13" spans="1:6" s="14" customFormat="1" ht="14.1" customHeight="1">
      <c r="A13" s="50"/>
      <c r="B13" s="43"/>
      <c r="C13" s="43"/>
      <c r="D13" s="43"/>
      <c r="E13" s="43"/>
      <c r="F13" s="43"/>
    </row>
    <row r="14" spans="1:6" s="14" customFormat="1" ht="14.1" customHeight="1">
      <c r="A14" s="50"/>
      <c r="B14" s="43"/>
      <c r="C14" s="43"/>
      <c r="D14" s="43"/>
      <c r="E14" s="43"/>
      <c r="F14" s="43"/>
    </row>
    <row r="15" spans="1:6" s="14" customFormat="1" ht="27.95" customHeight="1">
      <c r="A15" s="50"/>
      <c r="B15" s="31" t="s">
        <v>3</v>
      </c>
      <c r="C15" s="32"/>
      <c r="D15" s="33"/>
      <c r="E15" s="34"/>
      <c r="F15" s="34"/>
    </row>
    <row r="16" spans="1:6" s="14" customFormat="1" ht="14.1" customHeight="1">
      <c r="A16" s="50"/>
      <c r="B16" s="31"/>
      <c r="C16" s="32"/>
      <c r="D16" s="33"/>
      <c r="E16" s="34"/>
      <c r="F16" s="34"/>
    </row>
    <row r="17" spans="1:6" s="14" customFormat="1" ht="27.95" customHeight="1">
      <c r="A17" s="50"/>
      <c r="B17" s="31" t="s">
        <v>232</v>
      </c>
      <c r="C17" s="35"/>
      <c r="D17" s="36"/>
      <c r="E17" s="34"/>
      <c r="F17" s="34"/>
    </row>
    <row r="18" spans="1:6" s="14" customFormat="1" ht="17.25" customHeight="1">
      <c r="A18" s="37"/>
      <c r="B18" s="37" t="str">
        <f>B28</f>
        <v>PREDDELA</v>
      </c>
      <c r="C18" s="35"/>
      <c r="D18" s="36"/>
      <c r="E18" s="34"/>
      <c r="F18" s="34">
        <f>F49</f>
        <v>0</v>
      </c>
    </row>
    <row r="19" spans="1:6" s="14" customFormat="1" ht="14.1" customHeight="1">
      <c r="A19" s="37"/>
      <c r="B19" s="37" t="str">
        <f>B52</f>
        <v>RUŠITVENA DELA</v>
      </c>
      <c r="C19" s="35"/>
      <c r="D19" s="36"/>
      <c r="E19" s="34"/>
      <c r="F19" s="34">
        <f>F113</f>
        <v>0</v>
      </c>
    </row>
    <row r="20" spans="1:6" ht="14.1" customHeight="1">
      <c r="A20" s="37"/>
      <c r="B20" s="37" t="str">
        <f>B116</f>
        <v>ZIDARSKA DELA</v>
      </c>
      <c r="C20" s="35"/>
      <c r="D20" s="36"/>
      <c r="E20" s="34"/>
      <c r="F20" s="34">
        <f>F182</f>
        <v>0</v>
      </c>
    </row>
    <row r="21" spans="1:6" ht="19.5" customHeight="1">
      <c r="A21" s="37"/>
      <c r="B21" s="37" t="str">
        <f>B185</f>
        <v>KANALIZACIJA</v>
      </c>
      <c r="C21" s="35"/>
      <c r="D21" s="36"/>
      <c r="E21" s="34"/>
      <c r="F21" s="34">
        <f>F207</f>
        <v>0</v>
      </c>
    </row>
    <row r="22" spans="1:6">
      <c r="B22" s="52" t="str">
        <f>B210</f>
        <v>ZUNANJA KANALIZACIJA</v>
      </c>
    </row>
    <row r="23" spans="1:6" s="2" customFormat="1">
      <c r="A23" s="56"/>
      <c r="B23" s="38" t="s">
        <v>233</v>
      </c>
      <c r="C23" s="42"/>
      <c r="D23" s="40"/>
      <c r="E23" s="40"/>
      <c r="F23" s="41">
        <f>SUM(F18:F21)</f>
        <v>0</v>
      </c>
    </row>
    <row r="24" spans="1:6" s="14" customFormat="1" ht="27.95" customHeight="1" thickBot="1">
      <c r="A24" s="50"/>
      <c r="B24" s="26"/>
      <c r="C24" s="24"/>
      <c r="D24" s="23"/>
      <c r="E24" s="24"/>
      <c r="F24" s="24"/>
    </row>
    <row r="25" spans="1:6" s="2" customFormat="1" ht="13.5" thickBot="1">
      <c r="A25" s="57" t="s">
        <v>197</v>
      </c>
      <c r="B25" s="15" t="s">
        <v>4</v>
      </c>
      <c r="C25" s="16"/>
      <c r="D25" s="15"/>
      <c r="E25" s="17"/>
      <c r="F25" s="17"/>
    </row>
    <row r="26" spans="1:6" s="2" customFormat="1">
      <c r="A26" s="51"/>
      <c r="B26" s="18"/>
      <c r="C26" s="19"/>
      <c r="D26" s="18"/>
      <c r="E26" s="20"/>
      <c r="F26" s="20"/>
    </row>
    <row r="27" spans="1:6" s="2" customFormat="1">
      <c r="A27" s="58"/>
      <c r="B27" s="21"/>
      <c r="C27" s="22"/>
      <c r="D27" s="23"/>
      <c r="E27" s="24"/>
      <c r="F27" s="24"/>
    </row>
    <row r="28" spans="1:6" s="2" customFormat="1">
      <c r="A28" s="59" t="s">
        <v>180</v>
      </c>
      <c r="B28" s="25" t="s">
        <v>6</v>
      </c>
      <c r="C28" s="22"/>
      <c r="D28" s="23"/>
      <c r="E28" s="24"/>
      <c r="F28" s="24"/>
    </row>
    <row r="29" spans="1:6">
      <c r="A29" s="60"/>
      <c r="B29" s="26" t="s">
        <v>77</v>
      </c>
      <c r="C29" s="19"/>
      <c r="D29" s="18"/>
      <c r="E29" s="20"/>
      <c r="F29" s="20"/>
    </row>
    <row r="30" spans="1:6" ht="56.25" customHeight="1">
      <c r="A30" s="61"/>
      <c r="B30" s="776" t="s">
        <v>179</v>
      </c>
      <c r="C30" s="776"/>
      <c r="D30" s="776"/>
      <c r="E30" s="776"/>
      <c r="F30" s="776"/>
    </row>
    <row r="31" spans="1:6">
      <c r="A31" s="62"/>
      <c r="B31" s="63"/>
      <c r="C31" s="64"/>
      <c r="D31" s="65"/>
      <c r="E31" s="64"/>
      <c r="F31" s="64"/>
    </row>
    <row r="32" spans="1:6" ht="102">
      <c r="A32" s="66">
        <v>1.01</v>
      </c>
      <c r="B32" s="67" t="s">
        <v>7</v>
      </c>
      <c r="C32" s="68" t="s">
        <v>8</v>
      </c>
      <c r="D32" s="69">
        <v>1</v>
      </c>
      <c r="E32" s="691"/>
      <c r="F32" s="29">
        <f>D32*E32</f>
        <v>0</v>
      </c>
    </row>
    <row r="33" spans="1:6" ht="15" customHeight="1">
      <c r="A33" s="66"/>
      <c r="B33" s="67"/>
      <c r="C33" s="29"/>
      <c r="D33" s="70"/>
      <c r="E33" s="71"/>
      <c r="F33" s="29"/>
    </row>
    <row r="34" spans="1:6">
      <c r="A34" s="66">
        <f>A32+0.01</f>
        <v>1.02</v>
      </c>
      <c r="B34" s="72" t="s">
        <v>9</v>
      </c>
      <c r="C34" s="73" t="s">
        <v>8</v>
      </c>
      <c r="D34" s="69">
        <v>1</v>
      </c>
      <c r="E34" s="691"/>
      <c r="F34" s="29">
        <f>D34*E34</f>
        <v>0</v>
      </c>
    </row>
    <row r="35" spans="1:6">
      <c r="A35" s="66"/>
      <c r="B35" s="72"/>
      <c r="C35" s="73"/>
      <c r="D35" s="69"/>
      <c r="E35" s="691"/>
      <c r="F35" s="29"/>
    </row>
    <row r="36" spans="1:6" ht="51">
      <c r="A36" s="66">
        <v>1.03</v>
      </c>
      <c r="B36" s="74" t="s">
        <v>78</v>
      </c>
      <c r="C36" s="73" t="s">
        <v>8</v>
      </c>
      <c r="D36" s="69">
        <v>1</v>
      </c>
      <c r="E36" s="691"/>
      <c r="F36" s="29">
        <f>D36*E36</f>
        <v>0</v>
      </c>
    </row>
    <row r="37" spans="1:6">
      <c r="A37" s="66"/>
      <c r="B37" s="67"/>
      <c r="C37" s="68"/>
      <c r="D37" s="69"/>
      <c r="E37" s="691"/>
      <c r="F37" s="29"/>
    </row>
    <row r="38" spans="1:6" ht="63.75">
      <c r="A38" s="66">
        <v>1.04</v>
      </c>
      <c r="B38" s="72" t="s">
        <v>181</v>
      </c>
      <c r="C38" s="75" t="s">
        <v>11</v>
      </c>
      <c r="D38" s="76">
        <v>668.52</v>
      </c>
      <c r="E38" s="692"/>
      <c r="F38" s="29">
        <f>D38*E38</f>
        <v>0</v>
      </c>
    </row>
    <row r="39" spans="1:6" s="4" customFormat="1">
      <c r="A39" s="66"/>
      <c r="B39" s="72"/>
      <c r="C39" s="75"/>
      <c r="D39" s="76"/>
      <c r="E39" s="692"/>
      <c r="F39" s="29"/>
    </row>
    <row r="40" spans="1:6" s="4" customFormat="1" ht="89.25">
      <c r="A40" s="66">
        <v>1.05</v>
      </c>
      <c r="B40" s="78" t="s">
        <v>79</v>
      </c>
      <c r="C40" s="75" t="s">
        <v>8</v>
      </c>
      <c r="D40" s="76">
        <v>1</v>
      </c>
      <c r="E40" s="692"/>
      <c r="F40" s="29">
        <f>D40*E40</f>
        <v>0</v>
      </c>
    </row>
    <row r="41" spans="1:6" s="4" customFormat="1">
      <c r="A41" s="66"/>
      <c r="B41" s="78"/>
      <c r="C41" s="75"/>
      <c r="D41" s="76"/>
      <c r="E41" s="692"/>
      <c r="F41" s="29"/>
    </row>
    <row r="42" spans="1:6" s="4" customFormat="1" ht="51">
      <c r="A42" s="66">
        <v>1.06</v>
      </c>
      <c r="B42" s="78" t="s">
        <v>258</v>
      </c>
      <c r="C42" s="75" t="s">
        <v>8</v>
      </c>
      <c r="D42" s="76">
        <v>1</v>
      </c>
      <c r="E42" s="692"/>
      <c r="F42" s="29">
        <f>E42*D42</f>
        <v>0</v>
      </c>
    </row>
    <row r="43" spans="1:6" s="4" customFormat="1">
      <c r="A43" s="66"/>
      <c r="B43" s="78"/>
      <c r="C43" s="75"/>
      <c r="D43" s="76"/>
      <c r="E43" s="77"/>
      <c r="F43" s="29"/>
    </row>
    <row r="44" spans="1:6" s="4" customFormat="1" ht="63.75">
      <c r="A44" s="66">
        <v>1.07</v>
      </c>
      <c r="B44" s="79" t="s">
        <v>185</v>
      </c>
      <c r="C44" s="75"/>
      <c r="D44" s="76"/>
      <c r="E44" s="77"/>
      <c r="F44" s="29"/>
    </row>
    <row r="45" spans="1:6" s="4" customFormat="1">
      <c r="A45" s="66"/>
      <c r="B45" s="79"/>
      <c r="C45" s="75"/>
      <c r="D45" s="76"/>
      <c r="E45" s="77"/>
      <c r="F45" s="29"/>
    </row>
    <row r="46" spans="1:6">
      <c r="A46" s="66"/>
      <c r="B46" s="67" t="s">
        <v>186</v>
      </c>
      <c r="C46" s="80" t="s">
        <v>8</v>
      </c>
      <c r="D46" s="81">
        <v>0.1</v>
      </c>
      <c r="E46" s="71">
        <f>SUM(F32:F42)</f>
        <v>0</v>
      </c>
      <c r="F46" s="29">
        <f>E46*0.1</f>
        <v>0</v>
      </c>
    </row>
    <row r="47" spans="1:6" s="4" customFormat="1" ht="13.5" customHeight="1">
      <c r="A47" s="66"/>
      <c r="B47" s="72"/>
      <c r="C47" s="75"/>
      <c r="D47" s="76"/>
      <c r="E47" s="77"/>
      <c r="F47" s="29"/>
    </row>
    <row r="48" spans="1:6" s="4" customFormat="1">
      <c r="A48" s="66"/>
      <c r="B48" s="72"/>
      <c r="C48" s="29"/>
      <c r="D48" s="82"/>
      <c r="E48" s="29"/>
      <c r="F48" s="29"/>
    </row>
    <row r="49" spans="1:13" ht="13.5" thickBot="1">
      <c r="A49" s="83" t="s">
        <v>5</v>
      </c>
      <c r="B49" s="84" t="s">
        <v>13</v>
      </c>
      <c r="C49" s="85"/>
      <c r="D49" s="86"/>
      <c r="E49" s="87"/>
      <c r="F49" s="88">
        <f>SUM(F32:F46)</f>
        <v>0</v>
      </c>
    </row>
    <row r="50" spans="1:13" ht="13.5" thickTop="1">
      <c r="A50" s="89"/>
      <c r="B50" s="63" t="s">
        <v>14</v>
      </c>
      <c r="C50" s="64"/>
      <c r="D50" s="65"/>
      <c r="E50" s="64"/>
      <c r="F50" s="64"/>
    </row>
    <row r="51" spans="1:13">
      <c r="A51" s="89"/>
      <c r="B51" s="63"/>
      <c r="C51" s="64"/>
      <c r="D51" s="65"/>
      <c r="E51" s="64"/>
      <c r="F51" s="64"/>
    </row>
    <row r="52" spans="1:13">
      <c r="A52" s="59" t="s">
        <v>15</v>
      </c>
      <c r="B52" s="90" t="s">
        <v>16</v>
      </c>
      <c r="C52" s="91"/>
      <c r="D52" s="92"/>
      <c r="E52" s="91"/>
      <c r="F52" s="91"/>
    </row>
    <row r="53" spans="1:13">
      <c r="A53" s="60"/>
      <c r="B53" s="63"/>
      <c r="C53" s="91"/>
      <c r="D53" s="92"/>
      <c r="E53" s="91"/>
      <c r="F53" s="91"/>
    </row>
    <row r="54" spans="1:13">
      <c r="A54" s="89"/>
      <c r="B54" s="774" t="s">
        <v>77</v>
      </c>
      <c r="C54" s="774"/>
      <c r="D54" s="774"/>
      <c r="E54" s="774"/>
      <c r="F54" s="774"/>
    </row>
    <row r="55" spans="1:13" ht="53.25" customHeight="1">
      <c r="A55" s="89"/>
      <c r="B55" s="774" t="s">
        <v>80</v>
      </c>
      <c r="C55" s="774"/>
      <c r="D55" s="774"/>
      <c r="E55" s="774"/>
      <c r="F55" s="774"/>
    </row>
    <row r="56" spans="1:13" ht="27.75" customHeight="1">
      <c r="A56" s="89"/>
      <c r="B56" s="774" t="s">
        <v>81</v>
      </c>
      <c r="C56" s="774"/>
      <c r="D56" s="774"/>
      <c r="E56" s="774"/>
      <c r="F56" s="774"/>
    </row>
    <row r="57" spans="1:13" ht="54.75" customHeight="1">
      <c r="A57" s="89"/>
      <c r="B57" s="774" t="s">
        <v>82</v>
      </c>
      <c r="C57" s="774"/>
      <c r="D57" s="774"/>
      <c r="E57" s="774"/>
      <c r="F57" s="774"/>
    </row>
    <row r="58" spans="1:13" ht="54.75" customHeight="1">
      <c r="A58" s="89"/>
      <c r="B58" s="774" t="s">
        <v>83</v>
      </c>
      <c r="C58" s="774"/>
      <c r="D58" s="774"/>
      <c r="E58" s="774"/>
      <c r="F58" s="774"/>
    </row>
    <row r="59" spans="1:13" ht="42.75" customHeight="1">
      <c r="A59" s="89"/>
      <c r="B59" s="774" t="s">
        <v>85</v>
      </c>
      <c r="C59" s="774"/>
      <c r="D59" s="774"/>
      <c r="E59" s="774"/>
      <c r="F59" s="774"/>
    </row>
    <row r="60" spans="1:13" ht="12.75" customHeight="1">
      <c r="A60" s="60"/>
      <c r="B60" s="63"/>
      <c r="C60" s="91"/>
      <c r="D60" s="92"/>
      <c r="E60" s="91"/>
      <c r="F60" s="91"/>
    </row>
    <row r="61" spans="1:13" ht="38.25">
      <c r="A61" s="89">
        <v>2.0099999999999998</v>
      </c>
      <c r="B61" s="67" t="s">
        <v>84</v>
      </c>
      <c r="C61" s="29" t="s">
        <v>8</v>
      </c>
      <c r="D61" s="93">
        <v>1</v>
      </c>
      <c r="E61" s="693"/>
      <c r="F61" s="29">
        <f>D61*E61</f>
        <v>0</v>
      </c>
    </row>
    <row r="62" spans="1:13">
      <c r="A62" s="66"/>
      <c r="B62" s="67"/>
      <c r="C62" s="95"/>
      <c r="D62" s="67"/>
      <c r="E62" s="694"/>
      <c r="F62" s="95"/>
    </row>
    <row r="63" spans="1:13" ht="43.5" customHeight="1">
      <c r="A63" s="96">
        <v>2.02</v>
      </c>
      <c r="B63" s="67" t="s">
        <v>162</v>
      </c>
      <c r="C63" s="68" t="s">
        <v>8</v>
      </c>
      <c r="D63" s="93">
        <v>2</v>
      </c>
      <c r="E63" s="693"/>
      <c r="F63" s="29">
        <f>D63*E63</f>
        <v>0</v>
      </c>
    </row>
    <row r="64" spans="1:13">
      <c r="A64" s="96"/>
      <c r="B64" s="67"/>
      <c r="C64" s="68"/>
      <c r="D64" s="93"/>
      <c r="E64" s="693"/>
      <c r="F64" s="29"/>
      <c r="H64" s="3"/>
      <c r="M64" s="5"/>
    </row>
    <row r="65" spans="1:8" ht="51">
      <c r="A65" s="66">
        <f>A63+0.01</f>
        <v>2.0299999999999998</v>
      </c>
      <c r="B65" s="67" t="s">
        <v>182</v>
      </c>
      <c r="C65" s="68" t="s">
        <v>17</v>
      </c>
      <c r="D65" s="93">
        <v>1</v>
      </c>
      <c r="E65" s="693"/>
      <c r="F65" s="29">
        <f>D65*E65</f>
        <v>0</v>
      </c>
      <c r="H65" s="3"/>
    </row>
    <row r="66" spans="1:8">
      <c r="A66" s="96"/>
      <c r="B66" s="67"/>
      <c r="C66" s="68"/>
      <c r="D66" s="93"/>
      <c r="E66" s="693"/>
      <c r="F66" s="29"/>
    </row>
    <row r="67" spans="1:8" ht="38.25">
      <c r="A67" s="66">
        <v>2.04</v>
      </c>
      <c r="B67" s="67" t="s">
        <v>183</v>
      </c>
      <c r="C67" s="68" t="s">
        <v>17</v>
      </c>
      <c r="D67" s="93">
        <v>2</v>
      </c>
      <c r="E67" s="693"/>
      <c r="F67" s="29">
        <f>D67*E67</f>
        <v>0</v>
      </c>
      <c r="H67" s="3"/>
    </row>
    <row r="68" spans="1:8">
      <c r="A68" s="97"/>
      <c r="B68" s="98"/>
      <c r="C68" s="99"/>
      <c r="D68" s="100"/>
      <c r="E68" s="695"/>
      <c r="F68" s="93"/>
    </row>
    <row r="69" spans="1:8" s="6" customFormat="1" ht="38.25">
      <c r="A69" s="66">
        <v>2.0499999999999998</v>
      </c>
      <c r="B69" s="67" t="s">
        <v>163</v>
      </c>
      <c r="C69" s="68" t="s">
        <v>17</v>
      </c>
      <c r="D69" s="93">
        <v>1</v>
      </c>
      <c r="E69" s="693"/>
      <c r="F69" s="29">
        <f>D69*E69</f>
        <v>0</v>
      </c>
    </row>
    <row r="70" spans="1:8">
      <c r="A70" s="97"/>
      <c r="B70" s="98"/>
      <c r="C70" s="99"/>
      <c r="D70" s="93"/>
      <c r="E70" s="695"/>
      <c r="F70" s="93"/>
    </row>
    <row r="71" spans="1:8" s="6" customFormat="1" ht="25.5">
      <c r="A71" s="66">
        <v>2.06</v>
      </c>
      <c r="B71" s="67" t="s">
        <v>50</v>
      </c>
      <c r="C71" s="68"/>
      <c r="D71" s="29"/>
      <c r="E71" s="693"/>
      <c r="F71" s="29"/>
    </row>
    <row r="72" spans="1:8">
      <c r="A72" s="66" t="s">
        <v>10</v>
      </c>
      <c r="B72" s="67" t="s">
        <v>164</v>
      </c>
      <c r="C72" s="68" t="s">
        <v>17</v>
      </c>
      <c r="D72" s="29">
        <v>1</v>
      </c>
      <c r="E72" s="693"/>
      <c r="F72" s="29">
        <f>D72*E72</f>
        <v>0</v>
      </c>
    </row>
    <row r="73" spans="1:8">
      <c r="A73" s="97"/>
      <c r="B73" s="98"/>
      <c r="C73" s="99"/>
      <c r="D73" s="93"/>
      <c r="E73" s="695"/>
      <c r="F73" s="93"/>
    </row>
    <row r="74" spans="1:8" s="6" customFormat="1" ht="63.75">
      <c r="A74" s="66">
        <v>2.0699999999999998</v>
      </c>
      <c r="B74" s="27" t="s">
        <v>184</v>
      </c>
      <c r="C74" s="68" t="s">
        <v>17</v>
      </c>
      <c r="D74" s="29">
        <v>2</v>
      </c>
      <c r="E74" s="693"/>
      <c r="F74" s="29">
        <f>D74*E74</f>
        <v>0</v>
      </c>
    </row>
    <row r="75" spans="1:8">
      <c r="A75" s="66"/>
      <c r="B75" s="27"/>
      <c r="C75" s="68"/>
      <c r="D75" s="29"/>
      <c r="E75" s="693"/>
      <c r="F75" s="29"/>
      <c r="H75" s="3"/>
    </row>
    <row r="76" spans="1:8" ht="25.5">
      <c r="A76" s="66">
        <v>2.08</v>
      </c>
      <c r="B76" s="67" t="s">
        <v>64</v>
      </c>
      <c r="C76" s="68" t="s">
        <v>11</v>
      </c>
      <c r="D76" s="29">
        <v>1</v>
      </c>
      <c r="E76" s="693"/>
      <c r="F76" s="29">
        <f>D76*E76</f>
        <v>0</v>
      </c>
      <c r="H76" s="3"/>
    </row>
    <row r="77" spans="1:8">
      <c r="A77" s="66"/>
      <c r="B77" s="67"/>
      <c r="C77" s="68"/>
      <c r="D77" s="29"/>
      <c r="E77" s="693"/>
      <c r="F77" s="29"/>
    </row>
    <row r="78" spans="1:8" ht="25.5">
      <c r="A78" s="66">
        <f>A76+0.01</f>
        <v>2.09</v>
      </c>
      <c r="B78" s="67" t="s">
        <v>20</v>
      </c>
      <c r="C78" s="68"/>
      <c r="D78" s="29"/>
      <c r="E78" s="693"/>
      <c r="F78" s="29"/>
    </row>
    <row r="79" spans="1:8">
      <c r="A79" s="66" t="s">
        <v>10</v>
      </c>
      <c r="B79" s="67" t="s">
        <v>21</v>
      </c>
      <c r="C79" s="68" t="s">
        <v>11</v>
      </c>
      <c r="D79" s="93">
        <v>55</v>
      </c>
      <c r="E79" s="693"/>
      <c r="F79" s="29">
        <f>D79*E79</f>
        <v>0</v>
      </c>
    </row>
    <row r="80" spans="1:8">
      <c r="A80" s="66"/>
      <c r="B80" s="67"/>
      <c r="C80" s="68"/>
      <c r="D80" s="29"/>
      <c r="E80" s="693"/>
      <c r="F80" s="29"/>
      <c r="H80" s="3"/>
    </row>
    <row r="81" spans="1:8" ht="51">
      <c r="A81" s="66">
        <f>A78+0.01</f>
        <v>2.0999999999999996</v>
      </c>
      <c r="B81" s="67" t="s">
        <v>165</v>
      </c>
      <c r="C81" s="68" t="s">
        <v>11</v>
      </c>
      <c r="D81" s="29">
        <v>72</v>
      </c>
      <c r="E81" s="693"/>
      <c r="F81" s="29">
        <f>D81*E81</f>
        <v>0</v>
      </c>
    </row>
    <row r="82" spans="1:8">
      <c r="A82" s="66"/>
      <c r="B82" s="67"/>
      <c r="C82" s="68"/>
      <c r="D82" s="29"/>
      <c r="E82" s="693"/>
      <c r="F82" s="29"/>
    </row>
    <row r="83" spans="1:8" ht="63.75">
      <c r="A83" s="66">
        <f>A81+0.01</f>
        <v>2.1099999999999994</v>
      </c>
      <c r="B83" s="67" t="s">
        <v>48</v>
      </c>
      <c r="C83" s="68" t="s">
        <v>19</v>
      </c>
      <c r="D83" s="29">
        <v>22.5</v>
      </c>
      <c r="E83" s="693"/>
      <c r="F83" s="29">
        <f>D83*E83</f>
        <v>0</v>
      </c>
    </row>
    <row r="84" spans="1:8">
      <c r="A84" s="66"/>
      <c r="B84" s="67"/>
      <c r="C84" s="68"/>
      <c r="D84" s="29"/>
      <c r="E84" s="693"/>
      <c r="F84" s="29"/>
      <c r="H84" s="3"/>
    </row>
    <row r="85" spans="1:8" ht="108" customHeight="1">
      <c r="A85" s="66">
        <f>A83+0.01</f>
        <v>2.1199999999999992</v>
      </c>
      <c r="B85" s="67" t="s">
        <v>100</v>
      </c>
      <c r="C85" s="68"/>
      <c r="D85" s="29"/>
      <c r="E85" s="693"/>
      <c r="F85" s="29"/>
    </row>
    <row r="86" spans="1:8">
      <c r="A86" s="66" t="s">
        <v>10</v>
      </c>
      <c r="B86" s="67" t="s">
        <v>22</v>
      </c>
      <c r="C86" s="68" t="s">
        <v>19</v>
      </c>
      <c r="D86" s="29">
        <v>65</v>
      </c>
      <c r="E86" s="693"/>
      <c r="F86" s="29">
        <f>D86*E86</f>
        <v>0</v>
      </c>
    </row>
    <row r="87" spans="1:8">
      <c r="A87" s="66" t="s">
        <v>12</v>
      </c>
      <c r="B87" s="67" t="s">
        <v>23</v>
      </c>
      <c r="C87" s="68" t="s">
        <v>19</v>
      </c>
      <c r="D87" s="29">
        <v>55</v>
      </c>
      <c r="E87" s="693"/>
      <c r="F87" s="29">
        <f>D87*E87</f>
        <v>0</v>
      </c>
      <c r="H87" s="3"/>
    </row>
    <row r="88" spans="1:8">
      <c r="A88" s="66"/>
      <c r="B88" s="67"/>
      <c r="C88" s="68"/>
      <c r="D88" s="29"/>
      <c r="E88" s="693"/>
      <c r="F88" s="29"/>
      <c r="H88" s="3"/>
    </row>
    <row r="89" spans="1:8" ht="38.25">
      <c r="A89" s="66">
        <v>2.13</v>
      </c>
      <c r="B89" s="101" t="s">
        <v>166</v>
      </c>
      <c r="C89" s="73" t="s">
        <v>11</v>
      </c>
      <c r="D89" s="29">
        <v>50</v>
      </c>
      <c r="E89" s="693"/>
      <c r="F89" s="29">
        <f>D89*E89</f>
        <v>0</v>
      </c>
      <c r="H89" s="3"/>
    </row>
    <row r="90" spans="1:8">
      <c r="A90" s="97"/>
      <c r="B90" s="101"/>
      <c r="C90" s="73"/>
      <c r="D90" s="29"/>
      <c r="E90" s="693"/>
      <c r="F90" s="29"/>
      <c r="H90" s="3"/>
    </row>
    <row r="91" spans="1:8" ht="42.75" customHeight="1">
      <c r="A91" s="66">
        <v>2.14</v>
      </c>
      <c r="B91" s="72" t="s">
        <v>65</v>
      </c>
      <c r="C91" s="73" t="s">
        <v>17</v>
      </c>
      <c r="D91" s="29">
        <v>10</v>
      </c>
      <c r="E91" s="693"/>
      <c r="F91" s="29">
        <f>D91*E91</f>
        <v>0</v>
      </c>
      <c r="H91" s="3"/>
    </row>
    <row r="92" spans="1:8">
      <c r="A92" s="66"/>
      <c r="B92" s="72"/>
      <c r="C92" s="73"/>
      <c r="D92" s="29"/>
      <c r="E92" s="693"/>
      <c r="F92" s="29"/>
      <c r="H92" s="3"/>
    </row>
    <row r="93" spans="1:8">
      <c r="A93" s="66">
        <v>2.15</v>
      </c>
      <c r="B93" s="67" t="s">
        <v>66</v>
      </c>
      <c r="E93" s="691"/>
    </row>
    <row r="94" spans="1:8">
      <c r="A94" s="66"/>
      <c r="B94" s="67" t="s">
        <v>67</v>
      </c>
      <c r="C94" s="68" t="s">
        <v>24</v>
      </c>
      <c r="D94" s="29">
        <v>20</v>
      </c>
      <c r="E94" s="693"/>
      <c r="F94" s="29">
        <f>D94*E94</f>
        <v>0</v>
      </c>
    </row>
    <row r="95" spans="1:8">
      <c r="A95" s="66"/>
      <c r="B95" s="67" t="s">
        <v>68</v>
      </c>
      <c r="C95" s="68" t="s">
        <v>24</v>
      </c>
      <c r="D95" s="29">
        <v>45</v>
      </c>
      <c r="E95" s="693"/>
      <c r="F95" s="29">
        <f>D95*E95</f>
        <v>0</v>
      </c>
    </row>
    <row r="96" spans="1:8">
      <c r="A96" s="66"/>
      <c r="B96" s="67"/>
      <c r="C96" s="68"/>
      <c r="D96" s="29"/>
      <c r="E96" s="693"/>
      <c r="F96" s="29"/>
    </row>
    <row r="97" spans="1:6" ht="68.25" customHeight="1">
      <c r="A97" s="66">
        <v>2.16</v>
      </c>
      <c r="B97" s="67" t="s">
        <v>86</v>
      </c>
      <c r="C97" s="68" t="s">
        <v>18</v>
      </c>
      <c r="D97" s="29">
        <v>1</v>
      </c>
      <c r="E97" s="693"/>
      <c r="F97" s="29">
        <f>D97*E97</f>
        <v>0</v>
      </c>
    </row>
    <row r="98" spans="1:6" ht="12" customHeight="1">
      <c r="A98" s="66"/>
      <c r="B98" s="67"/>
      <c r="C98" s="68"/>
      <c r="D98" s="29"/>
      <c r="E98" s="693"/>
      <c r="F98" s="29"/>
    </row>
    <row r="99" spans="1:6" ht="29.25" customHeight="1">
      <c r="A99" s="66">
        <v>2.17</v>
      </c>
      <c r="B99" s="67" t="s">
        <v>198</v>
      </c>
      <c r="C99" s="68" t="s">
        <v>11</v>
      </c>
      <c r="D99" s="29">
        <v>1</v>
      </c>
      <c r="E99" s="693"/>
      <c r="F99" s="29">
        <f>E99*D99</f>
        <v>0</v>
      </c>
    </row>
    <row r="100" spans="1:6">
      <c r="A100" s="66"/>
      <c r="B100" s="67"/>
      <c r="C100" s="68"/>
      <c r="D100" s="29"/>
      <c r="E100" s="693"/>
      <c r="F100" s="29"/>
    </row>
    <row r="101" spans="1:6" ht="63.75">
      <c r="A101" s="66">
        <v>2.1800000000000002</v>
      </c>
      <c r="B101" s="67" t="s">
        <v>189</v>
      </c>
      <c r="C101" s="68" t="s">
        <v>8</v>
      </c>
      <c r="D101" s="29">
        <v>1</v>
      </c>
      <c r="E101" s="693"/>
      <c r="F101" s="29">
        <f>E101*D101</f>
        <v>0</v>
      </c>
    </row>
    <row r="102" spans="1:6">
      <c r="A102" s="66"/>
      <c r="B102" s="67"/>
      <c r="C102" s="68"/>
      <c r="D102" s="29"/>
      <c r="E102" s="693"/>
      <c r="F102" s="29"/>
    </row>
    <row r="103" spans="1:6" ht="79.5" customHeight="1">
      <c r="A103" s="66">
        <v>2.19</v>
      </c>
      <c r="B103" s="98" t="s">
        <v>55</v>
      </c>
      <c r="C103" s="99" t="s">
        <v>18</v>
      </c>
      <c r="D103" s="93">
        <v>60</v>
      </c>
      <c r="E103" s="693"/>
      <c r="F103" s="29">
        <f>D103*E103</f>
        <v>0</v>
      </c>
    </row>
    <row r="104" spans="1:6" ht="12.75" customHeight="1">
      <c r="A104" s="66"/>
      <c r="B104" s="98"/>
      <c r="C104" s="99"/>
      <c r="D104" s="93"/>
      <c r="E104" s="693"/>
      <c r="F104" s="29"/>
    </row>
    <row r="105" spans="1:6" ht="54" customHeight="1">
      <c r="A105" s="66">
        <v>2.2000000000000002</v>
      </c>
      <c r="B105" s="98" t="s">
        <v>231</v>
      </c>
      <c r="C105" s="99" t="s">
        <v>11</v>
      </c>
      <c r="D105" s="93">
        <v>20</v>
      </c>
      <c r="E105" s="693"/>
      <c r="F105" s="29">
        <f>E105*D105</f>
        <v>0</v>
      </c>
    </row>
    <row r="106" spans="1:6" ht="12.75" customHeight="1">
      <c r="A106" s="66"/>
      <c r="B106" s="98"/>
      <c r="C106" s="99"/>
      <c r="D106" s="93"/>
      <c r="E106" s="693"/>
      <c r="F106" s="29"/>
    </row>
    <row r="107" spans="1:6" ht="27" customHeight="1">
      <c r="A107" s="66">
        <v>2.2000000000000002</v>
      </c>
      <c r="B107" s="98" t="s">
        <v>230</v>
      </c>
      <c r="C107" s="99" t="s">
        <v>25</v>
      </c>
      <c r="D107" s="93">
        <v>1</v>
      </c>
      <c r="E107" s="693"/>
      <c r="F107" s="29">
        <f>E107*D107</f>
        <v>0</v>
      </c>
    </row>
    <row r="108" spans="1:6">
      <c r="A108" s="66"/>
      <c r="B108" s="67"/>
      <c r="C108" s="68"/>
      <c r="D108" s="29"/>
      <c r="E108" s="693"/>
      <c r="F108" s="29"/>
    </row>
    <row r="109" spans="1:6" ht="63.75">
      <c r="A109" s="66">
        <f>A103+0.01</f>
        <v>2.1999999999999997</v>
      </c>
      <c r="B109" s="67" t="s">
        <v>185</v>
      </c>
      <c r="C109" s="102"/>
      <c r="D109" s="29"/>
      <c r="E109" s="693"/>
      <c r="F109" s="29"/>
    </row>
    <row r="110" spans="1:6">
      <c r="A110" s="66"/>
      <c r="B110" s="67"/>
      <c r="C110" s="29"/>
      <c r="D110" s="70"/>
      <c r="E110" s="29"/>
      <c r="F110" s="29"/>
    </row>
    <row r="111" spans="1:6">
      <c r="A111" s="66"/>
      <c r="B111" s="67" t="s">
        <v>57</v>
      </c>
      <c r="C111" s="80" t="s">
        <v>8</v>
      </c>
      <c r="D111" s="81">
        <v>0.1</v>
      </c>
      <c r="E111" s="71">
        <f>SUM(F61:F103)</f>
        <v>0</v>
      </c>
      <c r="F111" s="29">
        <f>E111*0.1</f>
        <v>0</v>
      </c>
    </row>
    <row r="112" spans="1:6">
      <c r="A112" s="66"/>
      <c r="B112" s="67"/>
      <c r="C112" s="29"/>
      <c r="D112" s="70"/>
      <c r="E112" s="29"/>
      <c r="F112" s="29"/>
    </row>
    <row r="113" spans="1:6" ht="13.5" thickBot="1">
      <c r="A113" s="83" t="s">
        <v>15</v>
      </c>
      <c r="B113" s="84" t="s">
        <v>26</v>
      </c>
      <c r="C113" s="85"/>
      <c r="D113" s="86"/>
      <c r="E113" s="87"/>
      <c r="F113" s="88">
        <f>SUM(F61:F111)</f>
        <v>0</v>
      </c>
    </row>
    <row r="114" spans="1:6" ht="13.5" thickTop="1">
      <c r="A114" s="103"/>
      <c r="B114" s="104"/>
      <c r="C114" s="20"/>
      <c r="D114" s="105"/>
      <c r="E114" s="19"/>
      <c r="F114" s="106"/>
    </row>
    <row r="115" spans="1:6" s="6" customFormat="1">
      <c r="A115" s="66"/>
      <c r="B115" s="67"/>
      <c r="C115" s="20"/>
      <c r="D115" s="105"/>
      <c r="E115" s="19"/>
      <c r="F115" s="106"/>
    </row>
    <row r="116" spans="1:6" s="6" customFormat="1">
      <c r="A116" s="59" t="s">
        <v>27</v>
      </c>
      <c r="B116" s="90" t="s">
        <v>60</v>
      </c>
      <c r="C116" s="20"/>
      <c r="D116" s="105"/>
      <c r="E116" s="19"/>
      <c r="F116" s="106"/>
    </row>
    <row r="117" spans="1:6" s="6" customFormat="1">
      <c r="A117" s="60"/>
      <c r="B117" s="63"/>
      <c r="C117" s="20"/>
      <c r="D117" s="105"/>
      <c r="E117" s="19"/>
      <c r="F117" s="106"/>
    </row>
    <row r="118" spans="1:6" s="6" customFormat="1">
      <c r="A118" s="103"/>
      <c r="B118" s="774" t="s">
        <v>77</v>
      </c>
      <c r="C118" s="774"/>
      <c r="D118" s="774"/>
      <c r="E118" s="774"/>
      <c r="F118" s="774"/>
    </row>
    <row r="119" spans="1:6" s="6" customFormat="1" ht="27" customHeight="1">
      <c r="A119" s="103"/>
      <c r="B119" s="774" t="s">
        <v>87</v>
      </c>
      <c r="C119" s="774"/>
      <c r="D119" s="774"/>
      <c r="E119" s="774"/>
      <c r="F119" s="774"/>
    </row>
    <row r="120" spans="1:6" s="6" customFormat="1" ht="51.75" customHeight="1">
      <c r="A120" s="103"/>
      <c r="B120" s="774" t="s">
        <v>88</v>
      </c>
      <c r="C120" s="774"/>
      <c r="D120" s="774"/>
      <c r="E120" s="774"/>
      <c r="F120" s="774"/>
    </row>
    <row r="121" spans="1:6" s="6" customFormat="1" ht="14.25" customHeight="1">
      <c r="A121" s="103"/>
      <c r="B121" s="774" t="s">
        <v>89</v>
      </c>
      <c r="C121" s="774"/>
      <c r="D121" s="774"/>
      <c r="E121" s="774"/>
      <c r="F121" s="774"/>
    </row>
    <row r="122" spans="1:6" s="6" customFormat="1">
      <c r="A122" s="103"/>
      <c r="B122" s="774" t="s">
        <v>90</v>
      </c>
      <c r="C122" s="774"/>
      <c r="D122" s="774"/>
      <c r="E122" s="774"/>
      <c r="F122" s="774"/>
    </row>
    <row r="123" spans="1:6" s="6" customFormat="1" ht="15.75" customHeight="1">
      <c r="A123" s="103"/>
      <c r="B123" s="774" t="s">
        <v>91</v>
      </c>
      <c r="C123" s="774"/>
      <c r="D123" s="774"/>
      <c r="E123" s="774"/>
      <c r="F123" s="774"/>
    </row>
    <row r="124" spans="1:6" s="6" customFormat="1">
      <c r="A124" s="103"/>
      <c r="B124" s="774" t="s">
        <v>92</v>
      </c>
      <c r="C124" s="774"/>
      <c r="D124" s="774"/>
      <c r="E124" s="774"/>
      <c r="F124" s="774"/>
    </row>
    <row r="125" spans="1:6" s="6" customFormat="1" ht="27.75" customHeight="1">
      <c r="A125" s="103"/>
      <c r="B125" s="774" t="s">
        <v>93</v>
      </c>
      <c r="C125" s="774"/>
      <c r="D125" s="774"/>
      <c r="E125" s="774"/>
      <c r="F125" s="774"/>
    </row>
    <row r="126" spans="1:6" s="6" customFormat="1" ht="25.5" customHeight="1">
      <c r="A126" s="103"/>
      <c r="B126" s="774" t="s">
        <v>94</v>
      </c>
      <c r="C126" s="774"/>
      <c r="D126" s="774"/>
      <c r="E126" s="774"/>
      <c r="F126" s="774"/>
    </row>
    <row r="127" spans="1:6" s="6" customFormat="1" ht="54.75" customHeight="1">
      <c r="A127" s="103"/>
      <c r="B127" s="774" t="s">
        <v>95</v>
      </c>
      <c r="C127" s="774"/>
      <c r="D127" s="774"/>
      <c r="E127" s="774"/>
      <c r="F127" s="774"/>
    </row>
    <row r="128" spans="1:6" s="6" customFormat="1" ht="81.75" customHeight="1">
      <c r="A128" s="103"/>
      <c r="B128" s="774" t="s">
        <v>96</v>
      </c>
      <c r="C128" s="774"/>
      <c r="D128" s="774"/>
      <c r="E128" s="774"/>
      <c r="F128" s="774"/>
    </row>
    <row r="129" spans="1:6" s="6" customFormat="1" ht="39.75" customHeight="1">
      <c r="A129" s="103"/>
      <c r="B129" s="774" t="s">
        <v>97</v>
      </c>
      <c r="C129" s="774"/>
      <c r="D129" s="774"/>
      <c r="E129" s="774"/>
      <c r="F129" s="774"/>
    </row>
    <row r="130" spans="1:6" s="6" customFormat="1" ht="54" customHeight="1">
      <c r="A130" s="103"/>
      <c r="B130" s="774" t="s">
        <v>98</v>
      </c>
      <c r="C130" s="774"/>
      <c r="D130" s="774"/>
      <c r="E130" s="774"/>
      <c r="F130" s="774"/>
    </row>
    <row r="131" spans="1:6" s="6" customFormat="1" ht="26.25" customHeight="1">
      <c r="A131" s="60"/>
      <c r="B131" s="774" t="s">
        <v>99</v>
      </c>
      <c r="C131" s="774"/>
      <c r="D131" s="774"/>
      <c r="E131" s="774"/>
      <c r="F131" s="774"/>
    </row>
    <row r="132" spans="1:6" s="6" customFormat="1">
      <c r="A132" s="66"/>
      <c r="B132" s="67"/>
      <c r="C132" s="20"/>
      <c r="D132" s="105"/>
      <c r="E132" s="19"/>
      <c r="F132" s="106"/>
    </row>
    <row r="133" spans="1:6" s="6" customFormat="1" ht="63.75">
      <c r="A133" s="89">
        <v>3.01</v>
      </c>
      <c r="B133" s="67" t="s">
        <v>187</v>
      </c>
      <c r="C133" s="68" t="s">
        <v>11</v>
      </c>
      <c r="D133" s="29">
        <v>27</v>
      </c>
      <c r="E133" s="71"/>
      <c r="F133" s="29">
        <f>D133*E133</f>
        <v>0</v>
      </c>
    </row>
    <row r="134" spans="1:6" s="6" customFormat="1">
      <c r="A134" s="89"/>
      <c r="B134" s="67"/>
      <c r="C134" s="68"/>
      <c r="D134" s="29"/>
      <c r="E134" s="71"/>
      <c r="F134" s="29"/>
    </row>
    <row r="135" spans="1:6" s="6" customFormat="1" ht="63.75">
      <c r="A135" s="89">
        <f>A133+0.01</f>
        <v>3.0199999999999996</v>
      </c>
      <c r="B135" s="67" t="s">
        <v>188</v>
      </c>
      <c r="C135" s="68" t="s">
        <v>11</v>
      </c>
      <c r="D135" s="29">
        <v>15</v>
      </c>
      <c r="E135" s="71"/>
      <c r="F135" s="29">
        <f>D135*E135</f>
        <v>0</v>
      </c>
    </row>
    <row r="136" spans="1:6" s="6" customFormat="1">
      <c r="A136" s="89"/>
      <c r="B136" s="67"/>
      <c r="C136" s="68"/>
      <c r="D136" s="29"/>
      <c r="E136" s="71"/>
      <c r="F136" s="29"/>
    </row>
    <row r="137" spans="1:6" ht="25.5">
      <c r="A137" s="89">
        <f>A135+0.01</f>
        <v>3.0299999999999994</v>
      </c>
      <c r="B137" s="67" t="s">
        <v>56</v>
      </c>
      <c r="C137" s="68"/>
      <c r="D137" s="29"/>
      <c r="E137" s="71"/>
      <c r="F137" s="29"/>
    </row>
    <row r="138" spans="1:6">
      <c r="A138" s="89"/>
      <c r="B138" s="67" t="s">
        <v>73</v>
      </c>
      <c r="C138" s="68" t="s">
        <v>25</v>
      </c>
      <c r="D138" s="93">
        <v>2</v>
      </c>
      <c r="E138" s="693"/>
      <c r="F138" s="29">
        <f>D138*E138</f>
        <v>0</v>
      </c>
    </row>
    <row r="139" spans="1:6" s="6" customFormat="1">
      <c r="A139" s="66"/>
      <c r="B139" s="67"/>
      <c r="C139" s="68"/>
      <c r="D139" s="29"/>
      <c r="E139" s="71"/>
      <c r="F139" s="29"/>
    </row>
    <row r="140" spans="1:6" s="6" customFormat="1" ht="38.25">
      <c r="A140" s="89">
        <v>3.04</v>
      </c>
      <c r="B140" s="67" t="s">
        <v>167</v>
      </c>
      <c r="C140" s="68" t="s">
        <v>11</v>
      </c>
      <c r="D140" s="29">
        <v>55</v>
      </c>
      <c r="E140" s="71"/>
      <c r="F140" s="29">
        <f>D140*E140</f>
        <v>0</v>
      </c>
    </row>
    <row r="141" spans="1:6">
      <c r="A141" s="66"/>
      <c r="B141" s="67"/>
      <c r="C141" s="68"/>
      <c r="D141" s="107"/>
      <c r="E141" s="71"/>
      <c r="F141" s="29"/>
    </row>
    <row r="142" spans="1:6" ht="51">
      <c r="A142" s="89">
        <f>A140+0.01</f>
        <v>3.05</v>
      </c>
      <c r="B142" s="67" t="s">
        <v>69</v>
      </c>
      <c r="C142" s="68" t="s">
        <v>19</v>
      </c>
      <c r="D142" s="29">
        <v>12</v>
      </c>
      <c r="E142" s="71"/>
      <c r="F142" s="29">
        <f>D142*E142</f>
        <v>0</v>
      </c>
    </row>
    <row r="143" spans="1:6">
      <c r="A143" s="66"/>
      <c r="B143" s="67"/>
      <c r="C143" s="68"/>
      <c r="D143" s="29"/>
      <c r="E143" s="71"/>
      <c r="F143" s="29"/>
    </row>
    <row r="144" spans="1:6" ht="69" customHeight="1">
      <c r="A144" s="89">
        <f>A142+0.01</f>
        <v>3.0599999999999996</v>
      </c>
      <c r="B144" s="67" t="s">
        <v>28</v>
      </c>
      <c r="C144" s="68" t="s">
        <v>11</v>
      </c>
      <c r="D144" s="29">
        <v>1</v>
      </c>
      <c r="E144" s="71"/>
      <c r="F144" s="29">
        <f>D144*E144</f>
        <v>0</v>
      </c>
    </row>
    <row r="145" spans="1:8">
      <c r="A145" s="66"/>
      <c r="B145" s="67"/>
      <c r="C145" s="68"/>
      <c r="D145" s="29"/>
      <c r="E145" s="71"/>
      <c r="F145" s="29"/>
    </row>
    <row r="146" spans="1:8" ht="25.5">
      <c r="A146" s="89">
        <f>A144+0.01</f>
        <v>3.0699999999999994</v>
      </c>
      <c r="B146" s="67" t="s">
        <v>70</v>
      </c>
      <c r="C146" s="68"/>
      <c r="D146" s="29"/>
      <c r="E146" s="71"/>
      <c r="F146" s="29"/>
    </row>
    <row r="147" spans="1:8">
      <c r="A147" s="66" t="s">
        <v>10</v>
      </c>
      <c r="B147" s="67" t="s">
        <v>22</v>
      </c>
      <c r="C147" s="68" t="s">
        <v>19</v>
      </c>
      <c r="D147" s="29">
        <v>65</v>
      </c>
      <c r="E147" s="71"/>
      <c r="F147" s="29">
        <f>D147*E147</f>
        <v>0</v>
      </c>
    </row>
    <row r="148" spans="1:8">
      <c r="A148" s="66" t="s">
        <v>12</v>
      </c>
      <c r="B148" s="67" t="s">
        <v>23</v>
      </c>
      <c r="C148" s="68" t="s">
        <v>19</v>
      </c>
      <c r="D148" s="29">
        <v>55</v>
      </c>
      <c r="E148" s="71"/>
      <c r="F148" s="29">
        <f>D148*E148</f>
        <v>0</v>
      </c>
    </row>
    <row r="149" spans="1:8">
      <c r="A149" s="66"/>
      <c r="B149" s="67"/>
      <c r="C149" s="68"/>
      <c r="D149" s="29"/>
      <c r="E149" s="71"/>
      <c r="F149" s="29"/>
    </row>
    <row r="150" spans="1:8" ht="79.5" customHeight="1">
      <c r="A150" s="89">
        <f>A146+0.01</f>
        <v>3.0799999999999992</v>
      </c>
      <c r="B150" s="67" t="s">
        <v>168</v>
      </c>
      <c r="C150" s="68" t="s">
        <v>11</v>
      </c>
      <c r="D150" s="93">
        <v>72</v>
      </c>
      <c r="E150" s="71"/>
      <c r="F150" s="29">
        <f>D150*E150</f>
        <v>0</v>
      </c>
    </row>
    <row r="151" spans="1:8">
      <c r="A151" s="66"/>
      <c r="B151" s="67"/>
      <c r="C151" s="68"/>
      <c r="D151" s="29"/>
      <c r="E151" s="71"/>
      <c r="F151" s="29"/>
      <c r="H151" s="3"/>
    </row>
    <row r="152" spans="1:8" ht="54.75" customHeight="1">
      <c r="A152" s="89">
        <f>A150+0.01</f>
        <v>3.089999999999999</v>
      </c>
      <c r="B152" s="67" t="s">
        <v>51</v>
      </c>
      <c r="C152" s="68" t="s">
        <v>19</v>
      </c>
      <c r="D152" s="29">
        <v>22.5</v>
      </c>
      <c r="E152" s="71"/>
      <c r="F152" s="29">
        <f>D152*E152</f>
        <v>0</v>
      </c>
    </row>
    <row r="153" spans="1:8">
      <c r="A153" s="66"/>
      <c r="B153" s="67"/>
      <c r="C153" s="68"/>
      <c r="D153" s="29"/>
      <c r="E153" s="71"/>
      <c r="F153" s="29"/>
    </row>
    <row r="154" spans="1:8" ht="63.75">
      <c r="A154" s="89">
        <f>A152+0.01</f>
        <v>3.0999999999999988</v>
      </c>
      <c r="B154" s="67" t="s">
        <v>190</v>
      </c>
      <c r="C154" s="68" t="s">
        <v>11</v>
      </c>
      <c r="D154" s="93">
        <v>85</v>
      </c>
      <c r="E154" s="71"/>
      <c r="F154" s="29">
        <f>D154*E154</f>
        <v>0</v>
      </c>
    </row>
    <row r="155" spans="1:8">
      <c r="A155" s="89"/>
      <c r="B155" s="67"/>
      <c r="C155" s="68"/>
      <c r="D155" s="93"/>
      <c r="E155" s="71"/>
      <c r="F155" s="29"/>
    </row>
    <row r="156" spans="1:8" ht="38.25">
      <c r="A156" s="89">
        <v>3.11</v>
      </c>
      <c r="B156" s="67" t="s">
        <v>193</v>
      </c>
      <c r="C156" s="68" t="s">
        <v>11</v>
      </c>
      <c r="D156" s="93">
        <v>30</v>
      </c>
      <c r="E156" s="71"/>
      <c r="F156" s="29">
        <f>E156*D156</f>
        <v>0</v>
      </c>
    </row>
    <row r="157" spans="1:8">
      <c r="A157" s="89"/>
      <c r="B157" s="67"/>
      <c r="C157" s="68"/>
      <c r="D157" s="93"/>
      <c r="E157" s="71"/>
      <c r="F157" s="29"/>
    </row>
    <row r="158" spans="1:8" ht="51">
      <c r="A158" s="89">
        <v>3.12</v>
      </c>
      <c r="B158" s="67" t="s">
        <v>191</v>
      </c>
      <c r="C158" s="68" t="s">
        <v>11</v>
      </c>
      <c r="D158" s="93">
        <v>27</v>
      </c>
      <c r="E158" s="71"/>
      <c r="F158" s="29">
        <f>E158*D158</f>
        <v>0</v>
      </c>
    </row>
    <row r="159" spans="1:8">
      <c r="A159" s="66"/>
      <c r="B159" s="67"/>
      <c r="C159" s="68"/>
      <c r="D159" s="29"/>
      <c r="E159" s="71"/>
      <c r="F159" s="29"/>
    </row>
    <row r="160" spans="1:8" ht="51">
      <c r="A160" s="89">
        <v>3.13</v>
      </c>
      <c r="B160" s="67" t="s">
        <v>169</v>
      </c>
      <c r="C160" s="68" t="s">
        <v>11</v>
      </c>
      <c r="D160" s="93">
        <v>25</v>
      </c>
      <c r="E160" s="71"/>
      <c r="F160" s="29">
        <f>D160*E160</f>
        <v>0</v>
      </c>
    </row>
    <row r="161" spans="1:6">
      <c r="A161" s="66"/>
      <c r="B161" s="67"/>
      <c r="C161" s="68"/>
      <c r="D161" s="93"/>
      <c r="E161" s="71"/>
      <c r="F161" s="29"/>
    </row>
    <row r="162" spans="1:6" ht="25.5">
      <c r="A162" s="89">
        <v>3.14</v>
      </c>
      <c r="B162" s="67" t="s">
        <v>170</v>
      </c>
      <c r="C162" s="68" t="s">
        <v>8</v>
      </c>
      <c r="D162" s="93">
        <v>2</v>
      </c>
      <c r="E162" s="71"/>
      <c r="F162" s="29">
        <f>D162*E162</f>
        <v>0</v>
      </c>
    </row>
    <row r="163" spans="1:6">
      <c r="A163" s="89"/>
      <c r="B163" s="67"/>
      <c r="C163" s="68"/>
      <c r="D163" s="93"/>
      <c r="E163" s="71"/>
      <c r="F163" s="29"/>
    </row>
    <row r="164" spans="1:6" ht="25.5">
      <c r="A164" s="89">
        <v>3.15</v>
      </c>
      <c r="B164" s="67" t="s">
        <v>171</v>
      </c>
      <c r="C164" s="68" t="s">
        <v>8</v>
      </c>
      <c r="D164" s="93">
        <v>1</v>
      </c>
      <c r="E164" s="71"/>
      <c r="F164" s="29">
        <f>D164*E164</f>
        <v>0</v>
      </c>
    </row>
    <row r="165" spans="1:6">
      <c r="A165" s="89"/>
      <c r="B165" s="67"/>
      <c r="C165" s="68"/>
      <c r="D165" s="93"/>
      <c r="E165" s="71"/>
      <c r="F165" s="29"/>
    </row>
    <row r="166" spans="1:6" ht="51">
      <c r="A166" s="89">
        <v>3.16</v>
      </c>
      <c r="B166" s="67" t="s">
        <v>101</v>
      </c>
      <c r="C166" s="68" t="s">
        <v>11</v>
      </c>
      <c r="D166" s="93">
        <v>72</v>
      </c>
      <c r="E166" s="71"/>
      <c r="F166" s="29">
        <f>D166*E166</f>
        <v>0</v>
      </c>
    </row>
    <row r="167" spans="1:6">
      <c r="A167" s="89"/>
      <c r="B167" s="67"/>
      <c r="C167" s="68"/>
      <c r="D167" s="93"/>
      <c r="E167" s="71"/>
      <c r="F167" s="29"/>
    </row>
    <row r="168" spans="1:6" ht="51">
      <c r="A168" s="89">
        <v>3.17</v>
      </c>
      <c r="B168" s="67" t="s">
        <v>102</v>
      </c>
      <c r="C168" s="68"/>
      <c r="D168" s="93"/>
      <c r="E168" s="71"/>
      <c r="F168" s="29"/>
    </row>
    <row r="169" spans="1:6">
      <c r="A169" s="89"/>
      <c r="B169" s="67" t="s">
        <v>67</v>
      </c>
      <c r="C169" s="68" t="s">
        <v>103</v>
      </c>
      <c r="D169" s="93">
        <v>20</v>
      </c>
      <c r="E169" s="71"/>
      <c r="F169" s="29">
        <f>D169*E169</f>
        <v>0</v>
      </c>
    </row>
    <row r="170" spans="1:6">
      <c r="A170" s="89"/>
      <c r="B170" s="67"/>
      <c r="C170" s="68"/>
      <c r="D170" s="93"/>
      <c r="E170" s="71"/>
      <c r="F170" s="29"/>
    </row>
    <row r="171" spans="1:6" ht="51">
      <c r="A171" s="89">
        <v>3.18</v>
      </c>
      <c r="B171" s="67" t="s">
        <v>104</v>
      </c>
      <c r="C171" s="68" t="s">
        <v>18</v>
      </c>
      <c r="D171" s="93">
        <v>5</v>
      </c>
      <c r="E171" s="71"/>
      <c r="F171" s="29">
        <f>D171*E171</f>
        <v>0</v>
      </c>
    </row>
    <row r="172" spans="1:6">
      <c r="A172" s="89"/>
      <c r="B172" s="67"/>
      <c r="C172" s="68"/>
      <c r="D172" s="93"/>
      <c r="E172" s="71"/>
      <c r="F172" s="29"/>
    </row>
    <row r="173" spans="1:6" ht="63.75">
      <c r="A173" s="89">
        <v>3.19</v>
      </c>
      <c r="B173" s="67" t="s">
        <v>105</v>
      </c>
      <c r="C173" s="68" t="s">
        <v>18</v>
      </c>
      <c r="D173" s="93">
        <v>5</v>
      </c>
      <c r="E173" s="71"/>
      <c r="F173" s="29">
        <f>D173*E173</f>
        <v>0</v>
      </c>
    </row>
    <row r="174" spans="1:6">
      <c r="A174" s="89"/>
      <c r="B174" s="67"/>
      <c r="C174" s="68"/>
      <c r="D174" s="93"/>
      <c r="E174" s="71"/>
      <c r="F174" s="29"/>
    </row>
    <row r="175" spans="1:6">
      <c r="A175" s="89">
        <v>3.2</v>
      </c>
      <c r="B175" s="67" t="s">
        <v>106</v>
      </c>
      <c r="C175" s="99" t="s">
        <v>8</v>
      </c>
      <c r="D175" s="93">
        <v>1</v>
      </c>
      <c r="E175" s="108"/>
      <c r="F175" s="29">
        <f>D175*E175</f>
        <v>0</v>
      </c>
    </row>
    <row r="176" spans="1:6">
      <c r="A176" s="89"/>
      <c r="B176" s="67"/>
      <c r="C176" s="68"/>
      <c r="D176" s="93"/>
      <c r="E176" s="71"/>
      <c r="F176" s="29"/>
    </row>
    <row r="177" spans="1:6" ht="51">
      <c r="A177" s="89">
        <v>3.21</v>
      </c>
      <c r="B177" s="67" t="s">
        <v>49</v>
      </c>
      <c r="C177" s="68"/>
      <c r="D177" s="29"/>
      <c r="E177" s="71"/>
      <c r="F177" s="29"/>
    </row>
    <row r="178" spans="1:6">
      <c r="A178" s="66"/>
      <c r="B178" s="67"/>
      <c r="C178" s="29"/>
      <c r="D178" s="70"/>
      <c r="E178" s="71"/>
      <c r="F178" s="29"/>
    </row>
    <row r="179" spans="1:6">
      <c r="A179" s="66"/>
      <c r="B179" s="67" t="s">
        <v>192</v>
      </c>
      <c r="C179" s="80" t="s">
        <v>8</v>
      </c>
      <c r="D179" s="81">
        <v>0.1</v>
      </c>
      <c r="E179" s="71">
        <f>SUM(F133:F175)</f>
        <v>0</v>
      </c>
      <c r="F179" s="29">
        <f>E179*0.1</f>
        <v>0</v>
      </c>
    </row>
    <row r="180" spans="1:6">
      <c r="A180" s="66"/>
      <c r="B180" s="67"/>
      <c r="C180" s="80"/>
      <c r="D180" s="70"/>
      <c r="E180" s="71"/>
      <c r="F180" s="29"/>
    </row>
    <row r="181" spans="1:6">
      <c r="A181" s="66"/>
      <c r="B181" s="67"/>
      <c r="C181" s="80"/>
      <c r="D181" s="70"/>
      <c r="E181" s="71"/>
      <c r="F181" s="29"/>
    </row>
    <row r="182" spans="1:6" ht="13.5" thickBot="1">
      <c r="A182" s="109" t="s">
        <v>27</v>
      </c>
      <c r="B182" s="110" t="s">
        <v>61</v>
      </c>
      <c r="C182" s="111"/>
      <c r="D182" s="112"/>
      <c r="E182" s="87"/>
      <c r="F182" s="113">
        <f>SUM(F133:F181)</f>
        <v>0</v>
      </c>
    </row>
    <row r="183" spans="1:6" s="6" customFormat="1" ht="13.5" thickTop="1">
      <c r="A183" s="114"/>
      <c r="B183" s="115"/>
      <c r="C183" s="116"/>
      <c r="D183" s="117"/>
      <c r="E183" s="19"/>
      <c r="F183" s="93"/>
    </row>
    <row r="184" spans="1:6">
      <c r="A184" s="66"/>
      <c r="B184" s="67"/>
      <c r="C184" s="29"/>
      <c r="D184" s="70"/>
      <c r="E184" s="29"/>
      <c r="F184" s="29"/>
    </row>
    <row r="185" spans="1:6">
      <c r="A185" s="59" t="s">
        <v>29</v>
      </c>
      <c r="B185" s="25" t="s">
        <v>59</v>
      </c>
      <c r="C185" s="24"/>
      <c r="D185" s="23"/>
      <c r="E185" s="24"/>
      <c r="F185" s="24"/>
    </row>
    <row r="186" spans="1:6">
      <c r="A186" s="89"/>
      <c r="B186" s="63"/>
      <c r="C186" s="64"/>
      <c r="D186" s="65"/>
      <c r="E186" s="64"/>
      <c r="F186" s="64"/>
    </row>
    <row r="187" spans="1:6" ht="54" customHeight="1">
      <c r="A187" s="66">
        <v>4.01</v>
      </c>
      <c r="B187" s="67" t="s">
        <v>229</v>
      </c>
    </row>
    <row r="188" spans="1:6">
      <c r="A188" s="66"/>
      <c r="B188" s="67" t="s">
        <v>196</v>
      </c>
      <c r="C188" s="68" t="s">
        <v>17</v>
      </c>
      <c r="D188" s="93">
        <v>2</v>
      </c>
      <c r="E188" s="71"/>
      <c r="F188" s="29">
        <f>D188*E188</f>
        <v>0</v>
      </c>
    </row>
    <row r="189" spans="1:6">
      <c r="B189" s="67" t="s">
        <v>71</v>
      </c>
      <c r="C189" s="68" t="s">
        <v>17</v>
      </c>
      <c r="D189" s="93">
        <v>1</v>
      </c>
      <c r="E189" s="71"/>
      <c r="F189" s="29">
        <f>D189*E189</f>
        <v>0</v>
      </c>
    </row>
    <row r="190" spans="1:6">
      <c r="B190" s="67"/>
      <c r="C190" s="68"/>
      <c r="D190" s="93"/>
      <c r="E190" s="71"/>
      <c r="F190" s="29"/>
    </row>
    <row r="191" spans="1:6" ht="25.5">
      <c r="A191" s="66">
        <v>4.0199999999999996</v>
      </c>
      <c r="B191" s="67" t="s">
        <v>228</v>
      </c>
      <c r="C191" s="68" t="s">
        <v>8</v>
      </c>
      <c r="D191" s="93">
        <v>1</v>
      </c>
      <c r="E191" s="71"/>
      <c r="F191" s="29">
        <f>E191*D191</f>
        <v>0</v>
      </c>
    </row>
    <row r="192" spans="1:6">
      <c r="A192" s="66"/>
      <c r="B192" s="67"/>
      <c r="C192" s="68"/>
      <c r="D192" s="93"/>
      <c r="E192" s="71"/>
      <c r="F192" s="29"/>
    </row>
    <row r="193" spans="1:6" ht="318.75">
      <c r="A193" s="66">
        <v>4.03</v>
      </c>
      <c r="B193" s="67" t="s">
        <v>259</v>
      </c>
      <c r="C193" s="68" t="s">
        <v>8</v>
      </c>
      <c r="D193" s="93">
        <v>1</v>
      </c>
      <c r="E193" s="71"/>
      <c r="F193" s="29">
        <f>E193*D193</f>
        <v>0</v>
      </c>
    </row>
    <row r="194" spans="1:6">
      <c r="A194" s="66"/>
      <c r="B194" s="67"/>
      <c r="C194" s="68"/>
      <c r="D194" s="93"/>
      <c r="E194" s="71"/>
      <c r="F194" s="29"/>
    </row>
    <row r="195" spans="1:6" ht="38.25">
      <c r="A195" s="66">
        <v>4.03</v>
      </c>
      <c r="B195" s="67" t="s">
        <v>195</v>
      </c>
      <c r="C195" s="68" t="s">
        <v>8</v>
      </c>
      <c r="D195" s="93">
        <v>1</v>
      </c>
      <c r="E195" s="71"/>
      <c r="F195" s="29">
        <f>D195*E195</f>
        <v>0</v>
      </c>
    </row>
    <row r="196" spans="1:6">
      <c r="A196" s="66"/>
      <c r="B196" s="67"/>
      <c r="C196" s="68"/>
      <c r="D196" s="93"/>
      <c r="E196" s="71"/>
      <c r="F196" s="29"/>
    </row>
    <row r="197" spans="1:6" ht="51">
      <c r="A197" s="66"/>
      <c r="B197" s="67" t="s">
        <v>234</v>
      </c>
      <c r="C197" s="68"/>
      <c r="D197" s="93"/>
      <c r="E197" s="71"/>
      <c r="F197" s="29"/>
    </row>
    <row r="198" spans="1:6">
      <c r="A198" s="66"/>
      <c r="B198" s="67" t="s">
        <v>235</v>
      </c>
      <c r="C198" s="68" t="s">
        <v>19</v>
      </c>
      <c r="D198" s="93">
        <v>11.5</v>
      </c>
      <c r="E198" s="71"/>
      <c r="F198" s="29">
        <f>E198*D198</f>
        <v>0</v>
      </c>
    </row>
    <row r="199" spans="1:6">
      <c r="A199" s="66"/>
      <c r="B199" s="67" t="s">
        <v>236</v>
      </c>
      <c r="C199" s="68" t="s">
        <v>19</v>
      </c>
      <c r="D199" s="93">
        <v>9.5</v>
      </c>
      <c r="E199" s="71"/>
      <c r="F199" s="29">
        <f>E199*D199</f>
        <v>0</v>
      </c>
    </row>
    <row r="200" spans="1:6">
      <c r="A200" s="66"/>
      <c r="B200" s="67" t="s">
        <v>237</v>
      </c>
      <c r="C200" s="68" t="s">
        <v>19</v>
      </c>
      <c r="D200" s="93">
        <v>1.5</v>
      </c>
      <c r="E200" s="71"/>
      <c r="F200" s="29">
        <f>E200*D200</f>
        <v>0</v>
      </c>
    </row>
    <row r="201" spans="1:6">
      <c r="A201" s="66"/>
      <c r="B201" s="67"/>
      <c r="C201" s="68"/>
      <c r="D201" s="93"/>
      <c r="E201" s="71"/>
      <c r="F201" s="29"/>
    </row>
    <row r="202" spans="1:6" ht="51">
      <c r="A202" s="89">
        <v>4.04</v>
      </c>
      <c r="B202" s="67" t="s">
        <v>49</v>
      </c>
      <c r="C202" s="68"/>
      <c r="D202" s="29"/>
      <c r="E202" s="71"/>
      <c r="F202" s="29"/>
    </row>
    <row r="203" spans="1:6">
      <c r="A203" s="66"/>
      <c r="B203" s="67"/>
      <c r="C203" s="29"/>
      <c r="D203" s="70"/>
      <c r="E203" s="71"/>
      <c r="F203" s="29"/>
    </row>
    <row r="204" spans="1:6">
      <c r="A204" s="66"/>
      <c r="B204" s="67" t="s">
        <v>194</v>
      </c>
      <c r="C204" s="80" t="s">
        <v>8</v>
      </c>
      <c r="D204" s="81">
        <v>0.1</v>
      </c>
      <c r="E204" s="71">
        <f>SUM(F188:F195)</f>
        <v>0</v>
      </c>
      <c r="F204" s="29">
        <f>E204*0.1</f>
        <v>0</v>
      </c>
    </row>
    <row r="205" spans="1:6">
      <c r="A205" s="66"/>
      <c r="B205" s="67"/>
      <c r="C205" s="68"/>
      <c r="D205" s="93"/>
      <c r="E205" s="71"/>
      <c r="F205" s="29"/>
    </row>
    <row r="207" spans="1:6" ht="13.5" thickBot="1">
      <c r="A207" s="83" t="s">
        <v>29</v>
      </c>
      <c r="B207" s="84" t="s">
        <v>62</v>
      </c>
      <c r="C207" s="85"/>
      <c r="D207" s="86"/>
      <c r="E207" s="87"/>
      <c r="F207" s="88">
        <f>SUM(F186:F206)</f>
        <v>0</v>
      </c>
    </row>
    <row r="208" spans="1:6" s="6" customFormat="1" ht="13.5" thickTop="1">
      <c r="A208" s="103"/>
      <c r="B208" s="104"/>
      <c r="C208" s="20"/>
      <c r="D208" s="105"/>
      <c r="E208" s="19"/>
      <c r="F208" s="106"/>
    </row>
    <row r="209" spans="1:9">
      <c r="C209" s="51"/>
      <c r="D209" s="51"/>
      <c r="E209" s="94"/>
      <c r="F209" s="94"/>
    </row>
    <row r="210" spans="1:9">
      <c r="A210" s="59" t="s">
        <v>210</v>
      </c>
      <c r="B210" s="25" t="s">
        <v>238</v>
      </c>
      <c r="C210" s="24"/>
      <c r="D210" s="23"/>
      <c r="E210" s="24"/>
      <c r="F210" s="24"/>
    </row>
    <row r="211" spans="1:9">
      <c r="C211" s="51"/>
      <c r="D211" s="51"/>
      <c r="E211" s="94"/>
      <c r="F211" s="94"/>
    </row>
    <row r="212" spans="1:9" customFormat="1" ht="25.5">
      <c r="A212" s="89" t="s">
        <v>256</v>
      </c>
      <c r="B212" s="67" t="s">
        <v>239</v>
      </c>
      <c r="C212" s="68" t="s">
        <v>240</v>
      </c>
      <c r="D212" s="93">
        <v>0.05</v>
      </c>
      <c r="E212" s="71"/>
      <c r="F212" s="68">
        <f>E212*D212</f>
        <v>0</v>
      </c>
      <c r="G212" s="46"/>
      <c r="H212" s="46"/>
      <c r="I212" s="47"/>
    </row>
    <row r="213" spans="1:9" customFormat="1" ht="15">
      <c r="A213" s="89"/>
      <c r="B213" s="123"/>
      <c r="C213" s="68"/>
      <c r="D213" s="93"/>
      <c r="E213" s="71"/>
      <c r="F213" s="122"/>
      <c r="G213" s="46"/>
      <c r="H213" s="46"/>
      <c r="I213" s="47"/>
    </row>
    <row r="214" spans="1:9" customFormat="1" ht="25.5">
      <c r="A214" s="89">
        <v>5.0199999999999996</v>
      </c>
      <c r="B214" s="67" t="s">
        <v>241</v>
      </c>
      <c r="C214" s="68" t="s">
        <v>25</v>
      </c>
      <c r="D214" s="93">
        <v>5</v>
      </c>
      <c r="E214" s="71"/>
      <c r="F214" s="68">
        <f>E214*D214</f>
        <v>0</v>
      </c>
      <c r="G214" s="46"/>
      <c r="H214" s="46"/>
      <c r="I214" s="47"/>
    </row>
    <row r="215" spans="1:9" customFormat="1" ht="15">
      <c r="A215" s="89"/>
      <c r="B215" s="67"/>
      <c r="C215" s="68"/>
      <c r="D215" s="93"/>
      <c r="E215" s="71"/>
      <c r="F215" s="122"/>
      <c r="G215" s="46"/>
      <c r="H215" s="46"/>
      <c r="I215" s="47"/>
    </row>
    <row r="216" spans="1:9" customFormat="1" ht="25.5">
      <c r="A216" s="89">
        <v>5.03</v>
      </c>
      <c r="B216" s="67" t="s">
        <v>242</v>
      </c>
      <c r="C216" s="68" t="s">
        <v>19</v>
      </c>
      <c r="D216" s="93">
        <v>60</v>
      </c>
      <c r="E216" s="71"/>
      <c r="F216" s="68">
        <f>E216*D216</f>
        <v>0</v>
      </c>
      <c r="G216" s="46"/>
      <c r="H216" s="46"/>
      <c r="I216" s="47"/>
    </row>
    <row r="217" spans="1:9" customFormat="1" ht="15">
      <c r="A217" s="89"/>
      <c r="B217" s="67"/>
      <c r="C217" s="68"/>
      <c r="D217" s="93"/>
      <c r="E217" s="71"/>
      <c r="F217" s="68"/>
      <c r="G217" s="46"/>
      <c r="H217" s="46"/>
      <c r="I217" s="47"/>
    </row>
    <row r="218" spans="1:9" customFormat="1" ht="25.5">
      <c r="A218" s="89">
        <v>5.04</v>
      </c>
      <c r="B218" s="67" t="s">
        <v>243</v>
      </c>
      <c r="C218" s="68" t="s">
        <v>11</v>
      </c>
      <c r="D218" s="93">
        <v>21</v>
      </c>
      <c r="E218" s="71"/>
      <c r="F218" s="68">
        <f>E218*D218</f>
        <v>0</v>
      </c>
      <c r="G218" s="46"/>
      <c r="H218" s="46"/>
      <c r="I218" s="47"/>
    </row>
    <row r="219" spans="1:9" customFormat="1" ht="15">
      <c r="A219" s="89"/>
      <c r="B219" s="67"/>
      <c r="C219" s="68"/>
      <c r="D219" s="93"/>
      <c r="E219" s="71"/>
      <c r="F219" s="68"/>
      <c r="G219" s="46"/>
      <c r="H219" s="46"/>
      <c r="I219" s="47"/>
    </row>
    <row r="220" spans="1:9" customFormat="1" ht="51">
      <c r="A220" s="89">
        <v>5.05</v>
      </c>
      <c r="B220" s="67" t="s">
        <v>244</v>
      </c>
      <c r="C220" s="68" t="s">
        <v>18</v>
      </c>
      <c r="D220" s="93">
        <v>31.5</v>
      </c>
      <c r="E220" s="71"/>
      <c r="F220" s="68">
        <f>E220*D220</f>
        <v>0</v>
      </c>
      <c r="G220" s="46"/>
      <c r="H220" s="46"/>
      <c r="I220" s="47"/>
    </row>
    <row r="221" spans="1:9" customFormat="1" ht="15">
      <c r="A221" s="89"/>
      <c r="B221" s="67"/>
      <c r="C221" s="68"/>
      <c r="D221" s="93"/>
      <c r="E221" s="71"/>
      <c r="F221" s="68"/>
      <c r="G221" s="46"/>
      <c r="H221" s="46"/>
      <c r="I221" s="47"/>
    </row>
    <row r="222" spans="1:9" customFormat="1" ht="25.5">
      <c r="A222" s="89">
        <v>5.0599999999999996</v>
      </c>
      <c r="B222" s="67" t="s">
        <v>245</v>
      </c>
      <c r="C222" s="68" t="s">
        <v>11</v>
      </c>
      <c r="D222" s="93">
        <v>60</v>
      </c>
      <c r="E222" s="71"/>
      <c r="F222" s="68">
        <f>E222*D222</f>
        <v>0</v>
      </c>
      <c r="G222" s="46"/>
      <c r="H222" s="46"/>
      <c r="I222" s="47"/>
    </row>
    <row r="223" spans="1:9" customFormat="1" ht="15">
      <c r="A223" s="89"/>
      <c r="B223" s="67"/>
      <c r="C223" s="68"/>
      <c r="D223" s="93"/>
      <c r="E223" s="71"/>
      <c r="F223" s="68"/>
      <c r="G223" s="46"/>
      <c r="H223" s="46"/>
      <c r="I223" s="47"/>
    </row>
    <row r="224" spans="1:9" customFormat="1" ht="63.75">
      <c r="A224" s="89">
        <v>5.07</v>
      </c>
      <c r="B224" s="67" t="s">
        <v>246</v>
      </c>
      <c r="C224" s="68" t="s">
        <v>19</v>
      </c>
      <c r="D224" s="93">
        <v>35</v>
      </c>
      <c r="E224" s="71"/>
      <c r="F224" s="68">
        <f>E224*D224</f>
        <v>0</v>
      </c>
      <c r="G224" s="46"/>
      <c r="H224" s="46"/>
      <c r="I224" s="47"/>
    </row>
    <row r="225" spans="1:9" customFormat="1" ht="15">
      <c r="A225" s="89"/>
      <c r="B225" s="67"/>
      <c r="C225" s="68"/>
      <c r="D225" s="93"/>
      <c r="E225" s="71"/>
      <c r="F225" s="68"/>
    </row>
    <row r="226" spans="1:9" customFormat="1" ht="38.25">
      <c r="A226" s="89">
        <v>5.08</v>
      </c>
      <c r="B226" s="67" t="s">
        <v>257</v>
      </c>
      <c r="C226" s="68" t="s">
        <v>25</v>
      </c>
      <c r="D226" s="93">
        <v>1</v>
      </c>
      <c r="E226" s="71"/>
      <c r="F226" s="68">
        <f>E226*D226</f>
        <v>0</v>
      </c>
    </row>
    <row r="227" spans="1:9" customFormat="1" ht="15">
      <c r="A227" s="89"/>
      <c r="B227" s="67"/>
      <c r="C227" s="68"/>
      <c r="D227" s="93"/>
      <c r="E227" s="71"/>
      <c r="F227" s="68"/>
    </row>
    <row r="228" spans="1:9" customFormat="1" ht="38.25">
      <c r="A228" s="89">
        <v>5.09</v>
      </c>
      <c r="B228" s="67" t="s">
        <v>247</v>
      </c>
      <c r="C228" s="68" t="s">
        <v>25</v>
      </c>
      <c r="D228" s="93">
        <v>1</v>
      </c>
      <c r="E228" s="71"/>
      <c r="F228" s="68">
        <f>E228*D228</f>
        <v>0</v>
      </c>
    </row>
    <row r="229" spans="1:9" customFormat="1" ht="15">
      <c r="A229" s="89"/>
      <c r="B229" s="67"/>
      <c r="C229" s="68"/>
      <c r="D229" s="93"/>
      <c r="E229" s="71"/>
      <c r="F229" s="68"/>
    </row>
    <row r="230" spans="1:9" customFormat="1" ht="38.25">
      <c r="A230" s="89">
        <v>5.0999999999999996</v>
      </c>
      <c r="B230" s="67" t="s">
        <v>248</v>
      </c>
      <c r="C230" s="68" t="s">
        <v>25</v>
      </c>
      <c r="D230" s="93">
        <v>1</v>
      </c>
      <c r="E230" s="71"/>
      <c r="F230" s="68">
        <f>E230*D230</f>
        <v>0</v>
      </c>
    </row>
    <row r="231" spans="1:9" customFormat="1" ht="15">
      <c r="A231" s="89"/>
      <c r="B231" s="67"/>
      <c r="C231" s="68"/>
      <c r="D231" s="93"/>
      <c r="E231" s="71"/>
      <c r="F231" s="68"/>
      <c r="G231" s="46"/>
      <c r="H231" s="46"/>
      <c r="I231" s="47"/>
    </row>
    <row r="232" spans="1:9" customFormat="1" ht="38.25">
      <c r="A232" s="89">
        <v>5.1100000000000003</v>
      </c>
      <c r="B232" s="67" t="s">
        <v>249</v>
      </c>
      <c r="C232" s="68" t="s">
        <v>18</v>
      </c>
      <c r="D232" s="93">
        <v>25</v>
      </c>
      <c r="E232" s="71"/>
      <c r="F232" s="68">
        <f>E232*D232</f>
        <v>0</v>
      </c>
      <c r="G232" s="46"/>
      <c r="H232" s="46"/>
      <c r="I232" s="47"/>
    </row>
    <row r="233" spans="1:9" customFormat="1" ht="15">
      <c r="A233" s="89"/>
      <c r="B233" s="67"/>
      <c r="C233" s="68"/>
      <c r="D233" s="93"/>
      <c r="E233" s="71"/>
      <c r="F233" s="68"/>
      <c r="G233" s="46"/>
      <c r="H233" s="46"/>
      <c r="I233" s="47"/>
    </row>
    <row r="234" spans="1:9" customFormat="1" ht="15">
      <c r="A234" s="89">
        <v>5.12</v>
      </c>
      <c r="B234" s="67" t="s">
        <v>250</v>
      </c>
      <c r="C234" s="68" t="s">
        <v>19</v>
      </c>
      <c r="D234" s="93">
        <v>35</v>
      </c>
      <c r="E234" s="71"/>
      <c r="F234" s="68">
        <f>E234*D234</f>
        <v>0</v>
      </c>
      <c r="G234" s="46"/>
      <c r="H234" s="46"/>
      <c r="I234" s="47"/>
    </row>
    <row r="235" spans="1:9" customFormat="1" ht="15">
      <c r="A235" s="89"/>
      <c r="B235" s="67"/>
      <c r="C235" s="68"/>
      <c r="D235" s="93"/>
      <c r="E235" s="71"/>
      <c r="F235" s="68"/>
      <c r="G235" s="46"/>
      <c r="H235" s="46"/>
      <c r="I235" s="47"/>
    </row>
    <row r="236" spans="1:9" customFormat="1" ht="25.5">
      <c r="A236" s="89">
        <v>5.13</v>
      </c>
      <c r="B236" s="67" t="s">
        <v>251</v>
      </c>
      <c r="C236" s="68" t="s">
        <v>11</v>
      </c>
      <c r="D236" s="93">
        <v>60</v>
      </c>
      <c r="E236" s="71"/>
      <c r="F236" s="68">
        <f>E236*D236</f>
        <v>0</v>
      </c>
      <c r="G236" s="46"/>
      <c r="H236" s="46"/>
      <c r="I236" s="47"/>
    </row>
    <row r="237" spans="1:9" customFormat="1" ht="15">
      <c r="A237" s="89"/>
      <c r="B237" s="67"/>
      <c r="C237" s="68"/>
      <c r="D237" s="93"/>
      <c r="E237" s="71"/>
      <c r="F237" s="68"/>
      <c r="G237" s="46"/>
      <c r="H237" s="46"/>
      <c r="I237" s="47"/>
    </row>
    <row r="238" spans="1:9" customFormat="1" ht="38.25">
      <c r="A238" s="89">
        <v>5.14</v>
      </c>
      <c r="B238" s="67" t="s">
        <v>252</v>
      </c>
      <c r="C238" s="68" t="s">
        <v>11</v>
      </c>
      <c r="D238" s="93">
        <v>60</v>
      </c>
      <c r="E238" s="71"/>
      <c r="F238" s="68">
        <f>E238*D238</f>
        <v>0</v>
      </c>
      <c r="G238" s="46"/>
      <c r="H238" s="46"/>
      <c r="I238" s="47"/>
    </row>
    <row r="239" spans="1:9" customFormat="1" ht="15">
      <c r="A239" s="89"/>
      <c r="B239" s="67"/>
      <c r="C239" s="68"/>
      <c r="D239" s="93"/>
      <c r="E239" s="71"/>
      <c r="F239" s="68"/>
      <c r="G239" s="46"/>
      <c r="H239" s="46"/>
      <c r="I239" s="47"/>
    </row>
    <row r="240" spans="1:9" customFormat="1" ht="38.25">
      <c r="A240" s="89">
        <v>5.15</v>
      </c>
      <c r="B240" s="67" t="s">
        <v>253</v>
      </c>
      <c r="C240" s="68" t="s">
        <v>18</v>
      </c>
      <c r="D240" s="93">
        <v>45</v>
      </c>
      <c r="E240" s="71"/>
      <c r="F240" s="68">
        <f>E240*D240</f>
        <v>0</v>
      </c>
      <c r="G240" s="46"/>
      <c r="H240" s="46"/>
      <c r="I240" s="47"/>
    </row>
    <row r="241" spans="1:9" customFormat="1" ht="15">
      <c r="A241" s="89"/>
      <c r="B241" s="67"/>
      <c r="C241" s="68"/>
      <c r="D241" s="93"/>
      <c r="E241" s="71"/>
      <c r="F241" s="68"/>
      <c r="G241" s="46"/>
      <c r="H241" s="46"/>
      <c r="I241" s="47"/>
    </row>
    <row r="242" spans="1:9" ht="51">
      <c r="A242" s="89">
        <v>5.16</v>
      </c>
      <c r="B242" s="67" t="s">
        <v>49</v>
      </c>
      <c r="C242" s="68"/>
      <c r="D242" s="29"/>
      <c r="E242" s="71"/>
      <c r="F242" s="29"/>
    </row>
    <row r="243" spans="1:9">
      <c r="A243" s="66"/>
      <c r="B243" s="67"/>
      <c r="C243" s="68"/>
      <c r="D243" s="70"/>
      <c r="E243" s="71"/>
      <c r="F243" s="29"/>
    </row>
    <row r="244" spans="1:9">
      <c r="A244" s="66"/>
      <c r="B244" s="67" t="s">
        <v>194</v>
      </c>
      <c r="C244" s="68" t="s">
        <v>8</v>
      </c>
      <c r="D244" s="81">
        <v>0.1</v>
      </c>
      <c r="E244" s="71">
        <f>SUM(F212:F240)</f>
        <v>0</v>
      </c>
      <c r="F244" s="29">
        <f>E244*0.1</f>
        <v>0</v>
      </c>
    </row>
    <row r="245" spans="1:9" customFormat="1" ht="15">
      <c r="A245" s="118"/>
      <c r="B245" s="67"/>
      <c r="C245" s="119"/>
      <c r="D245" s="120"/>
      <c r="E245" s="121"/>
      <c r="F245" s="124"/>
      <c r="G245" s="46"/>
      <c r="H245" s="46"/>
      <c r="I245" s="47"/>
    </row>
    <row r="246" spans="1:9" ht="13.5" thickBot="1">
      <c r="A246" s="83" t="s">
        <v>210</v>
      </c>
      <c r="B246" s="84" t="s">
        <v>62</v>
      </c>
      <c r="C246" s="85"/>
      <c r="D246" s="86"/>
      <c r="E246" s="87"/>
      <c r="F246" s="88">
        <f>F244+E244</f>
        <v>0</v>
      </c>
    </row>
    <row r="247" spans="1:9" customFormat="1" ht="15.75" thickTop="1">
      <c r="A247" s="118"/>
      <c r="B247" s="67"/>
      <c r="C247" s="119"/>
      <c r="D247" s="125"/>
      <c r="E247" s="126"/>
      <c r="F247" s="124"/>
      <c r="G247" s="46"/>
      <c r="H247" s="46"/>
      <c r="I247" s="47"/>
    </row>
    <row r="248" spans="1:9">
      <c r="C248" s="51"/>
      <c r="D248" s="51"/>
      <c r="E248" s="94"/>
      <c r="F248" s="94"/>
    </row>
    <row r="249" spans="1:9">
      <c r="C249" s="51"/>
      <c r="D249" s="51"/>
      <c r="E249" s="94"/>
      <c r="F249" s="94"/>
    </row>
    <row r="250" spans="1:9">
      <c r="C250" s="51"/>
      <c r="D250" s="51"/>
      <c r="E250" s="94"/>
      <c r="F250" s="94"/>
    </row>
    <row r="251" spans="1:9">
      <c r="C251" s="51"/>
      <c r="D251" s="51"/>
      <c r="E251" s="94"/>
      <c r="F251" s="94"/>
    </row>
    <row r="252" spans="1:9">
      <c r="C252" s="51"/>
      <c r="D252" s="51"/>
      <c r="E252" s="94"/>
      <c r="F252" s="94"/>
    </row>
    <row r="253" spans="1:9">
      <c r="C253" s="51"/>
      <c r="D253" s="51"/>
      <c r="E253" s="94"/>
      <c r="F253" s="94"/>
    </row>
    <row r="254" spans="1:9">
      <c r="C254" s="51"/>
      <c r="D254" s="51"/>
      <c r="E254" s="94"/>
      <c r="F254" s="94"/>
    </row>
    <row r="255" spans="1:9">
      <c r="C255" s="51"/>
      <c r="D255" s="51"/>
      <c r="E255" s="94"/>
      <c r="F255" s="94"/>
    </row>
    <row r="256" spans="1:9">
      <c r="C256" s="51"/>
      <c r="D256" s="51"/>
      <c r="E256" s="94"/>
      <c r="F256" s="94"/>
    </row>
    <row r="257" spans="3:6">
      <c r="C257" s="51"/>
      <c r="D257" s="51"/>
      <c r="E257" s="94"/>
      <c r="F257" s="94"/>
    </row>
  </sheetData>
  <sheetProtection password="DFF5" sheet="1" objects="1" scenarios="1"/>
  <mergeCells count="29">
    <mergeCell ref="B4:F4"/>
    <mergeCell ref="B6:F6"/>
    <mergeCell ref="B7:F7"/>
    <mergeCell ref="B8:F8"/>
    <mergeCell ref="B9:F9"/>
    <mergeCell ref="B119:F119"/>
    <mergeCell ref="B10:F10"/>
    <mergeCell ref="B12:F12"/>
    <mergeCell ref="B11:F11"/>
    <mergeCell ref="B30:F30"/>
    <mergeCell ref="B55:F55"/>
    <mergeCell ref="B54:F54"/>
    <mergeCell ref="B56:F56"/>
    <mergeCell ref="B57:F57"/>
    <mergeCell ref="B58:F58"/>
    <mergeCell ref="B59:F59"/>
    <mergeCell ref="B118:F118"/>
    <mergeCell ref="B131:F131"/>
    <mergeCell ref="B120:F120"/>
    <mergeCell ref="B121:F121"/>
    <mergeCell ref="B122:F122"/>
    <mergeCell ref="B123:F123"/>
    <mergeCell ref="B124:F124"/>
    <mergeCell ref="B125:F125"/>
    <mergeCell ref="B126:F126"/>
    <mergeCell ref="B127:F127"/>
    <mergeCell ref="B128:F128"/>
    <mergeCell ref="B129:F129"/>
    <mergeCell ref="B130:F130"/>
  </mergeCells>
  <pageMargins left="0.7" right="0.7" top="0.75" bottom="0.75" header="0.3" footer="0.3"/>
  <pageSetup scale="9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87B86-4A89-4782-B780-2221D8580CBB}">
  <dimension ref="A1:IV52"/>
  <sheetViews>
    <sheetView showGridLines="0" topLeftCell="A24" workbookViewId="0">
      <selection activeCell="I42" sqref="I42"/>
    </sheetView>
  </sheetViews>
  <sheetFormatPr defaultColWidth="8.7109375" defaultRowHeight="12.75" customHeight="1"/>
  <cols>
    <col min="1" max="1" width="4.42578125" style="210" customWidth="1"/>
    <col min="2" max="2" width="36" style="210" customWidth="1"/>
    <col min="3" max="3" width="6" style="210" customWidth="1"/>
    <col min="4" max="4" width="7.7109375" style="210" customWidth="1"/>
    <col min="5" max="5" width="10.42578125" style="210" customWidth="1"/>
    <col min="6" max="6" width="13.42578125" style="210" customWidth="1"/>
    <col min="7" max="256" width="8.85546875" style="201" customWidth="1"/>
    <col min="257" max="16384" width="8.7109375" style="202"/>
  </cols>
  <sheetData>
    <row r="1" spans="1:6" ht="8.65" customHeight="1">
      <c r="A1" s="818" t="s">
        <v>336</v>
      </c>
      <c r="B1" s="819"/>
      <c r="C1" s="819"/>
      <c r="D1" s="819"/>
      <c r="E1" s="819"/>
      <c r="F1" s="820"/>
    </row>
    <row r="2" spans="1:6" ht="8.65" customHeight="1">
      <c r="A2" s="821"/>
      <c r="B2" s="822"/>
      <c r="C2" s="822"/>
      <c r="D2" s="822"/>
      <c r="E2" s="822"/>
      <c r="F2" s="823"/>
    </row>
    <row r="3" spans="1:6" ht="12.6" customHeight="1">
      <c r="A3" s="808"/>
      <c r="B3" s="808"/>
      <c r="C3" s="808"/>
      <c r="D3" s="808"/>
      <c r="E3" s="808"/>
      <c r="F3" s="808"/>
    </row>
    <row r="4" spans="1:6" ht="14.65" customHeight="1">
      <c r="A4" s="243"/>
      <c r="B4" s="801" t="s">
        <v>337</v>
      </c>
      <c r="C4" s="802"/>
      <c r="D4" s="802"/>
      <c r="E4" s="802"/>
      <c r="F4" s="773">
        <f>SUM(F9:F50)</f>
        <v>0</v>
      </c>
    </row>
    <row r="5" spans="1:6" ht="12.6" customHeight="1">
      <c r="A5" s="809"/>
      <c r="B5" s="809"/>
      <c r="C5" s="809"/>
      <c r="D5" s="809"/>
      <c r="E5" s="809"/>
      <c r="F5" s="808"/>
    </row>
    <row r="6" spans="1:6" ht="129" customHeight="1">
      <c r="A6" s="255"/>
      <c r="B6" s="804" t="s">
        <v>338</v>
      </c>
      <c r="C6" s="805"/>
      <c r="D6" s="805"/>
      <c r="E6" s="805"/>
      <c r="F6" s="805"/>
    </row>
    <row r="7" spans="1:6" ht="12.6" customHeight="1">
      <c r="A7" s="808"/>
      <c r="B7" s="808"/>
      <c r="C7" s="808"/>
      <c r="D7" s="808"/>
      <c r="E7" s="808"/>
      <c r="F7" s="808"/>
    </row>
    <row r="8" spans="1:6" ht="12.6" customHeight="1">
      <c r="A8" s="203" t="s">
        <v>274</v>
      </c>
      <c r="B8" s="246" t="s">
        <v>275</v>
      </c>
      <c r="C8" s="213" t="s">
        <v>276</v>
      </c>
      <c r="D8" s="213" t="s">
        <v>277</v>
      </c>
      <c r="E8" s="214" t="s">
        <v>278</v>
      </c>
      <c r="F8" s="206" t="s">
        <v>279</v>
      </c>
    </row>
    <row r="9" spans="1:6" ht="12.6" customHeight="1">
      <c r="A9" s="813"/>
      <c r="B9" s="813"/>
      <c r="C9" s="813"/>
      <c r="D9" s="813"/>
      <c r="E9" s="813"/>
      <c r="F9" s="813"/>
    </row>
    <row r="10" spans="1:6" ht="12.6" customHeight="1">
      <c r="A10" s="260"/>
      <c r="B10" s="261"/>
      <c r="C10" s="262"/>
      <c r="D10" s="263"/>
      <c r="E10" s="264"/>
      <c r="F10" s="264"/>
    </row>
    <row r="11" spans="1:6" ht="12.6" customHeight="1">
      <c r="A11" s="265" t="s">
        <v>288</v>
      </c>
      <c r="B11" s="266" t="s">
        <v>339</v>
      </c>
      <c r="C11" s="267"/>
      <c r="D11" s="267"/>
      <c r="E11" s="268"/>
      <c r="F11" s="269"/>
    </row>
    <row r="12" spans="1:6" ht="61.35" customHeight="1">
      <c r="A12" s="270">
        <v>1</v>
      </c>
      <c r="B12" s="271" t="s">
        <v>634</v>
      </c>
      <c r="C12" s="272" t="s">
        <v>25</v>
      </c>
      <c r="D12" s="273">
        <v>1</v>
      </c>
      <c r="E12" s="274"/>
      <c r="F12" s="274"/>
    </row>
    <row r="13" spans="1:6" ht="12.6" customHeight="1">
      <c r="A13" s="275">
        <v>2</v>
      </c>
      <c r="B13" s="276" t="s">
        <v>635</v>
      </c>
      <c r="C13" s="277" t="s">
        <v>25</v>
      </c>
      <c r="D13" s="278">
        <v>1</v>
      </c>
      <c r="E13" s="279"/>
      <c r="F13" s="279"/>
    </row>
    <row r="14" spans="1:6" ht="12.6" customHeight="1">
      <c r="A14" s="275">
        <v>3</v>
      </c>
      <c r="B14" s="280" t="s">
        <v>636</v>
      </c>
      <c r="C14" s="277" t="s">
        <v>25</v>
      </c>
      <c r="D14" s="278">
        <v>3</v>
      </c>
      <c r="E14" s="279"/>
      <c r="F14" s="279"/>
    </row>
    <row r="15" spans="1:6" ht="22.35" customHeight="1">
      <c r="A15" s="275">
        <v>4</v>
      </c>
      <c r="B15" s="280" t="s">
        <v>341</v>
      </c>
      <c r="C15" s="277" t="s">
        <v>25</v>
      </c>
      <c r="D15" s="278">
        <v>1</v>
      </c>
      <c r="E15" s="279"/>
      <c r="F15" s="279"/>
    </row>
    <row r="16" spans="1:6" ht="12.6" customHeight="1">
      <c r="A16" s="275">
        <v>5</v>
      </c>
      <c r="B16" s="280" t="s">
        <v>342</v>
      </c>
      <c r="C16" s="277" t="s">
        <v>25</v>
      </c>
      <c r="D16" s="278">
        <v>6</v>
      </c>
      <c r="E16" s="279"/>
      <c r="F16" s="279"/>
    </row>
    <row r="17" spans="1:6" ht="12.6" customHeight="1">
      <c r="A17" s="275">
        <v>6</v>
      </c>
      <c r="B17" s="280" t="s">
        <v>637</v>
      </c>
      <c r="C17" s="277" t="s">
        <v>25</v>
      </c>
      <c r="D17" s="278">
        <v>12</v>
      </c>
      <c r="E17" s="279"/>
      <c r="F17" s="279"/>
    </row>
    <row r="18" spans="1:6" ht="12.6" customHeight="1">
      <c r="A18" s="275">
        <v>7</v>
      </c>
      <c r="B18" s="280" t="s">
        <v>344</v>
      </c>
      <c r="C18" s="277" t="s">
        <v>25</v>
      </c>
      <c r="D18" s="278">
        <v>4</v>
      </c>
      <c r="E18" s="279"/>
      <c r="F18" s="279"/>
    </row>
    <row r="19" spans="1:6" ht="12.6" customHeight="1">
      <c r="A19" s="275">
        <v>8</v>
      </c>
      <c r="B19" s="280" t="s">
        <v>345</v>
      </c>
      <c r="C19" s="277" t="s">
        <v>25</v>
      </c>
      <c r="D19" s="278">
        <v>4</v>
      </c>
      <c r="E19" s="279"/>
      <c r="F19" s="279"/>
    </row>
    <row r="20" spans="1:6" ht="12.6" customHeight="1">
      <c r="A20" s="275">
        <v>9</v>
      </c>
      <c r="B20" s="280" t="s">
        <v>638</v>
      </c>
      <c r="C20" s="277" t="s">
        <v>25</v>
      </c>
      <c r="D20" s="278">
        <v>2</v>
      </c>
      <c r="E20" s="279"/>
      <c r="F20" s="279"/>
    </row>
    <row r="21" spans="1:6" ht="12.6" customHeight="1">
      <c r="A21" s="275">
        <v>10</v>
      </c>
      <c r="B21" s="280" t="s">
        <v>639</v>
      </c>
      <c r="C21" s="277" t="s">
        <v>25</v>
      </c>
      <c r="D21" s="278">
        <v>5</v>
      </c>
      <c r="E21" s="279"/>
      <c r="F21" s="279"/>
    </row>
    <row r="22" spans="1:6" ht="32.1" customHeight="1">
      <c r="A22" s="275">
        <v>11</v>
      </c>
      <c r="B22" s="280" t="s">
        <v>346</v>
      </c>
      <c r="C22" s="277" t="s">
        <v>8</v>
      </c>
      <c r="D22" s="278">
        <v>1</v>
      </c>
      <c r="E22" s="279"/>
      <c r="F22" s="279"/>
    </row>
    <row r="23" spans="1:6" ht="32.1" customHeight="1">
      <c r="A23" s="275">
        <v>12</v>
      </c>
      <c r="B23" s="280" t="s">
        <v>347</v>
      </c>
      <c r="C23" s="277" t="s">
        <v>8</v>
      </c>
      <c r="D23" s="278">
        <v>1</v>
      </c>
      <c r="E23" s="279"/>
      <c r="F23" s="279"/>
    </row>
    <row r="24" spans="1:6" ht="22.35" customHeight="1">
      <c r="A24" s="275">
        <v>13</v>
      </c>
      <c r="B24" s="280" t="s">
        <v>348</v>
      </c>
      <c r="C24" s="277" t="s">
        <v>8</v>
      </c>
      <c r="D24" s="278">
        <v>1</v>
      </c>
      <c r="E24" s="279"/>
      <c r="F24" s="279"/>
    </row>
    <row r="25" spans="1:6" ht="12.6" customHeight="1">
      <c r="A25" s="281">
        <v>14</v>
      </c>
      <c r="B25" s="282" t="s">
        <v>349</v>
      </c>
      <c r="C25" s="283" t="s">
        <v>8</v>
      </c>
      <c r="D25" s="284">
        <v>1</v>
      </c>
      <c r="E25" s="285"/>
      <c r="F25" s="285"/>
    </row>
    <row r="26" spans="1:6" ht="12.6" customHeight="1">
      <c r="A26" s="265" t="str">
        <f>A11</f>
        <v>0.2</v>
      </c>
      <c r="B26" s="266" t="s">
        <v>350</v>
      </c>
      <c r="C26" s="286" t="s">
        <v>8</v>
      </c>
      <c r="D26" s="287">
        <v>1</v>
      </c>
      <c r="E26" s="724"/>
      <c r="F26" s="269">
        <f>E26*D26</f>
        <v>0</v>
      </c>
    </row>
    <row r="27" spans="1:6" ht="12.6" customHeight="1">
      <c r="A27" s="260"/>
      <c r="B27" s="261"/>
      <c r="C27" s="262"/>
      <c r="D27" s="263"/>
      <c r="E27" s="264"/>
      <c r="F27" s="264"/>
    </row>
    <row r="28" spans="1:6" ht="9" customHeight="1">
      <c r="A28" s="518"/>
      <c r="B28" s="518"/>
      <c r="C28" s="518"/>
      <c r="D28" s="518"/>
      <c r="E28" s="518"/>
      <c r="F28" s="518"/>
    </row>
    <row r="29" spans="1:6" ht="9" customHeight="1">
      <c r="A29" s="265" t="s">
        <v>640</v>
      </c>
      <c r="B29" s="266" t="s">
        <v>641</v>
      </c>
      <c r="C29" s="267"/>
      <c r="D29" s="267"/>
      <c r="E29" s="268"/>
      <c r="F29" s="269"/>
    </row>
    <row r="30" spans="1:6" ht="63" customHeight="1">
      <c r="A30" s="270">
        <v>1</v>
      </c>
      <c r="B30" s="519" t="s">
        <v>642</v>
      </c>
      <c r="C30" s="272" t="s">
        <v>25</v>
      </c>
      <c r="D30" s="273">
        <v>1</v>
      </c>
      <c r="E30" s="274"/>
      <c r="F30" s="274"/>
    </row>
    <row r="31" spans="1:6" ht="13.15" customHeight="1">
      <c r="A31" s="275">
        <v>2</v>
      </c>
      <c r="B31" s="280" t="s">
        <v>643</v>
      </c>
      <c r="C31" s="277" t="s">
        <v>25</v>
      </c>
      <c r="D31" s="278">
        <v>1</v>
      </c>
      <c r="E31" s="279"/>
      <c r="F31" s="279"/>
    </row>
    <row r="32" spans="1:6" ht="13.15" customHeight="1">
      <c r="A32" s="275">
        <v>3</v>
      </c>
      <c r="B32" s="280" t="s">
        <v>636</v>
      </c>
      <c r="C32" s="277" t="s">
        <v>25</v>
      </c>
      <c r="D32" s="278">
        <v>3</v>
      </c>
      <c r="E32" s="279"/>
      <c r="F32" s="279"/>
    </row>
    <row r="33" spans="1:6" ht="13.15" customHeight="1">
      <c r="A33" s="275">
        <v>4</v>
      </c>
      <c r="B33" s="280" t="s">
        <v>637</v>
      </c>
      <c r="C33" s="277" t="s">
        <v>25</v>
      </c>
      <c r="D33" s="278">
        <v>2</v>
      </c>
      <c r="E33" s="279"/>
      <c r="F33" s="279"/>
    </row>
    <row r="34" spans="1:6" ht="13.15" customHeight="1">
      <c r="A34" s="275">
        <v>5</v>
      </c>
      <c r="B34" s="280" t="s">
        <v>644</v>
      </c>
      <c r="C34" s="277" t="s">
        <v>25</v>
      </c>
      <c r="D34" s="278">
        <v>2</v>
      </c>
      <c r="E34" s="279"/>
      <c r="F34" s="279"/>
    </row>
    <row r="35" spans="1:6" ht="13.15" customHeight="1">
      <c r="A35" s="275">
        <v>6</v>
      </c>
      <c r="B35" s="280" t="s">
        <v>645</v>
      </c>
      <c r="C35" s="277" t="s">
        <v>25</v>
      </c>
      <c r="D35" s="278">
        <v>1</v>
      </c>
      <c r="E35" s="279"/>
      <c r="F35" s="279"/>
    </row>
    <row r="36" spans="1:6" ht="22.9" customHeight="1">
      <c r="A36" s="275">
        <v>7</v>
      </c>
      <c r="B36" s="280" t="s">
        <v>646</v>
      </c>
      <c r="C36" s="277" t="s">
        <v>25</v>
      </c>
      <c r="D36" s="278">
        <v>2</v>
      </c>
      <c r="E36" s="279"/>
      <c r="F36" s="279"/>
    </row>
    <row r="37" spans="1:6" ht="22.9" customHeight="1">
      <c r="A37" s="275">
        <v>8</v>
      </c>
      <c r="B37" s="280" t="s">
        <v>647</v>
      </c>
      <c r="C37" s="277" t="s">
        <v>25</v>
      </c>
      <c r="D37" s="278">
        <v>2</v>
      </c>
      <c r="E37" s="279"/>
      <c r="F37" s="279"/>
    </row>
    <row r="38" spans="1:6" ht="22.9" customHeight="1">
      <c r="A38" s="275">
        <v>9</v>
      </c>
      <c r="B38" s="280" t="s">
        <v>648</v>
      </c>
      <c r="C38" s="520"/>
      <c r="D38" s="278">
        <v>1</v>
      </c>
      <c r="E38" s="279"/>
      <c r="F38" s="279"/>
    </row>
    <row r="39" spans="1:6" ht="13.15" customHeight="1">
      <c r="A39" s="275">
        <v>10</v>
      </c>
      <c r="B39" s="280" t="s">
        <v>649</v>
      </c>
      <c r="C39" s="520"/>
      <c r="D39" s="279"/>
      <c r="E39" s="279"/>
      <c r="F39" s="279"/>
    </row>
    <row r="40" spans="1:6" ht="33" customHeight="1">
      <c r="A40" s="275">
        <v>11</v>
      </c>
      <c r="B40" s="280" t="s">
        <v>346</v>
      </c>
      <c r="C40" s="277" t="s">
        <v>8</v>
      </c>
      <c r="D40" s="278">
        <v>1</v>
      </c>
      <c r="E40" s="279"/>
      <c r="F40" s="279"/>
    </row>
    <row r="41" spans="1:6" ht="33" customHeight="1">
      <c r="A41" s="275">
        <v>12</v>
      </c>
      <c r="B41" s="521" t="s">
        <v>347</v>
      </c>
      <c r="C41" s="277" t="s">
        <v>8</v>
      </c>
      <c r="D41" s="278">
        <v>1</v>
      </c>
      <c r="E41" s="279"/>
      <c r="F41" s="279"/>
    </row>
    <row r="42" spans="1:6" ht="52.9" customHeight="1">
      <c r="A42" s="275">
        <v>13</v>
      </c>
      <c r="B42" s="257" t="s">
        <v>650</v>
      </c>
      <c r="C42" s="520"/>
      <c r="D42" s="279"/>
      <c r="E42" s="279"/>
      <c r="F42" s="279"/>
    </row>
    <row r="43" spans="1:6" ht="22.9" customHeight="1">
      <c r="A43" s="275">
        <v>14</v>
      </c>
      <c r="B43" s="522" t="s">
        <v>651</v>
      </c>
      <c r="C43" s="520"/>
      <c r="D43" s="279"/>
      <c r="E43" s="279"/>
      <c r="F43" s="279"/>
    </row>
    <row r="44" spans="1:6" ht="22.9" customHeight="1">
      <c r="A44" s="275">
        <v>15</v>
      </c>
      <c r="B44" s="519" t="s">
        <v>348</v>
      </c>
      <c r="C44" s="277" t="s">
        <v>8</v>
      </c>
      <c r="D44" s="278">
        <v>1</v>
      </c>
      <c r="E44" s="279"/>
      <c r="F44" s="279"/>
    </row>
    <row r="45" spans="1:6" ht="13.15" customHeight="1">
      <c r="A45" s="281">
        <v>16</v>
      </c>
      <c r="B45" s="282" t="s">
        <v>349</v>
      </c>
      <c r="C45" s="283" t="s">
        <v>8</v>
      </c>
      <c r="D45" s="284">
        <v>1</v>
      </c>
      <c r="E45" s="285"/>
      <c r="F45" s="285"/>
    </row>
    <row r="46" spans="1:6" ht="9" customHeight="1">
      <c r="A46" s="265" t="str">
        <f>A29</f>
        <v>◊</v>
      </c>
      <c r="B46" s="266" t="s">
        <v>350</v>
      </c>
      <c r="C46" s="286" t="s">
        <v>8</v>
      </c>
      <c r="D46" s="287">
        <v>5</v>
      </c>
      <c r="E46" s="724"/>
      <c r="F46" s="269">
        <f>E46*D46</f>
        <v>0</v>
      </c>
    </row>
    <row r="47" spans="1:6" ht="9" customHeight="1">
      <c r="A47" s="288"/>
      <c r="B47" s="288"/>
      <c r="C47" s="288"/>
      <c r="D47" s="288"/>
      <c r="E47" s="288"/>
      <c r="F47" s="288"/>
    </row>
    <row r="48" spans="1:6" ht="9" customHeight="1">
      <c r="A48" s="814"/>
      <c r="B48" s="815"/>
      <c r="C48" s="815"/>
      <c r="D48" s="815"/>
      <c r="E48" s="815"/>
      <c r="F48" s="816"/>
    </row>
    <row r="49" spans="1:6" ht="27.2" customHeight="1">
      <c r="A49" s="237" t="s">
        <v>286</v>
      </c>
      <c r="B49" s="238" t="s">
        <v>287</v>
      </c>
      <c r="C49" s="239"/>
      <c r="D49" s="240">
        <v>0.02</v>
      </c>
      <c r="E49" s="772">
        <f>SUM(F26:F47)</f>
        <v>0</v>
      </c>
      <c r="F49" s="242">
        <f>D49*E49</f>
        <v>0</v>
      </c>
    </row>
    <row r="50" spans="1:6" ht="33.6" customHeight="1">
      <c r="A50" s="237" t="s">
        <v>288</v>
      </c>
      <c r="B50" s="238" t="s">
        <v>289</v>
      </c>
      <c r="C50" s="239"/>
      <c r="D50" s="240">
        <v>0.02</v>
      </c>
      <c r="E50" s="772">
        <f>SUM(F26:F47)</f>
        <v>0</v>
      </c>
      <c r="F50" s="242">
        <f>D50*E50</f>
        <v>0</v>
      </c>
    </row>
    <row r="51" spans="1:6" ht="9" customHeight="1">
      <c r="A51" s="817"/>
      <c r="B51" s="817"/>
      <c r="C51" s="817"/>
      <c r="D51" s="817"/>
      <c r="E51" s="817"/>
      <c r="F51" s="817"/>
    </row>
    <row r="52" spans="1:6" ht="9" customHeight="1">
      <c r="A52" s="289"/>
      <c r="B52" s="290"/>
      <c r="C52" s="291"/>
      <c r="D52" s="274"/>
      <c r="E52" s="292"/>
      <c r="F52" s="292"/>
    </row>
  </sheetData>
  <mergeCells count="9">
    <mergeCell ref="A9:F9"/>
    <mergeCell ref="A48:F48"/>
    <mergeCell ref="A51:F51"/>
    <mergeCell ref="A1:F2"/>
    <mergeCell ref="A3:F3"/>
    <mergeCell ref="B4:E4"/>
    <mergeCell ref="A5:F5"/>
    <mergeCell ref="B6:F6"/>
    <mergeCell ref="A7:F7"/>
  </mergeCells>
  <pageMargins left="0.8" right="0.74791700000000005" top="0.74027799999999999" bottom="0.911111" header="0.51180599999999998" footer="0.5"/>
  <pageSetup orientation="portrait"/>
  <headerFooter>
    <oddFooter>&amp;R&amp;"Arial,Regular"&amp;8&amp;U&amp;K000000Stran &amp;P /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2BCAC-C465-462D-BAAC-D44EF39C5430}">
  <dimension ref="A1:IV20"/>
  <sheetViews>
    <sheetView showGridLines="0" workbookViewId="0">
      <selection activeCell="E11" sqref="E11:E15"/>
    </sheetView>
  </sheetViews>
  <sheetFormatPr defaultColWidth="8.7109375" defaultRowHeight="12.75" customHeight="1"/>
  <cols>
    <col min="1" max="1" width="4.85546875" style="210" customWidth="1"/>
    <col min="2" max="2" width="36.42578125" style="210" customWidth="1"/>
    <col min="3" max="3" width="6" style="210" customWidth="1"/>
    <col min="4" max="4" width="7.7109375" style="210" customWidth="1"/>
    <col min="5" max="5" width="10.42578125" style="210" customWidth="1"/>
    <col min="6" max="6" width="12" style="210" customWidth="1"/>
    <col min="7" max="256" width="8.85546875" style="201" customWidth="1"/>
    <col min="257" max="16384" width="8.7109375" style="202"/>
  </cols>
  <sheetData>
    <row r="1" spans="1:6" ht="8.65" customHeight="1">
      <c r="A1" s="825" t="s">
        <v>652</v>
      </c>
      <c r="B1" s="785"/>
      <c r="C1" s="785"/>
      <c r="D1" s="785"/>
      <c r="E1" s="785"/>
      <c r="F1" s="785"/>
    </row>
    <row r="2" spans="1:6" ht="18" customHeight="1">
      <c r="A2" s="785"/>
      <c r="B2" s="785"/>
      <c r="C2" s="785"/>
      <c r="D2" s="785"/>
      <c r="E2" s="785"/>
      <c r="F2" s="785"/>
    </row>
    <row r="3" spans="1:6" ht="13.15" customHeight="1">
      <c r="A3" s="808"/>
      <c r="B3" s="808"/>
      <c r="C3" s="808"/>
      <c r="D3" s="808"/>
      <c r="E3" s="808"/>
      <c r="F3" s="808"/>
    </row>
    <row r="4" spans="1:6" ht="15" customHeight="1">
      <c r="A4" s="243"/>
      <c r="B4" s="801" t="s">
        <v>653</v>
      </c>
      <c r="C4" s="802"/>
      <c r="D4" s="802"/>
      <c r="E4" s="802"/>
      <c r="F4" s="244">
        <f>SUM(F10:F19)</f>
        <v>0</v>
      </c>
    </row>
    <row r="5" spans="1:6" ht="13.15" customHeight="1">
      <c r="A5" s="809"/>
      <c r="B5" s="809"/>
      <c r="C5" s="809"/>
      <c r="D5" s="809"/>
      <c r="E5" s="809"/>
      <c r="F5" s="808"/>
    </row>
    <row r="6" spans="1:6" ht="51" customHeight="1">
      <c r="A6" s="245"/>
      <c r="B6" s="804" t="s">
        <v>654</v>
      </c>
      <c r="C6" s="805"/>
      <c r="D6" s="805"/>
      <c r="E6" s="805"/>
      <c r="F6" s="805"/>
    </row>
    <row r="7" spans="1:6" ht="13.15" customHeight="1">
      <c r="A7" s="808"/>
      <c r="B7" s="808"/>
      <c r="C7" s="808"/>
      <c r="D7" s="808"/>
      <c r="E7" s="808"/>
      <c r="F7" s="808"/>
    </row>
    <row r="8" spans="1:6" ht="13.15" customHeight="1">
      <c r="A8" s="203" t="s">
        <v>274</v>
      </c>
      <c r="B8" s="204" t="s">
        <v>275</v>
      </c>
      <c r="C8" s="213" t="s">
        <v>276</v>
      </c>
      <c r="D8" s="213" t="s">
        <v>277</v>
      </c>
      <c r="E8" s="214" t="s">
        <v>278</v>
      </c>
      <c r="F8" s="206" t="s">
        <v>279</v>
      </c>
    </row>
    <row r="9" spans="1:6" ht="13.15" customHeight="1">
      <c r="A9" s="813"/>
      <c r="B9" s="813"/>
      <c r="C9" s="813"/>
      <c r="D9" s="813"/>
      <c r="E9" s="813"/>
      <c r="F9" s="813"/>
    </row>
    <row r="10" spans="1:6" ht="13.15" customHeight="1">
      <c r="A10" s="215"/>
      <c r="B10" s="233" t="s">
        <v>655</v>
      </c>
      <c r="C10" s="217"/>
      <c r="D10" s="217"/>
      <c r="E10" s="217"/>
      <c r="F10" s="218"/>
    </row>
    <row r="11" spans="1:6" ht="63" customHeight="1">
      <c r="A11" s="523">
        <v>1</v>
      </c>
      <c r="B11" s="524" t="s">
        <v>656</v>
      </c>
      <c r="C11" s="525" t="s">
        <v>25</v>
      </c>
      <c r="D11" s="526">
        <v>6</v>
      </c>
      <c r="E11" s="736"/>
      <c r="F11" s="527">
        <f>E11*D11</f>
        <v>0</v>
      </c>
    </row>
    <row r="12" spans="1:6" ht="63" customHeight="1">
      <c r="A12" s="247">
        <v>2</v>
      </c>
      <c r="B12" s="257" t="s">
        <v>657</v>
      </c>
      <c r="C12" s="249" t="s">
        <v>25</v>
      </c>
      <c r="D12" s="250">
        <v>8</v>
      </c>
      <c r="E12" s="723"/>
      <c r="F12" s="242">
        <f>E12*D12</f>
        <v>0</v>
      </c>
    </row>
    <row r="13" spans="1:6" ht="52.9" customHeight="1">
      <c r="A13" s="247">
        <v>3</v>
      </c>
      <c r="B13" s="257" t="s">
        <v>658</v>
      </c>
      <c r="C13" s="249" t="s">
        <v>295</v>
      </c>
      <c r="D13" s="250">
        <v>520</v>
      </c>
      <c r="E13" s="723"/>
      <c r="F13" s="242">
        <f>E13*D13</f>
        <v>0</v>
      </c>
    </row>
    <row r="14" spans="1:6" ht="22.9" customHeight="1">
      <c r="A14" s="247">
        <v>4</v>
      </c>
      <c r="B14" s="257" t="s">
        <v>659</v>
      </c>
      <c r="C14" s="239"/>
      <c r="D14" s="239"/>
      <c r="E14" s="723"/>
      <c r="F14" s="242"/>
    </row>
    <row r="15" spans="1:6" ht="13.15" customHeight="1">
      <c r="A15" s="248"/>
      <c r="B15" s="257" t="s">
        <v>660</v>
      </c>
      <c r="C15" s="249" t="s">
        <v>295</v>
      </c>
      <c r="D15" s="250">
        <v>510</v>
      </c>
      <c r="E15" s="723"/>
      <c r="F15" s="242">
        <f>E15*D15</f>
        <v>0</v>
      </c>
    </row>
    <row r="16" spans="1:6" ht="13.15" customHeight="1">
      <c r="A16" s="248"/>
      <c r="B16" s="258"/>
      <c r="C16" s="239"/>
      <c r="D16" s="239"/>
      <c r="E16" s="241"/>
      <c r="F16" s="242"/>
    </row>
    <row r="17" spans="1:6" ht="7.9" customHeight="1">
      <c r="A17" s="824"/>
      <c r="B17" s="824"/>
      <c r="C17" s="824"/>
      <c r="D17" s="824"/>
      <c r="E17" s="824"/>
      <c r="F17" s="824"/>
    </row>
    <row r="18" spans="1:6" ht="33" customHeight="1">
      <c r="A18" s="237" t="s">
        <v>286</v>
      </c>
      <c r="B18" s="238" t="s">
        <v>362</v>
      </c>
      <c r="C18" s="239"/>
      <c r="D18" s="240">
        <v>0.02</v>
      </c>
      <c r="E18" s="241">
        <f>SUM(F10:F16)</f>
        <v>0</v>
      </c>
      <c r="F18" s="242">
        <f>D18*E18</f>
        <v>0</v>
      </c>
    </row>
    <row r="19" spans="1:6" ht="43.15" customHeight="1">
      <c r="A19" s="237" t="s">
        <v>288</v>
      </c>
      <c r="B19" s="238" t="s">
        <v>289</v>
      </c>
      <c r="C19" s="239"/>
      <c r="D19" s="240">
        <v>0.04</v>
      </c>
      <c r="E19" s="241">
        <f>SUM(F10:F16)</f>
        <v>0</v>
      </c>
      <c r="F19" s="242">
        <f>D19*E19</f>
        <v>0</v>
      </c>
    </row>
    <row r="20" spans="1:6" ht="7.9" customHeight="1">
      <c r="A20" s="824"/>
      <c r="B20" s="824"/>
      <c r="C20" s="824"/>
      <c r="D20" s="824"/>
      <c r="E20" s="824"/>
      <c r="F20" s="824"/>
    </row>
  </sheetData>
  <sheetProtection password="DFF5" sheet="1" objects="1" scenarios="1"/>
  <mergeCells count="9">
    <mergeCell ref="A9:F9"/>
    <mergeCell ref="A17:F17"/>
    <mergeCell ref="A20:F20"/>
    <mergeCell ref="A1:F2"/>
    <mergeCell ref="A3:F3"/>
    <mergeCell ref="B4:E4"/>
    <mergeCell ref="A5:F5"/>
    <mergeCell ref="B6:F6"/>
    <mergeCell ref="A7:F7"/>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724A1-0F1F-4F44-B839-E023542A044E}">
  <dimension ref="A1:IV21"/>
  <sheetViews>
    <sheetView showGridLines="0" workbookViewId="0">
      <selection activeCell="M16" sqref="M16"/>
    </sheetView>
  </sheetViews>
  <sheetFormatPr defaultColWidth="8.7109375" defaultRowHeight="12.75" customHeight="1"/>
  <cols>
    <col min="1" max="1" width="4.85546875" style="210" customWidth="1"/>
    <col min="2" max="2" width="38.42578125" style="210" customWidth="1"/>
    <col min="3" max="3" width="6" style="210" customWidth="1"/>
    <col min="4" max="4" width="7.7109375" style="210" customWidth="1"/>
    <col min="5" max="5" width="10.42578125" style="210" customWidth="1"/>
    <col min="6" max="6" width="13.28515625" style="210" customWidth="1"/>
    <col min="7" max="256" width="8.85546875" style="201" customWidth="1"/>
    <col min="257" max="16384" width="8.7109375" style="202"/>
  </cols>
  <sheetData>
    <row r="1" spans="1:6" ht="8.65" customHeight="1">
      <c r="A1" s="825" t="s">
        <v>351</v>
      </c>
      <c r="B1" s="785"/>
      <c r="C1" s="785"/>
      <c r="D1" s="785"/>
      <c r="E1" s="785"/>
      <c r="F1" s="785"/>
    </row>
    <row r="2" spans="1:6" ht="8.65" customHeight="1">
      <c r="A2" s="785"/>
      <c r="B2" s="785"/>
      <c r="C2" s="785"/>
      <c r="D2" s="785"/>
      <c r="E2" s="785"/>
      <c r="F2" s="785"/>
    </row>
    <row r="3" spans="1:6" ht="13.15" customHeight="1">
      <c r="A3" s="808"/>
      <c r="B3" s="808"/>
      <c r="C3" s="808"/>
      <c r="D3" s="808"/>
      <c r="E3" s="808"/>
      <c r="F3" s="808"/>
    </row>
    <row r="4" spans="1:6" ht="15" customHeight="1">
      <c r="A4" s="243"/>
      <c r="B4" s="801" t="s">
        <v>352</v>
      </c>
      <c r="C4" s="802"/>
      <c r="D4" s="802"/>
      <c r="E4" s="802"/>
      <c r="F4" s="254">
        <f>SUM(F9:F20)</f>
        <v>0</v>
      </c>
    </row>
    <row r="5" spans="1:6" ht="13.15" customHeight="1">
      <c r="A5" s="809"/>
      <c r="B5" s="809"/>
      <c r="C5" s="809"/>
      <c r="D5" s="809"/>
      <c r="E5" s="809"/>
      <c r="F5" s="810"/>
    </row>
    <row r="6" spans="1:6" ht="48.6" customHeight="1">
      <c r="A6" s="245"/>
      <c r="B6" s="804" t="s">
        <v>353</v>
      </c>
      <c r="C6" s="805"/>
      <c r="D6" s="805"/>
      <c r="E6" s="805"/>
      <c r="F6" s="805"/>
    </row>
    <row r="7" spans="1:6" ht="13.15" customHeight="1">
      <c r="A7" s="808"/>
      <c r="B7" s="808"/>
      <c r="C7" s="808"/>
      <c r="D7" s="808"/>
      <c r="E7" s="808"/>
      <c r="F7" s="808"/>
    </row>
    <row r="8" spans="1:6" ht="13.15" customHeight="1">
      <c r="A8" s="203" t="s">
        <v>274</v>
      </c>
      <c r="B8" s="204" t="s">
        <v>275</v>
      </c>
      <c r="C8" s="213" t="s">
        <v>276</v>
      </c>
      <c r="D8" s="213" t="s">
        <v>277</v>
      </c>
      <c r="E8" s="214" t="s">
        <v>278</v>
      </c>
      <c r="F8" s="206" t="s">
        <v>279</v>
      </c>
    </row>
    <row r="9" spans="1:6" ht="13.15" customHeight="1">
      <c r="A9" s="808"/>
      <c r="B9" s="808"/>
      <c r="C9" s="808"/>
      <c r="D9" s="808"/>
      <c r="E9" s="808"/>
      <c r="F9" s="808"/>
    </row>
    <row r="10" spans="1:6" ht="43.15" customHeight="1">
      <c r="A10" s="247">
        <v>1</v>
      </c>
      <c r="B10" s="257" t="s">
        <v>354</v>
      </c>
      <c r="C10" s="249" t="s">
        <v>25</v>
      </c>
      <c r="D10" s="250">
        <v>2</v>
      </c>
      <c r="E10" s="723"/>
      <c r="F10" s="242">
        <f t="shared" ref="F10:F17" si="0">E10*D10</f>
        <v>0</v>
      </c>
    </row>
    <row r="11" spans="1:6" ht="22.9" customHeight="1">
      <c r="A11" s="247">
        <v>2</v>
      </c>
      <c r="B11" s="257" t="s">
        <v>355</v>
      </c>
      <c r="C11" s="249" t="s">
        <v>8</v>
      </c>
      <c r="D11" s="250">
        <v>1</v>
      </c>
      <c r="E11" s="723"/>
      <c r="F11" s="242">
        <f t="shared" si="0"/>
        <v>0</v>
      </c>
    </row>
    <row r="12" spans="1:6" ht="33" customHeight="1">
      <c r="A12" s="247">
        <v>3</v>
      </c>
      <c r="B12" s="257" t="s">
        <v>356</v>
      </c>
      <c r="C12" s="249" t="s">
        <v>295</v>
      </c>
      <c r="D12" s="250">
        <v>12</v>
      </c>
      <c r="E12" s="723"/>
      <c r="F12" s="242">
        <f t="shared" si="0"/>
        <v>0</v>
      </c>
    </row>
    <row r="13" spans="1:6" ht="22.9" customHeight="1">
      <c r="A13" s="247">
        <v>4</v>
      </c>
      <c r="B13" s="257" t="s">
        <v>357</v>
      </c>
      <c r="C13" s="249" t="s">
        <v>295</v>
      </c>
      <c r="D13" s="250">
        <v>80</v>
      </c>
      <c r="E13" s="723"/>
      <c r="F13" s="242">
        <f t="shared" si="0"/>
        <v>0</v>
      </c>
    </row>
    <row r="14" spans="1:6" ht="22.9" customHeight="1">
      <c r="A14" s="247">
        <v>5</v>
      </c>
      <c r="B14" s="257" t="s">
        <v>358</v>
      </c>
      <c r="C14" s="249" t="s">
        <v>8</v>
      </c>
      <c r="D14" s="250">
        <v>1</v>
      </c>
      <c r="E14" s="723"/>
      <c r="F14" s="242">
        <f t="shared" si="0"/>
        <v>0</v>
      </c>
    </row>
    <row r="15" spans="1:6" ht="33" customHeight="1">
      <c r="A15" s="247">
        <v>6</v>
      </c>
      <c r="B15" s="257" t="s">
        <v>359</v>
      </c>
      <c r="C15" s="249" t="s">
        <v>8</v>
      </c>
      <c r="D15" s="250">
        <v>1</v>
      </c>
      <c r="E15" s="723"/>
      <c r="F15" s="242">
        <f t="shared" si="0"/>
        <v>0</v>
      </c>
    </row>
    <row r="16" spans="1:6" ht="22.9" customHeight="1">
      <c r="A16" s="247">
        <v>7</v>
      </c>
      <c r="B16" s="257" t="s">
        <v>360</v>
      </c>
      <c r="C16" s="249" t="s">
        <v>24</v>
      </c>
      <c r="D16" s="250">
        <v>4</v>
      </c>
      <c r="E16" s="723"/>
      <c r="F16" s="242">
        <f t="shared" si="0"/>
        <v>0</v>
      </c>
    </row>
    <row r="17" spans="1:6" ht="22.9" customHeight="1">
      <c r="A17" s="247">
        <v>8</v>
      </c>
      <c r="B17" s="257" t="s">
        <v>361</v>
      </c>
      <c r="C17" s="249" t="s">
        <v>25</v>
      </c>
      <c r="D17" s="250">
        <v>1</v>
      </c>
      <c r="E17" s="723"/>
      <c r="F17" s="242">
        <f t="shared" si="0"/>
        <v>0</v>
      </c>
    </row>
    <row r="18" spans="1:6" ht="7.9" customHeight="1">
      <c r="A18" s="824"/>
      <c r="B18" s="824"/>
      <c r="C18" s="824"/>
      <c r="D18" s="824"/>
      <c r="E18" s="824"/>
      <c r="F18" s="824"/>
    </row>
    <row r="19" spans="1:6" ht="33" customHeight="1">
      <c r="A19" s="237" t="s">
        <v>286</v>
      </c>
      <c r="B19" s="238" t="s">
        <v>362</v>
      </c>
      <c r="C19" s="239"/>
      <c r="D19" s="240">
        <v>0.02</v>
      </c>
      <c r="E19" s="241">
        <f>SUM(F10:F17)</f>
        <v>0</v>
      </c>
      <c r="F19" s="242">
        <f>D19*E19</f>
        <v>0</v>
      </c>
    </row>
    <row r="20" spans="1:6" ht="43.15" customHeight="1">
      <c r="A20" s="237" t="s">
        <v>288</v>
      </c>
      <c r="B20" s="238" t="s">
        <v>289</v>
      </c>
      <c r="C20" s="239"/>
      <c r="D20" s="240">
        <v>0.04</v>
      </c>
      <c r="E20" s="241">
        <f>SUM(F10:F17)</f>
        <v>0</v>
      </c>
      <c r="F20" s="242">
        <f>D20*E20</f>
        <v>0</v>
      </c>
    </row>
    <row r="21" spans="1:6" ht="7.9" customHeight="1">
      <c r="A21" s="824"/>
      <c r="B21" s="824"/>
      <c r="C21" s="824"/>
      <c r="D21" s="824"/>
      <c r="E21" s="824"/>
      <c r="F21" s="824"/>
    </row>
  </sheetData>
  <sheetProtection password="DFF5" sheet="1" objects="1" scenarios="1"/>
  <mergeCells count="9">
    <mergeCell ref="A9:F9"/>
    <mergeCell ref="A18:F18"/>
    <mergeCell ref="A21:F21"/>
    <mergeCell ref="A1:F2"/>
    <mergeCell ref="A3:F3"/>
    <mergeCell ref="B4:E4"/>
    <mergeCell ref="A5:F5"/>
    <mergeCell ref="B6:F6"/>
    <mergeCell ref="A7:F7"/>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854F7-AB6B-4D9C-B82E-E856280CF791}">
  <dimension ref="A1:IV13"/>
  <sheetViews>
    <sheetView showGridLines="0" workbookViewId="0">
      <selection activeCell="L32" sqref="L32"/>
    </sheetView>
  </sheetViews>
  <sheetFormatPr defaultColWidth="8.7109375" defaultRowHeight="12.75" customHeight="1"/>
  <cols>
    <col min="1" max="1" width="4.85546875" style="210" customWidth="1"/>
    <col min="2" max="2" width="38.42578125" style="210" customWidth="1"/>
    <col min="3" max="3" width="6" style="210" customWidth="1"/>
    <col min="4" max="4" width="7.7109375" style="210" customWidth="1"/>
    <col min="5" max="5" width="10.42578125" style="210" customWidth="1"/>
    <col min="6" max="6" width="13.28515625" style="210" customWidth="1"/>
    <col min="7" max="256" width="8.85546875" style="201" customWidth="1"/>
    <col min="257" max="16384" width="8.7109375" style="202"/>
  </cols>
  <sheetData>
    <row r="1" spans="1:6" ht="8.65" customHeight="1">
      <c r="A1" s="829" t="s">
        <v>725</v>
      </c>
      <c r="B1" s="830"/>
      <c r="C1" s="830"/>
      <c r="D1" s="830"/>
      <c r="E1" s="830"/>
      <c r="F1" s="830"/>
    </row>
    <row r="2" spans="1:6" ht="8.65" customHeight="1">
      <c r="A2" s="830"/>
      <c r="B2" s="830"/>
      <c r="C2" s="830"/>
      <c r="D2" s="830"/>
      <c r="E2" s="830"/>
      <c r="F2" s="830"/>
    </row>
    <row r="3" spans="1:6" ht="13.15" customHeight="1">
      <c r="A3" s="831"/>
      <c r="B3" s="831"/>
      <c r="C3" s="831"/>
      <c r="D3" s="831"/>
      <c r="E3" s="831"/>
      <c r="F3" s="831"/>
    </row>
    <row r="4" spans="1:6" ht="15" customHeight="1">
      <c r="A4" s="832"/>
      <c r="B4" s="833" t="s">
        <v>726</v>
      </c>
      <c r="C4" s="834"/>
      <c r="D4" s="834"/>
      <c r="E4" s="834"/>
      <c r="F4" s="835">
        <f>SUM(F8:F12)</f>
        <v>0</v>
      </c>
    </row>
    <row r="5" spans="1:6" ht="13.15" customHeight="1">
      <c r="A5" s="836"/>
      <c r="B5" s="836"/>
      <c r="C5" s="836"/>
      <c r="D5" s="836"/>
      <c r="E5" s="836"/>
      <c r="F5" s="837"/>
    </row>
    <row r="6" spans="1:6" s="201" customFormat="1" ht="13.15" customHeight="1">
      <c r="A6" s="831"/>
      <c r="B6" s="831"/>
      <c r="C6" s="831"/>
      <c r="D6" s="831"/>
      <c r="E6" s="831"/>
      <c r="F6" s="831"/>
    </row>
    <row r="7" spans="1:6" s="201" customFormat="1" ht="13.15" customHeight="1">
      <c r="A7" s="838" t="s">
        <v>274</v>
      </c>
      <c r="B7" s="839" t="s">
        <v>275</v>
      </c>
      <c r="C7" s="840" t="s">
        <v>276</v>
      </c>
      <c r="D7" s="840" t="s">
        <v>277</v>
      </c>
      <c r="E7" s="841" t="s">
        <v>278</v>
      </c>
      <c r="F7" s="842" t="s">
        <v>279</v>
      </c>
    </row>
    <row r="8" spans="1:6" s="201" customFormat="1" ht="13.15" customHeight="1">
      <c r="A8" s="831"/>
      <c r="B8" s="831"/>
      <c r="C8" s="831"/>
      <c r="D8" s="831"/>
      <c r="E8" s="831"/>
      <c r="F8" s="831"/>
    </row>
    <row r="9" spans="1:6" s="201" customFormat="1" ht="43.15" customHeight="1">
      <c r="A9" s="843">
        <v>1</v>
      </c>
      <c r="B9" s="844" t="s">
        <v>268</v>
      </c>
      <c r="C9" s="845" t="s">
        <v>25</v>
      </c>
      <c r="D9" s="846">
        <v>1</v>
      </c>
      <c r="E9" s="847"/>
      <c r="F9" s="848">
        <f t="shared" ref="F9:F12" si="0">E9*D9</f>
        <v>0</v>
      </c>
    </row>
    <row r="10" spans="1:6" s="201" customFormat="1" ht="22.9" customHeight="1">
      <c r="A10" s="843">
        <v>2</v>
      </c>
      <c r="B10" s="844" t="s">
        <v>269</v>
      </c>
      <c r="C10" s="845" t="s">
        <v>25</v>
      </c>
      <c r="D10" s="846">
        <v>1</v>
      </c>
      <c r="E10" s="847"/>
      <c r="F10" s="848">
        <f t="shared" si="0"/>
        <v>0</v>
      </c>
    </row>
    <row r="11" spans="1:6" s="201" customFormat="1" ht="21">
      <c r="A11" s="843">
        <v>3</v>
      </c>
      <c r="B11" s="844" t="s">
        <v>723</v>
      </c>
      <c r="C11" s="845" t="s">
        <v>25</v>
      </c>
      <c r="D11" s="846">
        <v>1</v>
      </c>
      <c r="E11" s="847"/>
      <c r="F11" s="848">
        <f t="shared" si="0"/>
        <v>0</v>
      </c>
    </row>
    <row r="12" spans="1:6" s="201" customFormat="1" ht="63">
      <c r="A12" s="843">
        <v>4</v>
      </c>
      <c r="B12" s="844" t="s">
        <v>724</v>
      </c>
      <c r="C12" s="845" t="s">
        <v>25</v>
      </c>
      <c r="D12" s="846">
        <v>1</v>
      </c>
      <c r="E12" s="847"/>
      <c r="F12" s="848">
        <f t="shared" si="0"/>
        <v>0</v>
      </c>
    </row>
    <row r="13" spans="1:6" s="201" customFormat="1" ht="7.9" customHeight="1">
      <c r="A13" s="824"/>
      <c r="B13" s="824"/>
      <c r="C13" s="824"/>
      <c r="D13" s="824"/>
      <c r="E13" s="824"/>
      <c r="F13" s="824"/>
    </row>
  </sheetData>
  <mergeCells count="7">
    <mergeCell ref="A13:F13"/>
    <mergeCell ref="A1:F2"/>
    <mergeCell ref="A3:F3"/>
    <mergeCell ref="B4:E4"/>
    <mergeCell ref="A5:F5"/>
    <mergeCell ref="A6:F6"/>
    <mergeCell ref="A8:F8"/>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7F9AD-64F8-4276-B49B-D2EC9D7E0D3B}">
  <dimension ref="A1:F14"/>
  <sheetViews>
    <sheetView zoomScale="115" zoomScaleNormal="115" workbookViewId="0">
      <selection activeCell="D13" sqref="D13"/>
    </sheetView>
  </sheetViews>
  <sheetFormatPr defaultColWidth="9.140625" defaultRowHeight="12.75"/>
  <cols>
    <col min="1" max="1" width="5" style="51" bestFit="1" customWidth="1"/>
    <col min="2" max="2" width="32.85546875" style="54" customWidth="1"/>
    <col min="3" max="3" width="10.140625" style="53" bestFit="1" customWidth="1"/>
    <col min="4" max="4" width="11.28515625" style="54" customWidth="1"/>
    <col min="5" max="5" width="12.28515625" style="55" customWidth="1"/>
    <col min="6" max="6" width="15.85546875" style="55" customWidth="1"/>
    <col min="7" max="16384" width="9.140625" style="1"/>
  </cols>
  <sheetData>
    <row r="1" spans="1:6" s="2" customFormat="1" ht="13.5" thickBot="1">
      <c r="A1" s="737" t="s">
        <v>715</v>
      </c>
      <c r="B1" s="738" t="s">
        <v>716</v>
      </c>
      <c r="C1" s="739"/>
      <c r="D1" s="738"/>
      <c r="E1" s="740"/>
      <c r="F1" s="740"/>
    </row>
    <row r="2" spans="1:6" s="2" customFormat="1">
      <c r="A2" s="741"/>
      <c r="B2" s="742"/>
      <c r="C2" s="743"/>
      <c r="D2" s="742"/>
      <c r="E2" s="744"/>
      <c r="F2" s="744"/>
    </row>
    <row r="3" spans="1:6" s="2" customFormat="1">
      <c r="A3" s="745"/>
      <c r="B3" s="21"/>
      <c r="C3" s="746"/>
      <c r="D3" s="747"/>
      <c r="E3" s="748"/>
      <c r="F3" s="748"/>
    </row>
    <row r="4" spans="1:6">
      <c r="A4" s="749"/>
      <c r="B4" s="750"/>
      <c r="C4" s="751"/>
      <c r="D4" s="752"/>
      <c r="E4" s="751"/>
      <c r="F4" s="751"/>
    </row>
    <row r="5" spans="1:6" ht="38.25">
      <c r="A5" s="753">
        <v>1</v>
      </c>
      <c r="B5" s="74" t="s">
        <v>717</v>
      </c>
      <c r="C5" s="754" t="s">
        <v>718</v>
      </c>
      <c r="D5" s="755">
        <v>1</v>
      </c>
      <c r="E5" s="691"/>
      <c r="F5" s="756">
        <f>D5*E5</f>
        <v>0</v>
      </c>
    </row>
    <row r="6" spans="1:6" ht="15" customHeight="1">
      <c r="A6" s="753"/>
      <c r="B6" s="757"/>
      <c r="C6" s="756"/>
      <c r="D6" s="758"/>
      <c r="E6" s="71"/>
      <c r="F6" s="756"/>
    </row>
    <row r="7" spans="1:6" ht="25.5">
      <c r="A7" s="753">
        <v>2</v>
      </c>
      <c r="B7" s="74" t="s">
        <v>719</v>
      </c>
      <c r="C7" s="754" t="s">
        <v>718</v>
      </c>
      <c r="D7" s="755">
        <v>1</v>
      </c>
      <c r="E7" s="691"/>
      <c r="F7" s="756">
        <f>D7*E7</f>
        <v>0</v>
      </c>
    </row>
    <row r="8" spans="1:6">
      <c r="A8" s="753"/>
      <c r="B8" s="759"/>
      <c r="C8" s="760"/>
      <c r="D8" s="755"/>
      <c r="E8" s="691"/>
      <c r="F8" s="756"/>
    </row>
    <row r="9" spans="1:6">
      <c r="A9" s="753">
        <v>3</v>
      </c>
      <c r="B9" s="74" t="s">
        <v>720</v>
      </c>
      <c r="C9" s="754" t="s">
        <v>718</v>
      </c>
      <c r="D9" s="755">
        <v>1</v>
      </c>
      <c r="E9" s="691"/>
      <c r="F9" s="756">
        <f>D9*E9</f>
        <v>0</v>
      </c>
    </row>
    <row r="10" spans="1:6">
      <c r="A10" s="753"/>
      <c r="B10" s="74"/>
      <c r="C10" s="754"/>
      <c r="D10" s="755"/>
      <c r="E10" s="691"/>
      <c r="F10" s="756"/>
    </row>
    <row r="11" spans="1:6">
      <c r="A11" s="753">
        <v>4</v>
      </c>
      <c r="B11" s="74" t="s">
        <v>315</v>
      </c>
      <c r="C11" s="754" t="s">
        <v>718</v>
      </c>
      <c r="D11" s="755">
        <v>1</v>
      </c>
      <c r="E11" s="692"/>
      <c r="F11" s="756">
        <f>D11*E11</f>
        <v>0</v>
      </c>
    </row>
    <row r="12" spans="1:6" s="4" customFormat="1">
      <c r="A12" s="753"/>
      <c r="B12" s="759"/>
      <c r="C12" s="756"/>
      <c r="D12" s="761"/>
      <c r="E12" s="756"/>
      <c r="F12" s="756"/>
    </row>
    <row r="13" spans="1:6" ht="13.5" thickBot="1">
      <c r="A13" s="762"/>
      <c r="B13" s="763" t="s">
        <v>721</v>
      </c>
      <c r="C13" s="764"/>
      <c r="D13" s="765"/>
      <c r="E13" s="766"/>
      <c r="F13" s="767">
        <f>SUM(F5:F11)</f>
        <v>0</v>
      </c>
    </row>
    <row r="14" spans="1:6" ht="13.5" thickTop="1">
      <c r="A14" s="768"/>
      <c r="B14" s="750" t="s">
        <v>14</v>
      </c>
      <c r="C14" s="751"/>
      <c r="D14" s="752"/>
      <c r="E14" s="751"/>
      <c r="F14" s="751"/>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08"/>
  <sheetViews>
    <sheetView topLeftCell="A191" zoomScaleNormal="100" workbookViewId="0">
      <selection activeCell="E178" sqref="E178:E203"/>
    </sheetView>
  </sheetViews>
  <sheetFormatPr defaultColWidth="9.140625" defaultRowHeight="12.75"/>
  <cols>
    <col min="1" max="1" width="6.5703125" style="129" customWidth="1"/>
    <col min="2" max="2" width="37.5703125" style="130" customWidth="1"/>
    <col min="3" max="3" width="8.7109375" style="131" customWidth="1"/>
    <col min="4" max="4" width="13" style="132" customWidth="1"/>
    <col min="5" max="5" width="12.28515625" style="133" customWidth="1"/>
    <col min="6" max="6" width="16.42578125" style="132" customWidth="1"/>
    <col min="7" max="16384" width="9.140625" style="1"/>
  </cols>
  <sheetData>
    <row r="1" spans="1:10" s="2" customFormat="1">
      <c r="A1" s="127"/>
      <c r="B1" s="31" t="s">
        <v>3</v>
      </c>
      <c r="C1" s="32"/>
      <c r="D1" s="33"/>
      <c r="E1" s="34"/>
      <c r="F1" s="34"/>
    </row>
    <row r="2" spans="1:10" s="2" customFormat="1">
      <c r="A2" s="127"/>
      <c r="B2" s="31"/>
      <c r="C2" s="32"/>
      <c r="D2" s="33"/>
      <c r="E2" s="34"/>
      <c r="F2" s="34"/>
      <c r="J2" s="1"/>
    </row>
    <row r="3" spans="1:10" s="2" customFormat="1">
      <c r="A3" s="127"/>
      <c r="B3" s="31" t="s">
        <v>52</v>
      </c>
      <c r="C3" s="35"/>
      <c r="D3" s="36"/>
      <c r="E3" s="34"/>
      <c r="F3" s="34"/>
    </row>
    <row r="4" spans="1:10" s="2" customFormat="1">
      <c r="A4" s="37"/>
      <c r="B4" s="37" t="str">
        <f>B19</f>
        <v>KLJUČAVNIČARSKA DELA</v>
      </c>
      <c r="C4" s="35"/>
      <c r="D4" s="36"/>
      <c r="E4" s="34"/>
      <c r="F4" s="34">
        <f>F34</f>
        <v>0</v>
      </c>
    </row>
    <row r="5" spans="1:10" s="2" customFormat="1">
      <c r="A5" s="37"/>
      <c r="B5" s="37" t="str">
        <f>B36</f>
        <v xml:space="preserve">SUHOMONTAŽNA DELA </v>
      </c>
      <c r="C5" s="35"/>
      <c r="D5" s="36"/>
      <c r="E5" s="34"/>
      <c r="F5" s="34">
        <f>F54</f>
        <v>0</v>
      </c>
    </row>
    <row r="6" spans="1:10" s="2" customFormat="1">
      <c r="A6" s="37"/>
      <c r="B6" s="37" t="str">
        <f>B57</f>
        <v>KERAMIČARSKA DELA</v>
      </c>
      <c r="C6" s="35"/>
      <c r="D6" s="36"/>
      <c r="E6" s="34"/>
      <c r="F6" s="34">
        <f>F95</f>
        <v>0</v>
      </c>
    </row>
    <row r="7" spans="1:10" s="2" customFormat="1">
      <c r="A7" s="37"/>
      <c r="B7" s="37" t="str">
        <f>B98</f>
        <v>MIZARSKA DELA</v>
      </c>
      <c r="C7" s="35"/>
      <c r="D7" s="36"/>
      <c r="E7" s="34"/>
      <c r="F7" s="34">
        <f>F115</f>
        <v>0</v>
      </c>
    </row>
    <row r="8" spans="1:10" s="2" customFormat="1">
      <c r="A8" s="37"/>
      <c r="B8" s="37" t="str">
        <f>B118</f>
        <v>SLIKOPLESKARSKA DELA</v>
      </c>
      <c r="C8" s="35"/>
      <c r="D8" s="36"/>
      <c r="E8" s="34"/>
      <c r="F8" s="34">
        <f>F137</f>
        <v>0</v>
      </c>
    </row>
    <row r="9" spans="1:10" s="2" customFormat="1">
      <c r="A9" s="37"/>
      <c r="B9" s="37" t="str">
        <f>B139</f>
        <v>STAVBNO POHIŠTVO</v>
      </c>
      <c r="C9" s="35"/>
      <c r="D9" s="36"/>
      <c r="E9" s="34"/>
      <c r="F9" s="34">
        <f>F167</f>
        <v>0</v>
      </c>
    </row>
    <row r="10" spans="1:10" s="2" customFormat="1">
      <c r="A10" s="37"/>
      <c r="B10" s="37" t="str">
        <f>B169</f>
        <v>ČIŠČENJE</v>
      </c>
      <c r="C10" s="35"/>
      <c r="D10" s="36"/>
      <c r="E10" s="34"/>
      <c r="F10" s="34">
        <f>F173</f>
        <v>0</v>
      </c>
    </row>
    <row r="11" spans="1:10" s="2" customFormat="1">
      <c r="A11" s="128"/>
      <c r="B11" s="37" t="str">
        <f>B175</f>
        <v>RAZNA DELA in TUJE STORITVE</v>
      </c>
      <c r="C11" s="35"/>
      <c r="D11" s="36"/>
      <c r="E11" s="34"/>
      <c r="F11" s="34">
        <f>F208</f>
        <v>0</v>
      </c>
    </row>
    <row r="12" spans="1:10">
      <c r="A12" s="56"/>
      <c r="B12" s="38" t="s">
        <v>47</v>
      </c>
      <c r="C12" s="39"/>
      <c r="D12" s="40"/>
      <c r="E12" s="40"/>
      <c r="F12" s="41">
        <f>SUM(F4:F11)</f>
        <v>0</v>
      </c>
    </row>
    <row r="14" spans="1:10" ht="13.5" thickBot="1"/>
    <row r="15" spans="1:10" ht="13.5" thickBot="1">
      <c r="A15" s="57" t="s">
        <v>30</v>
      </c>
      <c r="B15" s="134" t="s">
        <v>31</v>
      </c>
      <c r="C15" s="57"/>
      <c r="D15" s="57"/>
      <c r="E15" s="135"/>
      <c r="F15" s="57"/>
    </row>
    <row r="16" spans="1:10">
      <c r="A16" s="127"/>
      <c r="B16" s="136"/>
      <c r="C16" s="35"/>
      <c r="D16" s="36"/>
      <c r="E16" s="137"/>
      <c r="F16" s="34"/>
    </row>
    <row r="17" spans="1:8">
      <c r="A17" s="127"/>
      <c r="B17" s="136"/>
      <c r="C17" s="35"/>
      <c r="D17" s="36"/>
      <c r="E17" s="137"/>
      <c r="F17" s="34"/>
    </row>
    <row r="18" spans="1:8">
      <c r="A18" s="127"/>
      <c r="B18" s="136"/>
      <c r="C18" s="35"/>
      <c r="D18" s="36"/>
      <c r="E18" s="137"/>
      <c r="F18" s="34"/>
    </row>
    <row r="19" spans="1:8">
      <c r="A19" s="59" t="s">
        <v>5</v>
      </c>
      <c r="B19" s="138" t="s">
        <v>33</v>
      </c>
      <c r="C19" s="35"/>
      <c r="D19" s="36"/>
      <c r="E19" s="137"/>
      <c r="F19" s="34"/>
    </row>
    <row r="20" spans="1:8">
      <c r="A20" s="61"/>
      <c r="B20" s="139"/>
      <c r="C20" s="35"/>
      <c r="D20" s="36"/>
      <c r="E20" s="137"/>
      <c r="F20" s="34"/>
    </row>
    <row r="21" spans="1:8">
      <c r="A21" s="61"/>
      <c r="B21" s="26" t="s">
        <v>77</v>
      </c>
      <c r="C21" s="35"/>
      <c r="D21" s="36"/>
      <c r="E21" s="137"/>
      <c r="F21" s="34"/>
    </row>
    <row r="22" spans="1:8" ht="29.25" customHeight="1">
      <c r="A22" s="61"/>
      <c r="B22" s="776" t="s">
        <v>107</v>
      </c>
      <c r="C22" s="776"/>
      <c r="D22" s="776"/>
      <c r="E22" s="776"/>
      <c r="F22" s="776"/>
    </row>
    <row r="23" spans="1:8">
      <c r="A23" s="61"/>
      <c r="B23" s="139"/>
      <c r="C23" s="35"/>
      <c r="D23" s="36"/>
      <c r="E23" s="137"/>
      <c r="F23" s="34"/>
    </row>
    <row r="24" spans="1:8" ht="38.25">
      <c r="A24" s="66">
        <v>1.01</v>
      </c>
      <c r="B24" s="140" t="s">
        <v>199</v>
      </c>
      <c r="C24" s="141" t="s">
        <v>25</v>
      </c>
      <c r="D24" s="142">
        <v>1</v>
      </c>
      <c r="E24" s="696"/>
      <c r="F24" s="29">
        <f>D24*E24</f>
        <v>0</v>
      </c>
      <c r="H24" s="3"/>
    </row>
    <row r="25" spans="1:8">
      <c r="A25" s="127"/>
      <c r="B25" s="144"/>
      <c r="C25" s="141"/>
      <c r="D25" s="142"/>
      <c r="E25" s="697"/>
      <c r="F25" s="146"/>
    </row>
    <row r="26" spans="1:8" ht="38.25">
      <c r="A26" s="66">
        <v>1.02</v>
      </c>
      <c r="B26" s="27" t="s">
        <v>200</v>
      </c>
      <c r="C26" s="141" t="s">
        <v>25</v>
      </c>
      <c r="D26" s="142">
        <v>1</v>
      </c>
      <c r="E26" s="696"/>
      <c r="F26" s="29">
        <f>D26*E26</f>
        <v>0</v>
      </c>
    </row>
    <row r="27" spans="1:8">
      <c r="A27" s="147"/>
      <c r="B27" s="144"/>
      <c r="C27" s="141"/>
      <c r="D27" s="142"/>
      <c r="E27" s="697"/>
      <c r="F27" s="146"/>
    </row>
    <row r="28" spans="1:8" ht="38.25">
      <c r="A28" s="66">
        <v>1.03</v>
      </c>
      <c r="B28" s="27" t="s">
        <v>108</v>
      </c>
      <c r="C28" s="141" t="s">
        <v>19</v>
      </c>
      <c r="D28" s="142">
        <v>4</v>
      </c>
      <c r="E28" s="696"/>
      <c r="F28" s="29">
        <f>D28*E28</f>
        <v>0</v>
      </c>
    </row>
    <row r="29" spans="1:8">
      <c r="A29" s="66"/>
      <c r="B29" s="27"/>
      <c r="C29" s="141"/>
      <c r="D29" s="142"/>
      <c r="E29" s="148"/>
      <c r="F29" s="29"/>
    </row>
    <row r="30" spans="1:8" ht="51">
      <c r="A30" s="66">
        <v>1.04</v>
      </c>
      <c r="B30" s="27" t="s">
        <v>32</v>
      </c>
      <c r="C30" s="28"/>
      <c r="D30" s="53"/>
      <c r="E30" s="149"/>
      <c r="F30" s="29"/>
    </row>
    <row r="31" spans="1:8">
      <c r="A31" s="66"/>
      <c r="B31" s="27"/>
      <c r="C31" s="28"/>
      <c r="D31" s="53"/>
      <c r="E31" s="149"/>
      <c r="F31" s="29"/>
    </row>
    <row r="32" spans="1:8">
      <c r="A32" s="66"/>
      <c r="B32" s="67" t="s">
        <v>204</v>
      </c>
      <c r="C32" s="80" t="s">
        <v>8</v>
      </c>
      <c r="D32" s="81">
        <v>0.1</v>
      </c>
      <c r="E32" s="143">
        <f>SUM(F24:F28)</f>
        <v>0</v>
      </c>
      <c r="F32" s="29">
        <f>E32*0.1</f>
        <v>0</v>
      </c>
    </row>
    <row r="33" spans="1:8">
      <c r="A33" s="60"/>
      <c r="B33" s="67"/>
      <c r="C33" s="80"/>
      <c r="D33" s="68"/>
      <c r="E33" s="150"/>
      <c r="F33" s="29"/>
    </row>
    <row r="34" spans="1:8">
      <c r="A34" s="151" t="s">
        <v>5</v>
      </c>
      <c r="B34" s="152" t="s">
        <v>34</v>
      </c>
      <c r="C34" s="153"/>
      <c r="D34" s="154"/>
      <c r="E34" s="155"/>
      <c r="F34" s="156">
        <f>SUM(F24:F32)</f>
        <v>0</v>
      </c>
    </row>
    <row r="35" spans="1:8">
      <c r="A35" s="60"/>
      <c r="B35" s="157"/>
      <c r="C35" s="35"/>
      <c r="D35" s="36"/>
      <c r="E35" s="137"/>
      <c r="F35" s="34"/>
    </row>
    <row r="36" spans="1:8">
      <c r="A36" s="59" t="s">
        <v>15</v>
      </c>
      <c r="B36" s="138" t="s">
        <v>53</v>
      </c>
      <c r="C36" s="35"/>
      <c r="D36" s="36"/>
      <c r="E36" s="137"/>
      <c r="F36" s="34"/>
    </row>
    <row r="37" spans="1:8" s="6" customFormat="1">
      <c r="A37" s="61"/>
      <c r="B37" s="139"/>
      <c r="C37" s="158"/>
      <c r="D37" s="159"/>
      <c r="E37" s="160"/>
      <c r="F37" s="161"/>
    </row>
    <row r="38" spans="1:8" s="6" customFormat="1">
      <c r="A38" s="61"/>
      <c r="B38" s="26" t="s">
        <v>77</v>
      </c>
      <c r="C38" s="158"/>
      <c r="D38" s="159"/>
      <c r="E38" s="160"/>
      <c r="F38" s="161"/>
    </row>
    <row r="39" spans="1:8" s="6" customFormat="1" ht="39" customHeight="1">
      <c r="A39" s="61"/>
      <c r="B39" s="776" t="s">
        <v>109</v>
      </c>
      <c r="C39" s="776"/>
      <c r="D39" s="776"/>
      <c r="E39" s="776"/>
      <c r="F39" s="776"/>
    </row>
    <row r="40" spans="1:8" s="6" customFormat="1" ht="25.5" customHeight="1">
      <c r="A40" s="61"/>
      <c r="B40" s="776" t="s">
        <v>110</v>
      </c>
      <c r="C40" s="776"/>
      <c r="D40" s="776"/>
      <c r="E40" s="776"/>
      <c r="F40" s="776"/>
    </row>
    <row r="41" spans="1:8" s="6" customFormat="1" ht="14.25" customHeight="1">
      <c r="A41" s="61"/>
      <c r="B41" s="776" t="s">
        <v>111</v>
      </c>
      <c r="C41" s="776"/>
      <c r="D41" s="776"/>
      <c r="E41" s="776"/>
      <c r="F41" s="776"/>
    </row>
    <row r="42" spans="1:8" s="6" customFormat="1">
      <c r="A42" s="61"/>
      <c r="B42" s="776" t="s">
        <v>112</v>
      </c>
      <c r="C42" s="776"/>
      <c r="D42" s="776"/>
      <c r="E42" s="776"/>
      <c r="F42" s="776"/>
    </row>
    <row r="43" spans="1:8" s="6" customFormat="1">
      <c r="A43" s="61"/>
      <c r="B43" s="776" t="s">
        <v>113</v>
      </c>
      <c r="C43" s="776"/>
      <c r="D43" s="776"/>
      <c r="E43" s="776"/>
      <c r="F43" s="776"/>
    </row>
    <row r="44" spans="1:8" s="6" customFormat="1" ht="26.25" customHeight="1">
      <c r="A44" s="61"/>
      <c r="B44" s="776" t="s">
        <v>114</v>
      </c>
      <c r="C44" s="776"/>
      <c r="D44" s="776"/>
      <c r="E44" s="776"/>
      <c r="F44" s="776"/>
    </row>
    <row r="45" spans="1:8">
      <c r="A45" s="127"/>
      <c r="B45" s="27"/>
      <c r="C45" s="35"/>
      <c r="D45" s="36"/>
      <c r="E45" s="137"/>
      <c r="F45" s="34"/>
    </row>
    <row r="46" spans="1:8" ht="63.75">
      <c r="A46" s="66">
        <v>2.0099999999999998</v>
      </c>
      <c r="B46" s="162" t="s">
        <v>201</v>
      </c>
      <c r="C46" s="28" t="s">
        <v>11</v>
      </c>
      <c r="D46" s="163">
        <v>75</v>
      </c>
      <c r="E46" s="696"/>
      <c r="F46" s="29">
        <f>D46*E46</f>
        <v>0</v>
      </c>
      <c r="H46" s="3"/>
    </row>
    <row r="47" spans="1:8">
      <c r="A47" s="66"/>
      <c r="B47" s="27"/>
      <c r="C47" s="164"/>
      <c r="D47" s="68"/>
      <c r="E47" s="148"/>
      <c r="F47" s="29"/>
    </row>
    <row r="48" spans="1:8" ht="51">
      <c r="A48" s="66">
        <v>2.02</v>
      </c>
      <c r="B48" s="165" t="s">
        <v>72</v>
      </c>
      <c r="C48" s="28" t="s">
        <v>25</v>
      </c>
      <c r="D48" s="163">
        <v>2</v>
      </c>
      <c r="E48" s="696"/>
      <c r="F48" s="29">
        <f>D48*E48</f>
        <v>0</v>
      </c>
    </row>
    <row r="49" spans="1:6">
      <c r="A49" s="66"/>
      <c r="B49" s="165"/>
      <c r="C49" s="28"/>
      <c r="D49" s="163"/>
      <c r="E49" s="148"/>
      <c r="F49" s="29"/>
    </row>
    <row r="50" spans="1:6" ht="51">
      <c r="A50" s="66">
        <f>A48+0.01</f>
        <v>2.0299999999999998</v>
      </c>
      <c r="B50" s="27" t="s">
        <v>32</v>
      </c>
      <c r="C50" s="28"/>
      <c r="D50" s="53"/>
      <c r="E50" s="149"/>
      <c r="F50" s="29"/>
    </row>
    <row r="51" spans="1:6">
      <c r="A51" s="66"/>
      <c r="B51" s="27"/>
      <c r="C51" s="28"/>
      <c r="D51" s="53"/>
      <c r="E51" s="149"/>
      <c r="F51" s="29"/>
    </row>
    <row r="52" spans="1:6">
      <c r="A52" s="66"/>
      <c r="B52" s="67" t="s">
        <v>205</v>
      </c>
      <c r="C52" s="80" t="s">
        <v>8</v>
      </c>
      <c r="D52" s="81">
        <v>0.1</v>
      </c>
      <c r="E52" s="143">
        <f>SUM(F44:F48)</f>
        <v>0</v>
      </c>
      <c r="F52" s="29">
        <f>E52*0.1</f>
        <v>0</v>
      </c>
    </row>
    <row r="53" spans="1:6">
      <c r="A53" s="127"/>
      <c r="B53" s="67"/>
      <c r="C53" s="80"/>
      <c r="D53" s="68"/>
      <c r="E53" s="150"/>
      <c r="F53" s="29"/>
    </row>
    <row r="54" spans="1:6">
      <c r="A54" s="151" t="str">
        <f>A36</f>
        <v>2.0</v>
      </c>
      <c r="B54" s="152" t="s">
        <v>54</v>
      </c>
      <c r="C54" s="153"/>
      <c r="D54" s="154"/>
      <c r="E54" s="155"/>
      <c r="F54" s="156">
        <f>SUM(F46:F52)</f>
        <v>0</v>
      </c>
    </row>
    <row r="55" spans="1:6">
      <c r="A55" s="127"/>
      <c r="B55" s="136"/>
      <c r="C55" s="35"/>
      <c r="D55" s="36"/>
      <c r="E55" s="137"/>
      <c r="F55" s="34"/>
    </row>
    <row r="56" spans="1:6">
      <c r="A56" s="127"/>
      <c r="B56" s="136"/>
      <c r="C56" s="35"/>
      <c r="D56" s="36"/>
      <c r="E56" s="137"/>
      <c r="F56" s="34"/>
    </row>
    <row r="57" spans="1:6">
      <c r="A57" s="59" t="s">
        <v>27</v>
      </c>
      <c r="B57" s="138" t="s">
        <v>35</v>
      </c>
      <c r="C57" s="158"/>
      <c r="D57" s="159"/>
      <c r="E57" s="160"/>
      <c r="F57" s="34"/>
    </row>
    <row r="58" spans="1:6" s="6" customFormat="1">
      <c r="A58" s="61"/>
      <c r="B58" s="139"/>
      <c r="C58" s="158"/>
      <c r="D58" s="159"/>
      <c r="E58" s="160"/>
      <c r="F58" s="161"/>
    </row>
    <row r="59" spans="1:6" s="6" customFormat="1">
      <c r="A59" s="61"/>
      <c r="B59" s="26" t="s">
        <v>77</v>
      </c>
      <c r="C59" s="158"/>
      <c r="D59" s="159"/>
      <c r="E59" s="160"/>
      <c r="F59" s="161"/>
    </row>
    <row r="60" spans="1:6" s="6" customFormat="1" ht="26.25" customHeight="1">
      <c r="A60" s="61"/>
      <c r="B60" s="776" t="s">
        <v>115</v>
      </c>
      <c r="C60" s="776"/>
      <c r="D60" s="776"/>
      <c r="E60" s="776"/>
      <c r="F60" s="776"/>
    </row>
    <row r="61" spans="1:6" s="6" customFormat="1" ht="15" customHeight="1">
      <c r="A61" s="61"/>
      <c r="B61" s="776" t="s">
        <v>116</v>
      </c>
      <c r="C61" s="776"/>
      <c r="D61" s="776"/>
      <c r="E61" s="776"/>
      <c r="F61" s="776"/>
    </row>
    <row r="62" spans="1:6" s="6" customFormat="1">
      <c r="A62" s="61"/>
      <c r="B62" s="776" t="s">
        <v>117</v>
      </c>
      <c r="C62" s="776"/>
      <c r="D62" s="776"/>
      <c r="E62" s="776"/>
      <c r="F62" s="776"/>
    </row>
    <row r="63" spans="1:6" s="6" customFormat="1" ht="15" customHeight="1">
      <c r="A63" s="61"/>
      <c r="B63" s="776" t="s">
        <v>118</v>
      </c>
      <c r="C63" s="776"/>
      <c r="D63" s="776"/>
      <c r="E63" s="776"/>
      <c r="F63" s="776"/>
    </row>
    <row r="64" spans="1:6" s="6" customFormat="1">
      <c r="A64" s="61"/>
      <c r="B64" s="776" t="s">
        <v>119</v>
      </c>
      <c r="C64" s="776"/>
      <c r="D64" s="776"/>
      <c r="E64" s="776"/>
      <c r="F64" s="776"/>
    </row>
    <row r="65" spans="1:8" s="6" customFormat="1">
      <c r="A65" s="61"/>
      <c r="B65" s="776" t="s">
        <v>120</v>
      </c>
      <c r="C65" s="776"/>
      <c r="D65" s="776"/>
      <c r="E65" s="776"/>
      <c r="F65" s="776"/>
    </row>
    <row r="66" spans="1:8" s="6" customFormat="1">
      <c r="A66" s="61"/>
      <c r="B66" s="776" t="s">
        <v>121</v>
      </c>
      <c r="C66" s="776"/>
      <c r="D66" s="776"/>
      <c r="E66" s="776"/>
      <c r="F66" s="776"/>
    </row>
    <row r="67" spans="1:8" s="6" customFormat="1">
      <c r="A67" s="61"/>
      <c r="B67" s="776" t="s">
        <v>122</v>
      </c>
      <c r="C67" s="776"/>
      <c r="D67" s="776"/>
      <c r="E67" s="776"/>
      <c r="F67" s="776"/>
    </row>
    <row r="68" spans="1:8" s="6" customFormat="1">
      <c r="A68" s="61"/>
      <c r="B68" s="776" t="s">
        <v>123</v>
      </c>
      <c r="C68" s="776"/>
      <c r="D68" s="776"/>
      <c r="E68" s="776"/>
      <c r="F68" s="776"/>
    </row>
    <row r="69" spans="1:8" s="6" customFormat="1">
      <c r="A69" s="61"/>
      <c r="B69" s="776" t="s">
        <v>124</v>
      </c>
      <c r="C69" s="776"/>
      <c r="D69" s="776"/>
      <c r="E69" s="776"/>
      <c r="F69" s="776"/>
    </row>
    <row r="70" spans="1:8" s="6" customFormat="1" ht="19.5" customHeight="1">
      <c r="A70" s="61"/>
      <c r="B70" s="776" t="s">
        <v>125</v>
      </c>
      <c r="C70" s="776"/>
      <c r="D70" s="776"/>
      <c r="E70" s="776"/>
      <c r="F70" s="776"/>
    </row>
    <row r="71" spans="1:8" s="6" customFormat="1" ht="12.75" customHeight="1">
      <c r="A71" s="61"/>
      <c r="B71" s="776" t="s">
        <v>126</v>
      </c>
      <c r="C71" s="776"/>
      <c r="D71" s="776"/>
      <c r="E71" s="776"/>
      <c r="F71" s="776"/>
    </row>
    <row r="72" spans="1:8" s="6" customFormat="1">
      <c r="A72" s="61"/>
      <c r="B72" s="776" t="s">
        <v>127</v>
      </c>
      <c r="C72" s="776"/>
      <c r="D72" s="776"/>
      <c r="E72" s="776"/>
      <c r="F72" s="776"/>
    </row>
    <row r="73" spans="1:8" s="6" customFormat="1">
      <c r="A73" s="61"/>
      <c r="B73" s="776" t="s">
        <v>128</v>
      </c>
      <c r="C73" s="776"/>
      <c r="D73" s="776"/>
      <c r="E73" s="776"/>
      <c r="F73" s="776"/>
    </row>
    <row r="74" spans="1:8" s="6" customFormat="1" ht="27.75" customHeight="1">
      <c r="A74" s="61"/>
      <c r="B74" s="776" t="s">
        <v>129</v>
      </c>
      <c r="C74" s="776"/>
      <c r="D74" s="776"/>
      <c r="E74" s="776"/>
      <c r="F74" s="776"/>
    </row>
    <row r="75" spans="1:8" s="6" customFormat="1" ht="28.5" customHeight="1">
      <c r="A75" s="61"/>
      <c r="B75" s="776" t="s">
        <v>130</v>
      </c>
      <c r="C75" s="776"/>
      <c r="D75" s="776"/>
      <c r="E75" s="776"/>
      <c r="F75" s="776"/>
    </row>
    <row r="76" spans="1:8" s="6" customFormat="1" ht="66" customHeight="1">
      <c r="A76" s="61"/>
      <c r="B76" s="776" t="s">
        <v>131</v>
      </c>
      <c r="C76" s="776"/>
      <c r="D76" s="776"/>
      <c r="E76" s="776"/>
      <c r="F76" s="776"/>
    </row>
    <row r="77" spans="1:8" s="6" customFormat="1" ht="26.25" customHeight="1">
      <c r="A77" s="61"/>
      <c r="B77" s="776" t="s">
        <v>132</v>
      </c>
      <c r="C77" s="776"/>
      <c r="D77" s="776"/>
      <c r="E77" s="776"/>
      <c r="F77" s="776"/>
    </row>
    <row r="78" spans="1:8">
      <c r="A78" s="127"/>
      <c r="B78" s="136"/>
      <c r="C78" s="35"/>
      <c r="D78" s="36"/>
      <c r="E78" s="137"/>
      <c r="F78" s="34"/>
    </row>
    <row r="79" spans="1:8" ht="131.25" customHeight="1">
      <c r="A79" s="66">
        <v>3.01</v>
      </c>
      <c r="B79" s="166" t="s">
        <v>202</v>
      </c>
      <c r="C79" s="51"/>
      <c r="D79" s="51"/>
      <c r="E79" s="148"/>
      <c r="F79" s="29"/>
      <c r="H79" s="3"/>
    </row>
    <row r="80" spans="1:8">
      <c r="A80" s="66"/>
      <c r="B80" s="167" t="s">
        <v>133</v>
      </c>
      <c r="C80" s="28" t="s">
        <v>11</v>
      </c>
      <c r="D80" s="29">
        <v>108</v>
      </c>
      <c r="E80" s="168"/>
      <c r="F80" s="29">
        <f>D80*E80</f>
        <v>0</v>
      </c>
      <c r="H80" s="3"/>
    </row>
    <row r="81" spans="1:8">
      <c r="A81" s="66"/>
      <c r="B81" s="167" t="s">
        <v>134</v>
      </c>
      <c r="C81" s="28" t="s">
        <v>11</v>
      </c>
      <c r="D81" s="29">
        <v>108</v>
      </c>
      <c r="E81" s="168"/>
      <c r="F81" s="29">
        <f>D81*E81</f>
        <v>0</v>
      </c>
      <c r="H81" s="3"/>
    </row>
    <row r="82" spans="1:8">
      <c r="A82" s="66"/>
      <c r="B82" s="27"/>
      <c r="C82" s="164"/>
      <c r="D82" s="68"/>
      <c r="E82" s="168"/>
      <c r="F82" s="29"/>
    </row>
    <row r="83" spans="1:8" ht="127.5">
      <c r="A83" s="66">
        <v>3.02</v>
      </c>
      <c r="B83" s="166" t="s">
        <v>203</v>
      </c>
      <c r="C83" s="51"/>
      <c r="D83" s="51"/>
      <c r="E83" s="168"/>
      <c r="F83" s="29"/>
      <c r="H83" s="3"/>
    </row>
    <row r="84" spans="1:8">
      <c r="A84" s="66"/>
      <c r="B84" s="167" t="s">
        <v>133</v>
      </c>
      <c r="C84" s="28" t="s">
        <v>11</v>
      </c>
      <c r="D84" s="29">
        <v>75</v>
      </c>
      <c r="E84" s="168"/>
      <c r="F84" s="29">
        <f>D84*E84</f>
        <v>0</v>
      </c>
      <c r="H84" s="3"/>
    </row>
    <row r="85" spans="1:8">
      <c r="A85" s="66"/>
      <c r="B85" s="167" t="s">
        <v>134</v>
      </c>
      <c r="C85" s="28" t="s">
        <v>11</v>
      </c>
      <c r="D85" s="29">
        <v>75</v>
      </c>
      <c r="E85" s="168"/>
      <c r="F85" s="29">
        <f>D85*E85</f>
        <v>0</v>
      </c>
      <c r="H85" s="3"/>
    </row>
    <row r="86" spans="1:8">
      <c r="A86" s="66"/>
      <c r="B86" s="166"/>
      <c r="C86" s="28"/>
      <c r="D86" s="29"/>
      <c r="E86" s="148"/>
      <c r="F86" s="29"/>
    </row>
    <row r="87" spans="1:8" ht="25.5">
      <c r="A87" s="66">
        <v>3.03</v>
      </c>
      <c r="B87" s="27" t="s">
        <v>58</v>
      </c>
      <c r="C87" s="28" t="s">
        <v>19</v>
      </c>
      <c r="D87" s="29">
        <v>4</v>
      </c>
      <c r="E87" s="168"/>
      <c r="F87" s="29">
        <f>D87*E87</f>
        <v>0</v>
      </c>
    </row>
    <row r="88" spans="1:8">
      <c r="A88" s="66"/>
      <c r="B88" s="27"/>
      <c r="C88" s="164"/>
      <c r="D88" s="68"/>
      <c r="E88" s="148"/>
      <c r="F88" s="34"/>
    </row>
    <row r="89" spans="1:8" ht="25.5">
      <c r="A89" s="66">
        <f>A87+0.01</f>
        <v>3.0399999999999996</v>
      </c>
      <c r="B89" s="27" t="s">
        <v>36</v>
      </c>
      <c r="C89" s="28" t="s">
        <v>19</v>
      </c>
      <c r="D89" s="29">
        <v>55</v>
      </c>
      <c r="E89" s="168"/>
      <c r="F89" s="29">
        <f>D89*E89</f>
        <v>0</v>
      </c>
    </row>
    <row r="90" spans="1:8">
      <c r="A90" s="66"/>
      <c r="B90" s="136"/>
      <c r="C90" s="35"/>
      <c r="D90" s="36"/>
      <c r="E90" s="169"/>
      <c r="F90" s="34"/>
    </row>
    <row r="91" spans="1:8" ht="51">
      <c r="A91" s="66">
        <f>A89+0.01</f>
        <v>3.0499999999999994</v>
      </c>
      <c r="B91" s="27" t="s">
        <v>32</v>
      </c>
      <c r="C91" s="102"/>
      <c r="E91" s="149"/>
      <c r="F91" s="29"/>
    </row>
    <row r="92" spans="1:8">
      <c r="A92" s="66"/>
      <c r="B92" s="27"/>
      <c r="C92" s="102"/>
      <c r="E92" s="149"/>
      <c r="F92" s="29"/>
    </row>
    <row r="93" spans="1:8">
      <c r="A93" s="66"/>
      <c r="B93" s="67" t="s">
        <v>206</v>
      </c>
      <c r="C93" s="80" t="s">
        <v>8</v>
      </c>
      <c r="D93" s="81">
        <v>0.1</v>
      </c>
      <c r="E93" s="168">
        <f>SUM(F80:F89)</f>
        <v>0</v>
      </c>
      <c r="F93" s="29">
        <f>E93*0.1</f>
        <v>0</v>
      </c>
    </row>
    <row r="94" spans="1:8">
      <c r="A94" s="127"/>
      <c r="B94" s="136"/>
      <c r="C94" s="35"/>
      <c r="D94" s="36"/>
      <c r="E94" s="137"/>
      <c r="F94" s="34"/>
    </row>
    <row r="95" spans="1:8">
      <c r="A95" s="151" t="str">
        <f>A57</f>
        <v>3.0</v>
      </c>
      <c r="B95" s="152" t="s">
        <v>37</v>
      </c>
      <c r="C95" s="153"/>
      <c r="D95" s="154"/>
      <c r="E95" s="155"/>
      <c r="F95" s="156">
        <f>SUM(F80:F93)</f>
        <v>0</v>
      </c>
    </row>
    <row r="96" spans="1:8">
      <c r="A96" s="127"/>
      <c r="B96" s="136"/>
      <c r="C96" s="35"/>
      <c r="D96" s="36"/>
      <c r="E96" s="137"/>
      <c r="F96" s="34"/>
    </row>
    <row r="97" spans="1:6">
      <c r="A97" s="127"/>
      <c r="B97" s="27"/>
      <c r="C97" s="35"/>
      <c r="D97" s="36"/>
      <c r="E97" s="137"/>
      <c r="F97" s="34"/>
    </row>
    <row r="98" spans="1:6">
      <c r="A98" s="59" t="s">
        <v>29</v>
      </c>
      <c r="B98" s="138" t="s">
        <v>40</v>
      </c>
      <c r="C98" s="35"/>
      <c r="D98" s="36"/>
      <c r="E98" s="137"/>
      <c r="F98" s="34"/>
    </row>
    <row r="99" spans="1:6">
      <c r="A99" s="60"/>
      <c r="B99" s="157"/>
      <c r="C99" s="35"/>
      <c r="D99" s="36"/>
      <c r="E99" s="137"/>
      <c r="F99" s="34"/>
    </row>
    <row r="100" spans="1:6">
      <c r="A100" s="60"/>
      <c r="B100" s="26" t="s">
        <v>77</v>
      </c>
      <c r="C100" s="35"/>
      <c r="D100" s="36"/>
      <c r="E100" s="137"/>
      <c r="F100" s="34"/>
    </row>
    <row r="101" spans="1:6" ht="25.5" customHeight="1">
      <c r="A101" s="60"/>
      <c r="B101" s="776" t="s">
        <v>135</v>
      </c>
      <c r="C101" s="776"/>
      <c r="D101" s="776"/>
      <c r="E101" s="776"/>
      <c r="F101" s="776"/>
    </row>
    <row r="102" spans="1:6">
      <c r="A102" s="60"/>
      <c r="B102" s="157"/>
      <c r="C102" s="35"/>
      <c r="D102" s="36"/>
      <c r="E102" s="137"/>
      <c r="F102" s="34"/>
    </row>
    <row r="103" spans="1:6" ht="195.75" customHeight="1">
      <c r="A103" s="66">
        <v>4.01</v>
      </c>
      <c r="B103" s="170" t="s">
        <v>254</v>
      </c>
      <c r="C103" s="171" t="s">
        <v>11</v>
      </c>
      <c r="D103" s="36">
        <v>31</v>
      </c>
      <c r="E103" s="168"/>
      <c r="F103" s="29">
        <f>D103*E103</f>
        <v>0</v>
      </c>
    </row>
    <row r="104" spans="1:6">
      <c r="A104" s="66"/>
      <c r="B104" s="170"/>
      <c r="C104" s="171"/>
      <c r="D104" s="36"/>
      <c r="E104" s="168"/>
      <c r="F104" s="29"/>
    </row>
    <row r="105" spans="1:6" ht="79.5" customHeight="1">
      <c r="A105" s="66">
        <v>4.0199999999999996</v>
      </c>
      <c r="B105" s="170" t="s">
        <v>207</v>
      </c>
      <c r="C105" s="171" t="s">
        <v>11</v>
      </c>
      <c r="D105" s="36">
        <v>45</v>
      </c>
      <c r="E105" s="168"/>
      <c r="F105" s="29">
        <f>D105*E105</f>
        <v>0</v>
      </c>
    </row>
    <row r="106" spans="1:6">
      <c r="A106" s="66"/>
      <c r="B106" s="170"/>
      <c r="C106" s="171"/>
      <c r="D106" s="36"/>
      <c r="E106" s="168"/>
      <c r="F106" s="29"/>
    </row>
    <row r="107" spans="1:6" ht="195.75" customHeight="1">
      <c r="A107" s="66">
        <v>4.03</v>
      </c>
      <c r="B107" s="170" t="s">
        <v>255</v>
      </c>
      <c r="C107" s="171" t="s">
        <v>11</v>
      </c>
      <c r="D107" s="36">
        <v>60</v>
      </c>
      <c r="E107" s="168"/>
      <c r="F107" s="29">
        <f>D107*E107</f>
        <v>0</v>
      </c>
    </row>
    <row r="108" spans="1:6">
      <c r="A108" s="66"/>
      <c r="B108" s="170"/>
      <c r="C108" s="171"/>
      <c r="D108" s="36"/>
      <c r="E108" s="169"/>
      <c r="F108" s="29"/>
    </row>
    <row r="109" spans="1:6" ht="114.75">
      <c r="A109" s="66">
        <v>4.04</v>
      </c>
      <c r="B109" s="170" t="s">
        <v>208</v>
      </c>
      <c r="C109" s="171" t="s">
        <v>25</v>
      </c>
      <c r="D109" s="36">
        <v>32</v>
      </c>
      <c r="E109" s="168"/>
      <c r="F109" s="29">
        <f>E109*D109</f>
        <v>0</v>
      </c>
    </row>
    <row r="110" spans="1:6">
      <c r="A110" s="66"/>
      <c r="B110" s="170"/>
      <c r="C110" s="171"/>
      <c r="D110" s="36"/>
      <c r="E110" s="168"/>
      <c r="F110" s="29"/>
    </row>
    <row r="111" spans="1:6" ht="51">
      <c r="A111" s="66">
        <v>6.03</v>
      </c>
      <c r="B111" s="27" t="s">
        <v>32</v>
      </c>
      <c r="C111" s="102"/>
      <c r="E111" s="149"/>
      <c r="F111" s="29"/>
    </row>
    <row r="112" spans="1:6">
      <c r="A112" s="66"/>
      <c r="B112" s="27"/>
      <c r="C112" s="102"/>
      <c r="E112" s="149"/>
      <c r="F112" s="29"/>
    </row>
    <row r="113" spans="1:6">
      <c r="A113" s="66"/>
      <c r="B113" s="67" t="s">
        <v>209</v>
      </c>
      <c r="C113" s="80" t="s">
        <v>8</v>
      </c>
      <c r="D113" s="81">
        <v>0.1</v>
      </c>
      <c r="E113" s="168">
        <f>SUM(F103:F109)</f>
        <v>0</v>
      </c>
      <c r="F113" s="29">
        <f>E113*0.1</f>
        <v>0</v>
      </c>
    </row>
    <row r="114" spans="1:6">
      <c r="A114" s="66"/>
      <c r="B114" s="27"/>
      <c r="C114" s="164"/>
      <c r="D114" s="68"/>
      <c r="E114" s="172"/>
      <c r="F114" s="29"/>
    </row>
    <row r="115" spans="1:6">
      <c r="A115" s="151" t="str">
        <f>A98</f>
        <v>4.0</v>
      </c>
      <c r="B115" s="152" t="s">
        <v>41</v>
      </c>
      <c r="C115" s="153"/>
      <c r="D115" s="154"/>
      <c r="E115" s="155"/>
      <c r="F115" s="156">
        <f>SUM(F103:F114)</f>
        <v>0</v>
      </c>
    </row>
    <row r="116" spans="1:6">
      <c r="A116" s="66"/>
      <c r="B116" s="173"/>
      <c r="C116" s="174"/>
      <c r="D116" s="175"/>
      <c r="E116" s="176"/>
      <c r="F116" s="177"/>
    </row>
    <row r="117" spans="1:6">
      <c r="A117" s="66"/>
      <c r="B117" s="136"/>
      <c r="C117" s="35"/>
      <c r="D117" s="36"/>
      <c r="E117" s="137"/>
      <c r="F117" s="34"/>
    </row>
    <row r="118" spans="1:6">
      <c r="A118" s="178" t="s">
        <v>210</v>
      </c>
      <c r="B118" s="138" t="s">
        <v>42</v>
      </c>
      <c r="C118" s="179"/>
      <c r="D118" s="180"/>
      <c r="E118" s="181"/>
      <c r="F118" s="91"/>
    </row>
    <row r="119" spans="1:6" s="6" customFormat="1">
      <c r="A119" s="182"/>
      <c r="B119" s="139"/>
      <c r="C119" s="179"/>
      <c r="D119" s="180"/>
      <c r="E119" s="181"/>
      <c r="F119" s="183"/>
    </row>
    <row r="120" spans="1:6" s="6" customFormat="1">
      <c r="A120" s="182"/>
      <c r="B120" s="26" t="s">
        <v>77</v>
      </c>
      <c r="C120" s="179"/>
      <c r="D120" s="180"/>
      <c r="E120" s="181"/>
      <c r="F120" s="183"/>
    </row>
    <row r="121" spans="1:6" s="6" customFormat="1" ht="27.75" customHeight="1">
      <c r="A121" s="182"/>
      <c r="B121" s="776" t="s">
        <v>107</v>
      </c>
      <c r="C121" s="776"/>
      <c r="D121" s="776"/>
      <c r="E121" s="776"/>
      <c r="F121" s="776"/>
    </row>
    <row r="122" spans="1:6" s="6" customFormat="1" ht="25.5" customHeight="1">
      <c r="A122" s="182"/>
      <c r="B122" s="776" t="s">
        <v>136</v>
      </c>
      <c r="C122" s="776"/>
      <c r="D122" s="776"/>
      <c r="E122" s="776"/>
      <c r="F122" s="776"/>
    </row>
    <row r="123" spans="1:6" s="6" customFormat="1" ht="28.5" customHeight="1">
      <c r="A123" s="182"/>
      <c r="B123" s="776" t="s">
        <v>137</v>
      </c>
      <c r="C123" s="776"/>
      <c r="D123" s="776"/>
      <c r="E123" s="776"/>
      <c r="F123" s="776"/>
    </row>
    <row r="124" spans="1:6" s="6" customFormat="1" ht="14.25" customHeight="1">
      <c r="A124" s="182"/>
      <c r="B124" s="44"/>
      <c r="C124" s="44"/>
      <c r="D124" s="44"/>
      <c r="E124" s="44"/>
      <c r="F124" s="44"/>
    </row>
    <row r="125" spans="1:6" s="30" customFormat="1" ht="79.5" customHeight="1">
      <c r="A125" s="66">
        <v>5.01</v>
      </c>
      <c r="B125" s="27" t="s">
        <v>212</v>
      </c>
      <c r="C125" s="28" t="s">
        <v>11</v>
      </c>
      <c r="D125" s="29">
        <v>65</v>
      </c>
      <c r="E125" s="168"/>
      <c r="F125" s="29">
        <f>D125*E125</f>
        <v>0</v>
      </c>
    </row>
    <row r="126" spans="1:6" s="6" customFormat="1">
      <c r="A126" s="182"/>
      <c r="B126" s="139"/>
      <c r="C126" s="179"/>
      <c r="D126" s="180"/>
      <c r="E126" s="168"/>
      <c r="F126" s="183"/>
    </row>
    <row r="127" spans="1:6" ht="51">
      <c r="A127" s="66">
        <v>5.0199999999999996</v>
      </c>
      <c r="B127" s="165" t="s">
        <v>211</v>
      </c>
      <c r="C127" s="28" t="s">
        <v>11</v>
      </c>
      <c r="D127" s="29">
        <v>65</v>
      </c>
      <c r="E127" s="168"/>
      <c r="F127" s="29">
        <f>D127*E127</f>
        <v>0</v>
      </c>
    </row>
    <row r="128" spans="1:6">
      <c r="A128" s="66"/>
      <c r="B128" s="27"/>
      <c r="C128" s="28"/>
      <c r="D128" s="29"/>
      <c r="E128" s="168"/>
      <c r="F128" s="29"/>
    </row>
    <row r="129" spans="1:6" ht="66" customHeight="1">
      <c r="A129" s="66">
        <v>5.03</v>
      </c>
      <c r="B129" s="165" t="s">
        <v>213</v>
      </c>
      <c r="C129" s="28" t="s">
        <v>11</v>
      </c>
      <c r="D129" s="29">
        <v>65</v>
      </c>
      <c r="E129" s="168"/>
      <c r="F129" s="29">
        <f>D129*E129</f>
        <v>0</v>
      </c>
    </row>
    <row r="130" spans="1:6">
      <c r="A130" s="66"/>
      <c r="B130" s="165"/>
      <c r="C130" s="28"/>
      <c r="D130" s="29"/>
      <c r="E130" s="168"/>
      <c r="F130" s="29"/>
    </row>
    <row r="131" spans="1:6" ht="41.25" customHeight="1">
      <c r="A131" s="66">
        <v>5.04</v>
      </c>
      <c r="B131" s="165" t="s">
        <v>214</v>
      </c>
      <c r="C131" s="28" t="s">
        <v>11</v>
      </c>
      <c r="D131" s="29">
        <v>65</v>
      </c>
      <c r="E131" s="168"/>
      <c r="F131" s="29">
        <f>D131*E131</f>
        <v>0</v>
      </c>
    </row>
    <row r="132" spans="1:6">
      <c r="A132" s="66"/>
      <c r="B132" s="27"/>
      <c r="C132" s="28"/>
      <c r="D132" s="29"/>
      <c r="E132" s="148"/>
      <c r="F132" s="29"/>
    </row>
    <row r="133" spans="1:6" ht="51">
      <c r="A133" s="66">
        <v>5.05</v>
      </c>
      <c r="B133" s="27" t="s">
        <v>32</v>
      </c>
      <c r="C133" s="28"/>
      <c r="D133" s="80"/>
      <c r="E133" s="169"/>
      <c r="F133" s="29"/>
    </row>
    <row r="134" spans="1:6">
      <c r="A134" s="66"/>
      <c r="B134" s="27"/>
      <c r="C134" s="28"/>
      <c r="D134" s="80"/>
      <c r="E134" s="137"/>
      <c r="F134" s="29"/>
    </row>
    <row r="135" spans="1:6">
      <c r="A135" s="66"/>
      <c r="B135" s="67" t="s">
        <v>209</v>
      </c>
      <c r="C135" s="80" t="s">
        <v>8</v>
      </c>
      <c r="D135" s="81">
        <v>0.1</v>
      </c>
      <c r="E135" s="168">
        <f>SUM(F125:F131)</f>
        <v>0</v>
      </c>
      <c r="F135" s="29">
        <f>E135*0.1</f>
        <v>0</v>
      </c>
    </row>
    <row r="136" spans="1:6">
      <c r="A136" s="147"/>
      <c r="B136" s="140"/>
      <c r="C136" s="141"/>
      <c r="D136" s="142"/>
      <c r="E136" s="145"/>
      <c r="F136" s="146"/>
    </row>
    <row r="137" spans="1:6" s="7" customFormat="1" ht="11.25" customHeight="1">
      <c r="A137" s="151" t="str">
        <f>A118</f>
        <v>5.0</v>
      </c>
      <c r="B137" s="184" t="s">
        <v>43</v>
      </c>
      <c r="C137" s="185"/>
      <c r="D137" s="186"/>
      <c r="E137" s="187"/>
      <c r="F137" s="188">
        <f>SUM(F125:F135)</f>
        <v>0</v>
      </c>
    </row>
    <row r="138" spans="1:6">
      <c r="A138" s="127"/>
      <c r="B138" s="136"/>
      <c r="C138" s="35"/>
      <c r="D138" s="36"/>
      <c r="E138" s="137"/>
      <c r="F138" s="34"/>
    </row>
    <row r="139" spans="1:6">
      <c r="A139" s="189" t="s">
        <v>38</v>
      </c>
      <c r="B139" s="138" t="s">
        <v>151</v>
      </c>
      <c r="C139" s="35"/>
      <c r="D139" s="36"/>
      <c r="E139" s="137"/>
      <c r="F139" s="34"/>
    </row>
    <row r="140" spans="1:6" s="6" customFormat="1">
      <c r="A140" s="190"/>
      <c r="B140" s="139"/>
      <c r="C140" s="158"/>
      <c r="D140" s="159"/>
      <c r="E140" s="160"/>
      <c r="F140" s="161"/>
    </row>
    <row r="141" spans="1:6" s="6" customFormat="1">
      <c r="A141" s="190"/>
      <c r="B141" s="26" t="s">
        <v>77</v>
      </c>
      <c r="C141" s="191"/>
      <c r="D141" s="159"/>
      <c r="E141" s="160"/>
      <c r="F141" s="161"/>
    </row>
    <row r="142" spans="1:6" s="6" customFormat="1" ht="39.75" customHeight="1">
      <c r="A142" s="190"/>
      <c r="B142" s="776" t="s">
        <v>138</v>
      </c>
      <c r="C142" s="776" t="s">
        <v>14</v>
      </c>
      <c r="D142" s="776"/>
      <c r="E142" s="776"/>
      <c r="F142" s="776"/>
    </row>
    <row r="143" spans="1:6" ht="40.5" customHeight="1">
      <c r="A143" s="192"/>
      <c r="B143" s="776" t="s">
        <v>172</v>
      </c>
      <c r="C143" s="776"/>
      <c r="D143" s="776"/>
      <c r="E143" s="776"/>
      <c r="F143" s="776"/>
    </row>
    <row r="144" spans="1:6">
      <c r="A144" s="192"/>
      <c r="B144" s="776" t="s">
        <v>139</v>
      </c>
      <c r="C144" s="776"/>
      <c r="D144" s="36"/>
      <c r="E144" s="137"/>
      <c r="F144" s="34"/>
    </row>
    <row r="145" spans="1:6">
      <c r="A145" s="192"/>
      <c r="B145" s="776" t="s">
        <v>140</v>
      </c>
      <c r="C145" s="776"/>
      <c r="D145" s="36"/>
      <c r="E145" s="137"/>
      <c r="F145" s="34"/>
    </row>
    <row r="146" spans="1:6">
      <c r="A146" s="192"/>
      <c r="B146" s="776" t="s">
        <v>141</v>
      </c>
      <c r="C146" s="776"/>
      <c r="D146" s="36"/>
      <c r="E146" s="137"/>
      <c r="F146" s="34"/>
    </row>
    <row r="147" spans="1:6">
      <c r="A147" s="192"/>
      <c r="B147" s="776" t="s">
        <v>142</v>
      </c>
      <c r="C147" s="776"/>
      <c r="D147" s="36"/>
      <c r="E147" s="137"/>
      <c r="F147" s="34"/>
    </row>
    <row r="148" spans="1:6">
      <c r="A148" s="192"/>
      <c r="B148" s="776" t="s">
        <v>143</v>
      </c>
      <c r="C148" s="776"/>
      <c r="D148" s="36"/>
      <c r="E148" s="137"/>
      <c r="F148" s="34"/>
    </row>
    <row r="149" spans="1:6">
      <c r="A149" s="192"/>
      <c r="B149" s="776" t="s">
        <v>144</v>
      </c>
      <c r="C149" s="776"/>
      <c r="D149" s="36"/>
      <c r="E149" s="137"/>
      <c r="F149" s="34"/>
    </row>
    <row r="150" spans="1:6" ht="12.75" customHeight="1">
      <c r="A150" s="192"/>
      <c r="B150" s="776" t="s">
        <v>145</v>
      </c>
      <c r="C150" s="776"/>
      <c r="D150" s="36"/>
      <c r="E150" s="137"/>
      <c r="F150" s="34"/>
    </row>
    <row r="151" spans="1:6" ht="12.75" customHeight="1">
      <c r="A151" s="192"/>
      <c r="B151" s="776" t="s">
        <v>146</v>
      </c>
      <c r="C151" s="776"/>
      <c r="D151" s="36"/>
      <c r="E151" s="137"/>
      <c r="F151" s="34"/>
    </row>
    <row r="152" spans="1:6">
      <c r="A152" s="192"/>
      <c r="B152" s="776" t="s">
        <v>147</v>
      </c>
      <c r="C152" s="776"/>
      <c r="D152" s="36"/>
      <c r="E152" s="137"/>
      <c r="F152" s="34"/>
    </row>
    <row r="153" spans="1:6">
      <c r="A153" s="192"/>
      <c r="B153" s="776" t="s">
        <v>148</v>
      </c>
      <c r="C153" s="776"/>
      <c r="D153" s="36"/>
      <c r="E153" s="137"/>
      <c r="F153" s="34"/>
    </row>
    <row r="154" spans="1:6" ht="15.75" customHeight="1">
      <c r="A154" s="192"/>
      <c r="B154" s="776" t="s">
        <v>149</v>
      </c>
      <c r="C154" s="776" t="s">
        <v>14</v>
      </c>
      <c r="D154" s="776"/>
      <c r="E154" s="776"/>
      <c r="F154" s="776"/>
    </row>
    <row r="155" spans="1:6">
      <c r="A155" s="192"/>
      <c r="B155" s="193" t="s">
        <v>215</v>
      </c>
      <c r="C155" s="193"/>
      <c r="D155" s="36"/>
      <c r="E155" s="137"/>
      <c r="F155" s="34"/>
    </row>
    <row r="156" spans="1:6">
      <c r="A156" s="192"/>
      <c r="B156" s="157"/>
      <c r="C156" s="35"/>
      <c r="D156" s="36"/>
      <c r="E156" s="137"/>
      <c r="F156" s="34"/>
    </row>
    <row r="157" spans="1:6" ht="222" customHeight="1">
      <c r="A157" s="194">
        <v>6.01</v>
      </c>
      <c r="B157" s="27" t="s">
        <v>150</v>
      </c>
      <c r="C157" s="35" t="s">
        <v>25</v>
      </c>
      <c r="D157" s="36">
        <v>1</v>
      </c>
      <c r="E157" s="168"/>
      <c r="F157" s="34">
        <f>D157*E157</f>
        <v>0</v>
      </c>
    </row>
    <row r="158" spans="1:6">
      <c r="A158" s="192"/>
      <c r="B158" s="157"/>
      <c r="C158" s="35"/>
      <c r="D158" s="36"/>
      <c r="E158" s="168"/>
      <c r="F158" s="34"/>
    </row>
    <row r="159" spans="1:6" ht="255">
      <c r="A159" s="194">
        <v>6.02</v>
      </c>
      <c r="B159" s="27" t="s">
        <v>216</v>
      </c>
      <c r="C159" s="35" t="s">
        <v>25</v>
      </c>
      <c r="D159" s="36">
        <v>2</v>
      </c>
      <c r="E159" s="168"/>
      <c r="F159" s="34">
        <f>D159*E159</f>
        <v>0</v>
      </c>
    </row>
    <row r="160" spans="1:6">
      <c r="A160" s="194"/>
      <c r="B160" s="27"/>
      <c r="C160" s="35"/>
      <c r="D160" s="36"/>
      <c r="E160" s="169"/>
      <c r="F160" s="34"/>
    </row>
    <row r="161" spans="1:6" ht="246" customHeight="1">
      <c r="A161" s="194">
        <v>6.03</v>
      </c>
      <c r="B161" s="27" t="s">
        <v>217</v>
      </c>
      <c r="C161" s="35" t="s">
        <v>25</v>
      </c>
      <c r="D161" s="36">
        <v>1</v>
      </c>
      <c r="E161" s="168"/>
      <c r="F161" s="34">
        <f>D161*E161</f>
        <v>0</v>
      </c>
    </row>
    <row r="162" spans="1:6">
      <c r="A162" s="192"/>
      <c r="B162" s="157"/>
      <c r="C162" s="35"/>
      <c r="D162" s="36"/>
      <c r="E162" s="169"/>
      <c r="F162" s="34"/>
    </row>
    <row r="163" spans="1:6" ht="51">
      <c r="A163" s="127">
        <v>6.04</v>
      </c>
      <c r="B163" s="27" t="s">
        <v>32</v>
      </c>
      <c r="C163" s="28"/>
      <c r="D163" s="80"/>
      <c r="E163" s="169"/>
      <c r="F163" s="34"/>
    </row>
    <row r="164" spans="1:6">
      <c r="A164" s="127"/>
      <c r="B164" s="27"/>
      <c r="C164" s="28"/>
      <c r="D164" s="80"/>
      <c r="E164" s="137"/>
      <c r="F164" s="29"/>
    </row>
    <row r="165" spans="1:6" ht="25.5">
      <c r="A165" s="66"/>
      <c r="B165" s="67" t="s">
        <v>218</v>
      </c>
      <c r="C165" s="80" t="s">
        <v>8</v>
      </c>
      <c r="D165" s="81">
        <v>0.1</v>
      </c>
      <c r="E165" s="168">
        <f>SUM(F155:F161)</f>
        <v>0</v>
      </c>
      <c r="F165" s="29">
        <f>E165*0.1</f>
        <v>0</v>
      </c>
    </row>
    <row r="166" spans="1:6">
      <c r="A166" s="127"/>
      <c r="B166" s="67"/>
      <c r="C166" s="80"/>
      <c r="D166" s="68"/>
      <c r="E166" s="150"/>
      <c r="F166" s="29"/>
    </row>
    <row r="167" spans="1:6" ht="13.5" customHeight="1">
      <c r="A167" s="151" t="str">
        <f>A139</f>
        <v>6.0</v>
      </c>
      <c r="B167" s="184" t="s">
        <v>219</v>
      </c>
      <c r="C167" s="185"/>
      <c r="D167" s="186"/>
      <c r="E167" s="187"/>
      <c r="F167" s="188">
        <f>SUM(F143:F165)</f>
        <v>0</v>
      </c>
    </row>
    <row r="168" spans="1:6">
      <c r="A168" s="127"/>
      <c r="B168" s="136"/>
      <c r="C168" s="35"/>
      <c r="D168" s="36"/>
      <c r="E168" s="137"/>
      <c r="F168" s="34"/>
    </row>
    <row r="169" spans="1:6">
      <c r="A169" s="189" t="s">
        <v>39</v>
      </c>
      <c r="B169" s="138" t="s">
        <v>44</v>
      </c>
      <c r="C169" s="35"/>
      <c r="D169" s="36"/>
      <c r="E169" s="137"/>
      <c r="F169" s="34"/>
    </row>
    <row r="170" spans="1:6">
      <c r="A170" s="127"/>
      <c r="B170" s="136"/>
      <c r="C170" s="35"/>
      <c r="D170" s="36"/>
      <c r="E170" s="137"/>
      <c r="F170" s="34"/>
    </row>
    <row r="171" spans="1:6" ht="51">
      <c r="A171" s="66">
        <v>7.01</v>
      </c>
      <c r="B171" s="27" t="s">
        <v>45</v>
      </c>
      <c r="C171" s="164" t="s">
        <v>11</v>
      </c>
      <c r="D171" s="68">
        <v>75</v>
      </c>
      <c r="E171" s="168"/>
      <c r="F171" s="29">
        <f>E171*D171</f>
        <v>0</v>
      </c>
    </row>
    <row r="172" spans="1:6">
      <c r="A172" s="127"/>
      <c r="B172" s="136"/>
      <c r="C172" s="35"/>
      <c r="D172" s="36"/>
      <c r="E172" s="168"/>
      <c r="F172" s="34"/>
    </row>
    <row r="173" spans="1:6">
      <c r="A173" s="195" t="str">
        <f>A169</f>
        <v>7.0</v>
      </c>
      <c r="B173" s="196" t="s">
        <v>46</v>
      </c>
      <c r="C173" s="153"/>
      <c r="D173" s="154"/>
      <c r="E173" s="154"/>
      <c r="F173" s="156">
        <f>SUM(F171:F172)</f>
        <v>0</v>
      </c>
    </row>
    <row r="174" spans="1:6">
      <c r="E174" s="168"/>
    </row>
    <row r="175" spans="1:6">
      <c r="A175" s="189" t="s">
        <v>63</v>
      </c>
      <c r="B175" s="138" t="s">
        <v>152</v>
      </c>
      <c r="C175" s="35"/>
      <c r="D175" s="36"/>
      <c r="E175" s="168"/>
      <c r="F175" s="34"/>
    </row>
    <row r="176" spans="1:6">
      <c r="A176" s="127"/>
      <c r="B176" s="136"/>
      <c r="C176" s="35"/>
      <c r="D176" s="36"/>
      <c r="E176" s="168"/>
      <c r="F176" s="34"/>
    </row>
    <row r="177" spans="1:6" ht="25.5">
      <c r="A177" s="66">
        <v>8.01</v>
      </c>
      <c r="B177" s="27" t="s">
        <v>153</v>
      </c>
      <c r="C177" s="164"/>
      <c r="D177" s="68"/>
      <c r="E177" s="168"/>
      <c r="F177" s="29"/>
    </row>
    <row r="178" spans="1:6" ht="51">
      <c r="A178" s="66"/>
      <c r="B178" s="197" t="s">
        <v>154</v>
      </c>
      <c r="C178" s="164" t="s">
        <v>25</v>
      </c>
      <c r="D178" s="68">
        <v>4</v>
      </c>
      <c r="E178" s="168"/>
      <c r="F178" s="29">
        <f>D178*E178</f>
        <v>0</v>
      </c>
    </row>
    <row r="179" spans="1:6" ht="51">
      <c r="A179" s="66"/>
      <c r="B179" s="197" t="s">
        <v>155</v>
      </c>
      <c r="C179" s="164" t="s">
        <v>25</v>
      </c>
      <c r="D179" s="68">
        <v>4</v>
      </c>
      <c r="E179" s="168"/>
      <c r="F179" s="29">
        <f t="shared" ref="F179:F190" si="0">D179*E179</f>
        <v>0</v>
      </c>
    </row>
    <row r="180" spans="1:6">
      <c r="A180" s="66"/>
      <c r="B180" s="197" t="s">
        <v>156</v>
      </c>
      <c r="C180" s="164" t="s">
        <v>25</v>
      </c>
      <c r="D180" s="68">
        <v>4</v>
      </c>
      <c r="E180" s="168"/>
      <c r="F180" s="29">
        <f t="shared" si="0"/>
        <v>0</v>
      </c>
    </row>
    <row r="181" spans="1:6">
      <c r="A181" s="66"/>
      <c r="B181" s="197" t="s">
        <v>157</v>
      </c>
      <c r="C181" s="164" t="s">
        <v>25</v>
      </c>
      <c r="D181" s="68">
        <v>2</v>
      </c>
      <c r="E181" s="168"/>
      <c r="F181" s="29">
        <f t="shared" si="0"/>
        <v>0</v>
      </c>
    </row>
    <row r="182" spans="1:6" ht="25.5">
      <c r="A182" s="66"/>
      <c r="B182" s="197" t="s">
        <v>158</v>
      </c>
      <c r="C182" s="164" t="s">
        <v>25</v>
      </c>
      <c r="D182" s="68">
        <v>2</v>
      </c>
      <c r="E182" s="168"/>
      <c r="F182" s="29">
        <f t="shared" si="0"/>
        <v>0</v>
      </c>
    </row>
    <row r="183" spans="1:6" ht="25.5">
      <c r="A183" s="66"/>
      <c r="B183" s="197" t="s">
        <v>159</v>
      </c>
      <c r="C183" s="164" t="s">
        <v>25</v>
      </c>
      <c r="D183" s="68">
        <v>4</v>
      </c>
      <c r="E183" s="168"/>
      <c r="F183" s="29">
        <f t="shared" si="0"/>
        <v>0</v>
      </c>
    </row>
    <row r="184" spans="1:6">
      <c r="A184" s="66"/>
      <c r="B184" s="27"/>
      <c r="C184" s="164"/>
      <c r="D184" s="68"/>
      <c r="E184" s="168"/>
      <c r="F184" s="29">
        <f t="shared" si="0"/>
        <v>0</v>
      </c>
    </row>
    <row r="185" spans="1:6" ht="25.5">
      <c r="A185" s="66">
        <v>8.02</v>
      </c>
      <c r="B185" s="27" t="s">
        <v>160</v>
      </c>
      <c r="C185" s="164" t="s">
        <v>25</v>
      </c>
      <c r="D185" s="68">
        <v>1</v>
      </c>
      <c r="E185" s="168"/>
      <c r="F185" s="29">
        <f t="shared" si="0"/>
        <v>0</v>
      </c>
    </row>
    <row r="186" spans="1:6">
      <c r="A186" s="66"/>
      <c r="B186" s="27"/>
      <c r="C186" s="164"/>
      <c r="D186" s="68"/>
      <c r="E186" s="168"/>
      <c r="F186" s="29">
        <f t="shared" si="0"/>
        <v>0</v>
      </c>
    </row>
    <row r="187" spans="1:6" ht="51">
      <c r="A187" s="66">
        <v>8.0299999999999994</v>
      </c>
      <c r="B187" s="27" t="s">
        <v>222</v>
      </c>
      <c r="C187" s="164" t="s">
        <v>8</v>
      </c>
      <c r="D187" s="68">
        <v>1</v>
      </c>
      <c r="E187" s="168"/>
      <c r="F187" s="29">
        <f t="shared" si="0"/>
        <v>0</v>
      </c>
    </row>
    <row r="188" spans="1:6">
      <c r="A188" s="66"/>
      <c r="B188" s="27"/>
      <c r="C188" s="164"/>
      <c r="D188" s="68"/>
      <c r="E188" s="168"/>
      <c r="F188" s="29">
        <f t="shared" si="0"/>
        <v>0</v>
      </c>
    </row>
    <row r="189" spans="1:6" ht="25.5">
      <c r="A189" s="66">
        <v>8.0399999999999991</v>
      </c>
      <c r="B189" s="27" t="s">
        <v>161</v>
      </c>
      <c r="C189" s="164" t="s">
        <v>8</v>
      </c>
      <c r="D189" s="68">
        <v>1</v>
      </c>
      <c r="E189" s="168"/>
      <c r="F189" s="29">
        <f t="shared" si="0"/>
        <v>0</v>
      </c>
    </row>
    <row r="190" spans="1:6">
      <c r="A190" s="66"/>
      <c r="B190" s="27"/>
      <c r="C190" s="164"/>
      <c r="D190" s="68"/>
      <c r="E190" s="168"/>
      <c r="F190" s="29">
        <f t="shared" si="0"/>
        <v>0</v>
      </c>
    </row>
    <row r="191" spans="1:6" ht="25.5">
      <c r="A191" s="66">
        <v>8.0500000000000007</v>
      </c>
      <c r="B191" s="27" t="s">
        <v>220</v>
      </c>
      <c r="C191" s="164" t="s">
        <v>8</v>
      </c>
      <c r="D191" s="68">
        <v>1</v>
      </c>
      <c r="E191" s="168"/>
      <c r="F191" s="29">
        <v>0</v>
      </c>
    </row>
    <row r="192" spans="1:6">
      <c r="A192" s="66"/>
      <c r="B192" s="27"/>
      <c r="C192" s="164"/>
      <c r="D192" s="68"/>
      <c r="E192" s="168"/>
      <c r="F192" s="29"/>
    </row>
    <row r="193" spans="1:6" ht="51">
      <c r="A193" s="66">
        <v>8.06</v>
      </c>
      <c r="B193" s="27" t="s">
        <v>221</v>
      </c>
      <c r="C193" s="164" t="s">
        <v>8</v>
      </c>
      <c r="D193" s="68">
        <v>1</v>
      </c>
      <c r="E193" s="168"/>
      <c r="F193" s="29">
        <v>0</v>
      </c>
    </row>
    <row r="194" spans="1:6">
      <c r="A194" s="66"/>
      <c r="B194" s="27"/>
      <c r="C194" s="164"/>
      <c r="D194" s="68"/>
      <c r="E194" s="168"/>
      <c r="F194" s="29"/>
    </row>
    <row r="195" spans="1:6" ht="51">
      <c r="A195" s="66">
        <v>8.07</v>
      </c>
      <c r="B195" s="27" t="s">
        <v>224</v>
      </c>
      <c r="C195" s="164" t="s">
        <v>103</v>
      </c>
      <c r="D195" s="68">
        <v>10</v>
      </c>
      <c r="E195" s="168"/>
      <c r="F195" s="29">
        <f>E195*D195</f>
        <v>0</v>
      </c>
    </row>
    <row r="196" spans="1:6">
      <c r="A196" s="66"/>
      <c r="B196" s="27"/>
      <c r="C196" s="164"/>
      <c r="D196" s="68"/>
      <c r="E196" s="148"/>
      <c r="F196" s="29"/>
    </row>
    <row r="197" spans="1:6" ht="63.75">
      <c r="A197" s="66">
        <v>8.08</v>
      </c>
      <c r="B197" s="27" t="s">
        <v>223</v>
      </c>
      <c r="C197" s="164" t="s">
        <v>103</v>
      </c>
      <c r="D197" s="68">
        <v>40</v>
      </c>
      <c r="E197" s="168"/>
      <c r="F197" s="29">
        <f>E197*D197</f>
        <v>0</v>
      </c>
    </row>
    <row r="198" spans="1:6">
      <c r="A198" s="66"/>
      <c r="B198" s="27"/>
      <c r="C198" s="164"/>
      <c r="D198" s="68"/>
      <c r="E198" s="148"/>
      <c r="F198" s="29"/>
    </row>
    <row r="199" spans="1:6" ht="25.5">
      <c r="A199" s="66">
        <v>8.09</v>
      </c>
      <c r="B199" s="27" t="s">
        <v>225</v>
      </c>
      <c r="C199" s="164" t="s">
        <v>8</v>
      </c>
      <c r="D199" s="68">
        <v>1</v>
      </c>
      <c r="E199" s="168"/>
      <c r="F199" s="29">
        <v>0</v>
      </c>
    </row>
    <row r="200" spans="1:6">
      <c r="A200" s="66"/>
      <c r="B200" s="27"/>
      <c r="C200" s="164"/>
      <c r="D200" s="68"/>
      <c r="E200" s="168"/>
      <c r="F200" s="29"/>
    </row>
    <row r="201" spans="1:6" ht="25.5">
      <c r="A201" s="66">
        <v>8.1</v>
      </c>
      <c r="B201" s="27" t="s">
        <v>226</v>
      </c>
      <c r="C201" s="164" t="s">
        <v>8</v>
      </c>
      <c r="D201" s="68">
        <v>1</v>
      </c>
      <c r="E201" s="168"/>
      <c r="F201" s="29">
        <v>0</v>
      </c>
    </row>
    <row r="202" spans="1:6">
      <c r="A202" s="66"/>
      <c r="B202" s="27"/>
      <c r="C202" s="164"/>
      <c r="D202" s="68"/>
      <c r="E202" s="168"/>
      <c r="F202" s="29"/>
    </row>
    <row r="203" spans="1:6" ht="51">
      <c r="A203" s="127">
        <v>8.11</v>
      </c>
      <c r="B203" s="27" t="s">
        <v>32</v>
      </c>
      <c r="C203" s="28"/>
      <c r="D203" s="80"/>
      <c r="E203" s="169"/>
      <c r="F203" s="34"/>
    </row>
    <row r="204" spans="1:6">
      <c r="A204" s="127"/>
      <c r="B204" s="27"/>
      <c r="C204" s="28"/>
      <c r="D204" s="80"/>
      <c r="E204" s="137"/>
      <c r="F204" s="29"/>
    </row>
    <row r="205" spans="1:6">
      <c r="A205" s="66"/>
      <c r="B205" s="67" t="s">
        <v>227</v>
      </c>
      <c r="C205" s="80" t="s">
        <v>8</v>
      </c>
      <c r="D205" s="81">
        <v>0.1</v>
      </c>
      <c r="E205" s="168">
        <f>SUM(F178:F202)</f>
        <v>0</v>
      </c>
      <c r="F205" s="29">
        <f>E205*0.1</f>
        <v>0</v>
      </c>
    </row>
    <row r="206" spans="1:6">
      <c r="A206" s="66"/>
      <c r="B206" s="27"/>
      <c r="C206" s="164"/>
      <c r="D206" s="68"/>
      <c r="E206" s="168"/>
      <c r="F206" s="29"/>
    </row>
    <row r="207" spans="1:6">
      <c r="A207" s="127"/>
      <c r="B207" s="136"/>
      <c r="C207" s="35"/>
      <c r="D207" s="36"/>
      <c r="E207" s="137"/>
      <c r="F207" s="34"/>
    </row>
    <row r="208" spans="1:6">
      <c r="A208" s="195" t="str">
        <f>A175</f>
        <v>8.0</v>
      </c>
      <c r="B208" s="196" t="s">
        <v>173</v>
      </c>
      <c r="C208" s="153"/>
      <c r="D208" s="154"/>
      <c r="E208" s="155"/>
      <c r="F208" s="156">
        <f>SUM(F177:F207)</f>
        <v>0</v>
      </c>
    </row>
  </sheetData>
  <sheetProtection password="DFF5" sheet="1" objects="1" scenarios="1"/>
  <mergeCells count="42">
    <mergeCell ref="B149:C149"/>
    <mergeCell ref="B22:F22"/>
    <mergeCell ref="B39:F39"/>
    <mergeCell ref="B40:F40"/>
    <mergeCell ref="B41:F41"/>
    <mergeCell ref="B42:F42"/>
    <mergeCell ref="B43:F43"/>
    <mergeCell ref="B44:F44"/>
    <mergeCell ref="B60:F60"/>
    <mergeCell ref="B61:F61"/>
    <mergeCell ref="B62:F62"/>
    <mergeCell ref="B63:F63"/>
    <mergeCell ref="B64:F64"/>
    <mergeCell ref="B65:F65"/>
    <mergeCell ref="B66:F66"/>
    <mergeCell ref="B67:F67"/>
    <mergeCell ref="B68:F68"/>
    <mergeCell ref="B69:F69"/>
    <mergeCell ref="B70:F70"/>
    <mergeCell ref="B71:F71"/>
    <mergeCell ref="B72:F72"/>
    <mergeCell ref="B73:F73"/>
    <mergeCell ref="B74:F74"/>
    <mergeCell ref="B75:F75"/>
    <mergeCell ref="B76:F76"/>
    <mergeCell ref="B77:F77"/>
    <mergeCell ref="B143:F143"/>
    <mergeCell ref="B154:F154"/>
    <mergeCell ref="B101:F101"/>
    <mergeCell ref="B121:F121"/>
    <mergeCell ref="B122:F122"/>
    <mergeCell ref="B123:F123"/>
    <mergeCell ref="B142:F142"/>
    <mergeCell ref="B150:C150"/>
    <mergeCell ref="B151:C151"/>
    <mergeCell ref="B152:C152"/>
    <mergeCell ref="B153:C153"/>
    <mergeCell ref="B144:C144"/>
    <mergeCell ref="B145:C145"/>
    <mergeCell ref="B146:C146"/>
    <mergeCell ref="B147:C147"/>
    <mergeCell ref="B148:C148"/>
  </mergeCells>
  <pageMargins left="0.7" right="0.7" top="0.75" bottom="0.75" header="0.3" footer="0.3"/>
  <pageSetup scale="9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1FE79-2DD4-4A03-AE72-4571868FF6CA}">
  <sheetPr>
    <pageSetUpPr fitToPage="1"/>
  </sheetPr>
  <dimension ref="A1:P354"/>
  <sheetViews>
    <sheetView view="pageBreakPreview" topLeftCell="A331" zoomScaleNormal="100" zoomScaleSheetLayoutView="100" workbookViewId="0">
      <selection activeCell="B351" sqref="B351"/>
    </sheetView>
  </sheetViews>
  <sheetFormatPr defaultRowHeight="12.75"/>
  <cols>
    <col min="1" max="1" width="7.7109375" style="440" customWidth="1"/>
    <col min="2" max="2" width="48.42578125" style="363" customWidth="1"/>
    <col min="3" max="3" width="6.28515625" style="363" customWidth="1"/>
    <col min="4" max="4" width="4.85546875" style="363" customWidth="1"/>
    <col min="5" max="5" width="9" style="513" customWidth="1"/>
    <col min="6" max="6" width="1" style="425" customWidth="1"/>
    <col min="7" max="7" width="10.5703125" style="363" customWidth="1"/>
    <col min="8" max="13" width="0" style="363" hidden="1" customWidth="1"/>
    <col min="14" max="16" width="9.140625" style="331"/>
    <col min="17" max="256" width="9.140625" style="363"/>
    <col min="257" max="257" width="7.7109375" style="363" customWidth="1"/>
    <col min="258" max="258" width="48.42578125" style="363" customWidth="1"/>
    <col min="259" max="259" width="6.28515625" style="363" customWidth="1"/>
    <col min="260" max="260" width="4.85546875" style="363" customWidth="1"/>
    <col min="261" max="261" width="9" style="363" customWidth="1"/>
    <col min="262" max="262" width="1" style="363" customWidth="1"/>
    <col min="263" max="263" width="10.5703125" style="363" customWidth="1"/>
    <col min="264" max="269" width="0" style="363" hidden="1" customWidth="1"/>
    <col min="270" max="512" width="9.140625" style="363"/>
    <col min="513" max="513" width="7.7109375" style="363" customWidth="1"/>
    <col min="514" max="514" width="48.42578125" style="363" customWidth="1"/>
    <col min="515" max="515" width="6.28515625" style="363" customWidth="1"/>
    <col min="516" max="516" width="4.85546875" style="363" customWidth="1"/>
    <col min="517" max="517" width="9" style="363" customWidth="1"/>
    <col min="518" max="518" width="1" style="363" customWidth="1"/>
    <col min="519" max="519" width="10.5703125" style="363" customWidth="1"/>
    <col min="520" max="525" width="0" style="363" hidden="1" customWidth="1"/>
    <col min="526" max="768" width="9.140625" style="363"/>
    <col min="769" max="769" width="7.7109375" style="363" customWidth="1"/>
    <col min="770" max="770" width="48.42578125" style="363" customWidth="1"/>
    <col min="771" max="771" width="6.28515625" style="363" customWidth="1"/>
    <col min="772" max="772" width="4.85546875" style="363" customWidth="1"/>
    <col min="773" max="773" width="9" style="363" customWidth="1"/>
    <col min="774" max="774" width="1" style="363" customWidth="1"/>
    <col min="775" max="775" width="10.5703125" style="363" customWidth="1"/>
    <col min="776" max="781" width="0" style="363" hidden="1" customWidth="1"/>
    <col min="782" max="1024" width="9.140625" style="363"/>
    <col min="1025" max="1025" width="7.7109375" style="363" customWidth="1"/>
    <col min="1026" max="1026" width="48.42578125" style="363" customWidth="1"/>
    <col min="1027" max="1027" width="6.28515625" style="363" customWidth="1"/>
    <col min="1028" max="1028" width="4.85546875" style="363" customWidth="1"/>
    <col min="1029" max="1029" width="9" style="363" customWidth="1"/>
    <col min="1030" max="1030" width="1" style="363" customWidth="1"/>
    <col min="1031" max="1031" width="10.5703125" style="363" customWidth="1"/>
    <col min="1032" max="1037" width="0" style="363" hidden="1" customWidth="1"/>
    <col min="1038" max="1280" width="9.140625" style="363"/>
    <col min="1281" max="1281" width="7.7109375" style="363" customWidth="1"/>
    <col min="1282" max="1282" width="48.42578125" style="363" customWidth="1"/>
    <col min="1283" max="1283" width="6.28515625" style="363" customWidth="1"/>
    <col min="1284" max="1284" width="4.85546875" style="363" customWidth="1"/>
    <col min="1285" max="1285" width="9" style="363" customWidth="1"/>
    <col min="1286" max="1286" width="1" style="363" customWidth="1"/>
    <col min="1287" max="1287" width="10.5703125" style="363" customWidth="1"/>
    <col min="1288" max="1293" width="0" style="363" hidden="1" customWidth="1"/>
    <col min="1294" max="1536" width="9.140625" style="363"/>
    <col min="1537" max="1537" width="7.7109375" style="363" customWidth="1"/>
    <col min="1538" max="1538" width="48.42578125" style="363" customWidth="1"/>
    <col min="1539" max="1539" width="6.28515625" style="363" customWidth="1"/>
    <col min="1540" max="1540" width="4.85546875" style="363" customWidth="1"/>
    <col min="1541" max="1541" width="9" style="363" customWidth="1"/>
    <col min="1542" max="1542" width="1" style="363" customWidth="1"/>
    <col min="1543" max="1543" width="10.5703125" style="363" customWidth="1"/>
    <col min="1544" max="1549" width="0" style="363" hidden="1" customWidth="1"/>
    <col min="1550" max="1792" width="9.140625" style="363"/>
    <col min="1793" max="1793" width="7.7109375" style="363" customWidth="1"/>
    <col min="1794" max="1794" width="48.42578125" style="363" customWidth="1"/>
    <col min="1795" max="1795" width="6.28515625" style="363" customWidth="1"/>
    <col min="1796" max="1796" width="4.85546875" style="363" customWidth="1"/>
    <col min="1797" max="1797" width="9" style="363" customWidth="1"/>
    <col min="1798" max="1798" width="1" style="363" customWidth="1"/>
    <col min="1799" max="1799" width="10.5703125" style="363" customWidth="1"/>
    <col min="1800" max="1805" width="0" style="363" hidden="1" customWidth="1"/>
    <col min="1806" max="2048" width="9.140625" style="363"/>
    <col min="2049" max="2049" width="7.7109375" style="363" customWidth="1"/>
    <col min="2050" max="2050" width="48.42578125" style="363" customWidth="1"/>
    <col min="2051" max="2051" width="6.28515625" style="363" customWidth="1"/>
    <col min="2052" max="2052" width="4.85546875" style="363" customWidth="1"/>
    <col min="2053" max="2053" width="9" style="363" customWidth="1"/>
    <col min="2054" max="2054" width="1" style="363" customWidth="1"/>
    <col min="2055" max="2055" width="10.5703125" style="363" customWidth="1"/>
    <col min="2056" max="2061" width="0" style="363" hidden="1" customWidth="1"/>
    <col min="2062" max="2304" width="9.140625" style="363"/>
    <col min="2305" max="2305" width="7.7109375" style="363" customWidth="1"/>
    <col min="2306" max="2306" width="48.42578125" style="363" customWidth="1"/>
    <col min="2307" max="2307" width="6.28515625" style="363" customWidth="1"/>
    <col min="2308" max="2308" width="4.85546875" style="363" customWidth="1"/>
    <col min="2309" max="2309" width="9" style="363" customWidth="1"/>
    <col min="2310" max="2310" width="1" style="363" customWidth="1"/>
    <col min="2311" max="2311" width="10.5703125" style="363" customWidth="1"/>
    <col min="2312" max="2317" width="0" style="363" hidden="1" customWidth="1"/>
    <col min="2318" max="2560" width="9.140625" style="363"/>
    <col min="2561" max="2561" width="7.7109375" style="363" customWidth="1"/>
    <col min="2562" max="2562" width="48.42578125" style="363" customWidth="1"/>
    <col min="2563" max="2563" width="6.28515625" style="363" customWidth="1"/>
    <col min="2564" max="2564" width="4.85546875" style="363" customWidth="1"/>
    <col min="2565" max="2565" width="9" style="363" customWidth="1"/>
    <col min="2566" max="2566" width="1" style="363" customWidth="1"/>
    <col min="2567" max="2567" width="10.5703125" style="363" customWidth="1"/>
    <col min="2568" max="2573" width="0" style="363" hidden="1" customWidth="1"/>
    <col min="2574" max="2816" width="9.140625" style="363"/>
    <col min="2817" max="2817" width="7.7109375" style="363" customWidth="1"/>
    <col min="2818" max="2818" width="48.42578125" style="363" customWidth="1"/>
    <col min="2819" max="2819" width="6.28515625" style="363" customWidth="1"/>
    <col min="2820" max="2820" width="4.85546875" style="363" customWidth="1"/>
    <col min="2821" max="2821" width="9" style="363" customWidth="1"/>
    <col min="2822" max="2822" width="1" style="363" customWidth="1"/>
    <col min="2823" max="2823" width="10.5703125" style="363" customWidth="1"/>
    <col min="2824" max="2829" width="0" style="363" hidden="1" customWidth="1"/>
    <col min="2830" max="3072" width="9.140625" style="363"/>
    <col min="3073" max="3073" width="7.7109375" style="363" customWidth="1"/>
    <col min="3074" max="3074" width="48.42578125" style="363" customWidth="1"/>
    <col min="3075" max="3075" width="6.28515625" style="363" customWidth="1"/>
    <col min="3076" max="3076" width="4.85546875" style="363" customWidth="1"/>
    <col min="3077" max="3077" width="9" style="363" customWidth="1"/>
    <col min="3078" max="3078" width="1" style="363" customWidth="1"/>
    <col min="3079" max="3079" width="10.5703125" style="363" customWidth="1"/>
    <col min="3080" max="3085" width="0" style="363" hidden="1" customWidth="1"/>
    <col min="3086" max="3328" width="9.140625" style="363"/>
    <col min="3329" max="3329" width="7.7109375" style="363" customWidth="1"/>
    <col min="3330" max="3330" width="48.42578125" style="363" customWidth="1"/>
    <col min="3331" max="3331" width="6.28515625" style="363" customWidth="1"/>
    <col min="3332" max="3332" width="4.85546875" style="363" customWidth="1"/>
    <col min="3333" max="3333" width="9" style="363" customWidth="1"/>
    <col min="3334" max="3334" width="1" style="363" customWidth="1"/>
    <col min="3335" max="3335" width="10.5703125" style="363" customWidth="1"/>
    <col min="3336" max="3341" width="0" style="363" hidden="1" customWidth="1"/>
    <col min="3342" max="3584" width="9.140625" style="363"/>
    <col min="3585" max="3585" width="7.7109375" style="363" customWidth="1"/>
    <col min="3586" max="3586" width="48.42578125" style="363" customWidth="1"/>
    <col min="3587" max="3587" width="6.28515625" style="363" customWidth="1"/>
    <col min="3588" max="3588" width="4.85546875" style="363" customWidth="1"/>
    <col min="3589" max="3589" width="9" style="363" customWidth="1"/>
    <col min="3590" max="3590" width="1" style="363" customWidth="1"/>
    <col min="3591" max="3591" width="10.5703125" style="363" customWidth="1"/>
    <col min="3592" max="3597" width="0" style="363" hidden="1" customWidth="1"/>
    <col min="3598" max="3840" width="9.140625" style="363"/>
    <col min="3841" max="3841" width="7.7109375" style="363" customWidth="1"/>
    <col min="3842" max="3842" width="48.42578125" style="363" customWidth="1"/>
    <col min="3843" max="3843" width="6.28515625" style="363" customWidth="1"/>
    <col min="3844" max="3844" width="4.85546875" style="363" customWidth="1"/>
    <col min="3845" max="3845" width="9" style="363" customWidth="1"/>
    <col min="3846" max="3846" width="1" style="363" customWidth="1"/>
    <col min="3847" max="3847" width="10.5703125" style="363" customWidth="1"/>
    <col min="3848" max="3853" width="0" style="363" hidden="1" customWidth="1"/>
    <col min="3854" max="4096" width="9.140625" style="363"/>
    <col min="4097" max="4097" width="7.7109375" style="363" customWidth="1"/>
    <col min="4098" max="4098" width="48.42578125" style="363" customWidth="1"/>
    <col min="4099" max="4099" width="6.28515625" style="363" customWidth="1"/>
    <col min="4100" max="4100" width="4.85546875" style="363" customWidth="1"/>
    <col min="4101" max="4101" width="9" style="363" customWidth="1"/>
    <col min="4102" max="4102" width="1" style="363" customWidth="1"/>
    <col min="4103" max="4103" width="10.5703125" style="363" customWidth="1"/>
    <col min="4104" max="4109" width="0" style="363" hidden="1" customWidth="1"/>
    <col min="4110" max="4352" width="9.140625" style="363"/>
    <col min="4353" max="4353" width="7.7109375" style="363" customWidth="1"/>
    <col min="4354" max="4354" width="48.42578125" style="363" customWidth="1"/>
    <col min="4355" max="4355" width="6.28515625" style="363" customWidth="1"/>
    <col min="4356" max="4356" width="4.85546875" style="363" customWidth="1"/>
    <col min="4357" max="4357" width="9" style="363" customWidth="1"/>
    <col min="4358" max="4358" width="1" style="363" customWidth="1"/>
    <col min="4359" max="4359" width="10.5703125" style="363" customWidth="1"/>
    <col min="4360" max="4365" width="0" style="363" hidden="1" customWidth="1"/>
    <col min="4366" max="4608" width="9.140625" style="363"/>
    <col min="4609" max="4609" width="7.7109375" style="363" customWidth="1"/>
    <col min="4610" max="4610" width="48.42578125" style="363" customWidth="1"/>
    <col min="4611" max="4611" width="6.28515625" style="363" customWidth="1"/>
    <col min="4612" max="4612" width="4.85546875" style="363" customWidth="1"/>
    <col min="4613" max="4613" width="9" style="363" customWidth="1"/>
    <col min="4614" max="4614" width="1" style="363" customWidth="1"/>
    <col min="4615" max="4615" width="10.5703125" style="363" customWidth="1"/>
    <col min="4616" max="4621" width="0" style="363" hidden="1" customWidth="1"/>
    <col min="4622" max="4864" width="9.140625" style="363"/>
    <col min="4865" max="4865" width="7.7109375" style="363" customWidth="1"/>
    <col min="4866" max="4866" width="48.42578125" style="363" customWidth="1"/>
    <col min="4867" max="4867" width="6.28515625" style="363" customWidth="1"/>
    <col min="4868" max="4868" width="4.85546875" style="363" customWidth="1"/>
    <col min="4869" max="4869" width="9" style="363" customWidth="1"/>
    <col min="4870" max="4870" width="1" style="363" customWidth="1"/>
    <col min="4871" max="4871" width="10.5703125" style="363" customWidth="1"/>
    <col min="4872" max="4877" width="0" style="363" hidden="1" customWidth="1"/>
    <col min="4878" max="5120" width="9.140625" style="363"/>
    <col min="5121" max="5121" width="7.7109375" style="363" customWidth="1"/>
    <col min="5122" max="5122" width="48.42578125" style="363" customWidth="1"/>
    <col min="5123" max="5123" width="6.28515625" style="363" customWidth="1"/>
    <col min="5124" max="5124" width="4.85546875" style="363" customWidth="1"/>
    <col min="5125" max="5125" width="9" style="363" customWidth="1"/>
    <col min="5126" max="5126" width="1" style="363" customWidth="1"/>
    <col min="5127" max="5127" width="10.5703125" style="363" customWidth="1"/>
    <col min="5128" max="5133" width="0" style="363" hidden="1" customWidth="1"/>
    <col min="5134" max="5376" width="9.140625" style="363"/>
    <col min="5377" max="5377" width="7.7109375" style="363" customWidth="1"/>
    <col min="5378" max="5378" width="48.42578125" style="363" customWidth="1"/>
    <col min="5379" max="5379" width="6.28515625" style="363" customWidth="1"/>
    <col min="5380" max="5380" width="4.85546875" style="363" customWidth="1"/>
    <col min="5381" max="5381" width="9" style="363" customWidth="1"/>
    <col min="5382" max="5382" width="1" style="363" customWidth="1"/>
    <col min="5383" max="5383" width="10.5703125" style="363" customWidth="1"/>
    <col min="5384" max="5389" width="0" style="363" hidden="1" customWidth="1"/>
    <col min="5390" max="5632" width="9.140625" style="363"/>
    <col min="5633" max="5633" width="7.7109375" style="363" customWidth="1"/>
    <col min="5634" max="5634" width="48.42578125" style="363" customWidth="1"/>
    <col min="5635" max="5635" width="6.28515625" style="363" customWidth="1"/>
    <col min="5636" max="5636" width="4.85546875" style="363" customWidth="1"/>
    <col min="5637" max="5637" width="9" style="363" customWidth="1"/>
    <col min="5638" max="5638" width="1" style="363" customWidth="1"/>
    <col min="5639" max="5639" width="10.5703125" style="363" customWidth="1"/>
    <col min="5640" max="5645" width="0" style="363" hidden="1" customWidth="1"/>
    <col min="5646" max="5888" width="9.140625" style="363"/>
    <col min="5889" max="5889" width="7.7109375" style="363" customWidth="1"/>
    <col min="5890" max="5890" width="48.42578125" style="363" customWidth="1"/>
    <col min="5891" max="5891" width="6.28515625" style="363" customWidth="1"/>
    <col min="5892" max="5892" width="4.85546875" style="363" customWidth="1"/>
    <col min="5893" max="5893" width="9" style="363" customWidth="1"/>
    <col min="5894" max="5894" width="1" style="363" customWidth="1"/>
    <col min="5895" max="5895" width="10.5703125" style="363" customWidth="1"/>
    <col min="5896" max="5901" width="0" style="363" hidden="1" customWidth="1"/>
    <col min="5902" max="6144" width="9.140625" style="363"/>
    <col min="6145" max="6145" width="7.7109375" style="363" customWidth="1"/>
    <col min="6146" max="6146" width="48.42578125" style="363" customWidth="1"/>
    <col min="6147" max="6147" width="6.28515625" style="363" customWidth="1"/>
    <col min="6148" max="6148" width="4.85546875" style="363" customWidth="1"/>
    <col min="6149" max="6149" width="9" style="363" customWidth="1"/>
    <col min="6150" max="6150" width="1" style="363" customWidth="1"/>
    <col min="6151" max="6151" width="10.5703125" style="363" customWidth="1"/>
    <col min="6152" max="6157" width="0" style="363" hidden="1" customWidth="1"/>
    <col min="6158" max="6400" width="9.140625" style="363"/>
    <col min="6401" max="6401" width="7.7109375" style="363" customWidth="1"/>
    <col min="6402" max="6402" width="48.42578125" style="363" customWidth="1"/>
    <col min="6403" max="6403" width="6.28515625" style="363" customWidth="1"/>
    <col min="6404" max="6404" width="4.85546875" style="363" customWidth="1"/>
    <col min="6405" max="6405" width="9" style="363" customWidth="1"/>
    <col min="6406" max="6406" width="1" style="363" customWidth="1"/>
    <col min="6407" max="6407" width="10.5703125" style="363" customWidth="1"/>
    <col min="6408" max="6413" width="0" style="363" hidden="1" customWidth="1"/>
    <col min="6414" max="6656" width="9.140625" style="363"/>
    <col min="6657" max="6657" width="7.7109375" style="363" customWidth="1"/>
    <col min="6658" max="6658" width="48.42578125" style="363" customWidth="1"/>
    <col min="6659" max="6659" width="6.28515625" style="363" customWidth="1"/>
    <col min="6660" max="6660" width="4.85546875" style="363" customWidth="1"/>
    <col min="6661" max="6661" width="9" style="363" customWidth="1"/>
    <col min="6662" max="6662" width="1" style="363" customWidth="1"/>
    <col min="6663" max="6663" width="10.5703125" style="363" customWidth="1"/>
    <col min="6664" max="6669" width="0" style="363" hidden="1" customWidth="1"/>
    <col min="6670" max="6912" width="9.140625" style="363"/>
    <col min="6913" max="6913" width="7.7109375" style="363" customWidth="1"/>
    <col min="6914" max="6914" width="48.42578125" style="363" customWidth="1"/>
    <col min="6915" max="6915" width="6.28515625" style="363" customWidth="1"/>
    <col min="6916" max="6916" width="4.85546875" style="363" customWidth="1"/>
    <col min="6917" max="6917" width="9" style="363" customWidth="1"/>
    <col min="6918" max="6918" width="1" style="363" customWidth="1"/>
    <col min="6919" max="6919" width="10.5703125" style="363" customWidth="1"/>
    <col min="6920" max="6925" width="0" style="363" hidden="1" customWidth="1"/>
    <col min="6926" max="7168" width="9.140625" style="363"/>
    <col min="7169" max="7169" width="7.7109375" style="363" customWidth="1"/>
    <col min="7170" max="7170" width="48.42578125" style="363" customWidth="1"/>
    <col min="7171" max="7171" width="6.28515625" style="363" customWidth="1"/>
    <col min="7172" max="7172" width="4.85546875" style="363" customWidth="1"/>
    <col min="7173" max="7173" width="9" style="363" customWidth="1"/>
    <col min="7174" max="7174" width="1" style="363" customWidth="1"/>
    <col min="7175" max="7175" width="10.5703125" style="363" customWidth="1"/>
    <col min="7176" max="7181" width="0" style="363" hidden="1" customWidth="1"/>
    <col min="7182" max="7424" width="9.140625" style="363"/>
    <col min="7425" max="7425" width="7.7109375" style="363" customWidth="1"/>
    <col min="7426" max="7426" width="48.42578125" style="363" customWidth="1"/>
    <col min="7427" max="7427" width="6.28515625" style="363" customWidth="1"/>
    <col min="7428" max="7428" width="4.85546875" style="363" customWidth="1"/>
    <col min="7429" max="7429" width="9" style="363" customWidth="1"/>
    <col min="7430" max="7430" width="1" style="363" customWidth="1"/>
    <col min="7431" max="7431" width="10.5703125" style="363" customWidth="1"/>
    <col min="7432" max="7437" width="0" style="363" hidden="1" customWidth="1"/>
    <col min="7438" max="7680" width="9.140625" style="363"/>
    <col min="7681" max="7681" width="7.7109375" style="363" customWidth="1"/>
    <col min="7682" max="7682" width="48.42578125" style="363" customWidth="1"/>
    <col min="7683" max="7683" width="6.28515625" style="363" customWidth="1"/>
    <col min="7684" max="7684" width="4.85546875" style="363" customWidth="1"/>
    <col min="7685" max="7685" width="9" style="363" customWidth="1"/>
    <col min="7686" max="7686" width="1" style="363" customWidth="1"/>
    <col min="7687" max="7687" width="10.5703125" style="363" customWidth="1"/>
    <col min="7688" max="7693" width="0" style="363" hidden="1" customWidth="1"/>
    <col min="7694" max="7936" width="9.140625" style="363"/>
    <col min="7937" max="7937" width="7.7109375" style="363" customWidth="1"/>
    <col min="7938" max="7938" width="48.42578125" style="363" customWidth="1"/>
    <col min="7939" max="7939" width="6.28515625" style="363" customWidth="1"/>
    <col min="7940" max="7940" width="4.85546875" style="363" customWidth="1"/>
    <col min="7941" max="7941" width="9" style="363" customWidth="1"/>
    <col min="7942" max="7942" width="1" style="363" customWidth="1"/>
    <col min="7943" max="7943" width="10.5703125" style="363" customWidth="1"/>
    <col min="7944" max="7949" width="0" style="363" hidden="1" customWidth="1"/>
    <col min="7950" max="8192" width="9.140625" style="363"/>
    <col min="8193" max="8193" width="7.7109375" style="363" customWidth="1"/>
    <col min="8194" max="8194" width="48.42578125" style="363" customWidth="1"/>
    <col min="8195" max="8195" width="6.28515625" style="363" customWidth="1"/>
    <col min="8196" max="8196" width="4.85546875" style="363" customWidth="1"/>
    <col min="8197" max="8197" width="9" style="363" customWidth="1"/>
    <col min="8198" max="8198" width="1" style="363" customWidth="1"/>
    <col min="8199" max="8199" width="10.5703125" style="363" customWidth="1"/>
    <col min="8200" max="8205" width="0" style="363" hidden="1" customWidth="1"/>
    <col min="8206" max="8448" width="9.140625" style="363"/>
    <col min="8449" max="8449" width="7.7109375" style="363" customWidth="1"/>
    <col min="8450" max="8450" width="48.42578125" style="363" customWidth="1"/>
    <col min="8451" max="8451" width="6.28515625" style="363" customWidth="1"/>
    <col min="8452" max="8452" width="4.85546875" style="363" customWidth="1"/>
    <col min="8453" max="8453" width="9" style="363" customWidth="1"/>
    <col min="8454" max="8454" width="1" style="363" customWidth="1"/>
    <col min="8455" max="8455" width="10.5703125" style="363" customWidth="1"/>
    <col min="8456" max="8461" width="0" style="363" hidden="1" customWidth="1"/>
    <col min="8462" max="8704" width="9.140625" style="363"/>
    <col min="8705" max="8705" width="7.7109375" style="363" customWidth="1"/>
    <col min="8706" max="8706" width="48.42578125" style="363" customWidth="1"/>
    <col min="8707" max="8707" width="6.28515625" style="363" customWidth="1"/>
    <col min="8708" max="8708" width="4.85546875" style="363" customWidth="1"/>
    <col min="8709" max="8709" width="9" style="363" customWidth="1"/>
    <col min="8710" max="8710" width="1" style="363" customWidth="1"/>
    <col min="8711" max="8711" width="10.5703125" style="363" customWidth="1"/>
    <col min="8712" max="8717" width="0" style="363" hidden="1" customWidth="1"/>
    <col min="8718" max="8960" width="9.140625" style="363"/>
    <col min="8961" max="8961" width="7.7109375" style="363" customWidth="1"/>
    <col min="8962" max="8962" width="48.42578125" style="363" customWidth="1"/>
    <col min="8963" max="8963" width="6.28515625" style="363" customWidth="1"/>
    <col min="8964" max="8964" width="4.85546875" style="363" customWidth="1"/>
    <col min="8965" max="8965" width="9" style="363" customWidth="1"/>
    <col min="8966" max="8966" width="1" style="363" customWidth="1"/>
    <col min="8967" max="8967" width="10.5703125" style="363" customWidth="1"/>
    <col min="8968" max="8973" width="0" style="363" hidden="1" customWidth="1"/>
    <col min="8974" max="9216" width="9.140625" style="363"/>
    <col min="9217" max="9217" width="7.7109375" style="363" customWidth="1"/>
    <col min="9218" max="9218" width="48.42578125" style="363" customWidth="1"/>
    <col min="9219" max="9219" width="6.28515625" style="363" customWidth="1"/>
    <col min="9220" max="9220" width="4.85546875" style="363" customWidth="1"/>
    <col min="9221" max="9221" width="9" style="363" customWidth="1"/>
    <col min="9222" max="9222" width="1" style="363" customWidth="1"/>
    <col min="9223" max="9223" width="10.5703125" style="363" customWidth="1"/>
    <col min="9224" max="9229" width="0" style="363" hidden="1" customWidth="1"/>
    <col min="9230" max="9472" width="9.140625" style="363"/>
    <col min="9473" max="9473" width="7.7109375" style="363" customWidth="1"/>
    <col min="9474" max="9474" width="48.42578125" style="363" customWidth="1"/>
    <col min="9475" max="9475" width="6.28515625" style="363" customWidth="1"/>
    <col min="9476" max="9476" width="4.85546875" style="363" customWidth="1"/>
    <col min="9477" max="9477" width="9" style="363" customWidth="1"/>
    <col min="9478" max="9478" width="1" style="363" customWidth="1"/>
    <col min="9479" max="9479" width="10.5703125" style="363" customWidth="1"/>
    <col min="9480" max="9485" width="0" style="363" hidden="1" customWidth="1"/>
    <col min="9486" max="9728" width="9.140625" style="363"/>
    <col min="9729" max="9729" width="7.7109375" style="363" customWidth="1"/>
    <col min="9730" max="9730" width="48.42578125" style="363" customWidth="1"/>
    <col min="9731" max="9731" width="6.28515625" style="363" customWidth="1"/>
    <col min="9732" max="9732" width="4.85546875" style="363" customWidth="1"/>
    <col min="9733" max="9733" width="9" style="363" customWidth="1"/>
    <col min="9734" max="9734" width="1" style="363" customWidth="1"/>
    <col min="9735" max="9735" width="10.5703125" style="363" customWidth="1"/>
    <col min="9736" max="9741" width="0" style="363" hidden="1" customWidth="1"/>
    <col min="9742" max="9984" width="9.140625" style="363"/>
    <col min="9985" max="9985" width="7.7109375" style="363" customWidth="1"/>
    <col min="9986" max="9986" width="48.42578125" style="363" customWidth="1"/>
    <col min="9987" max="9987" width="6.28515625" style="363" customWidth="1"/>
    <col min="9988" max="9988" width="4.85546875" style="363" customWidth="1"/>
    <col min="9989" max="9989" width="9" style="363" customWidth="1"/>
    <col min="9990" max="9990" width="1" style="363" customWidth="1"/>
    <col min="9991" max="9991" width="10.5703125" style="363" customWidth="1"/>
    <col min="9992" max="9997" width="0" style="363" hidden="1" customWidth="1"/>
    <col min="9998" max="10240" width="9.140625" style="363"/>
    <col min="10241" max="10241" width="7.7109375" style="363" customWidth="1"/>
    <col min="10242" max="10242" width="48.42578125" style="363" customWidth="1"/>
    <col min="10243" max="10243" width="6.28515625" style="363" customWidth="1"/>
    <col min="10244" max="10244" width="4.85546875" style="363" customWidth="1"/>
    <col min="10245" max="10245" width="9" style="363" customWidth="1"/>
    <col min="10246" max="10246" width="1" style="363" customWidth="1"/>
    <col min="10247" max="10247" width="10.5703125" style="363" customWidth="1"/>
    <col min="10248" max="10253" width="0" style="363" hidden="1" customWidth="1"/>
    <col min="10254" max="10496" width="9.140625" style="363"/>
    <col min="10497" max="10497" width="7.7109375" style="363" customWidth="1"/>
    <col min="10498" max="10498" width="48.42578125" style="363" customWidth="1"/>
    <col min="10499" max="10499" width="6.28515625" style="363" customWidth="1"/>
    <col min="10500" max="10500" width="4.85546875" style="363" customWidth="1"/>
    <col min="10501" max="10501" width="9" style="363" customWidth="1"/>
    <col min="10502" max="10502" width="1" style="363" customWidth="1"/>
    <col min="10503" max="10503" width="10.5703125" style="363" customWidth="1"/>
    <col min="10504" max="10509" width="0" style="363" hidden="1" customWidth="1"/>
    <col min="10510" max="10752" width="9.140625" style="363"/>
    <col min="10753" max="10753" width="7.7109375" style="363" customWidth="1"/>
    <col min="10754" max="10754" width="48.42578125" style="363" customWidth="1"/>
    <col min="10755" max="10755" width="6.28515625" style="363" customWidth="1"/>
    <col min="10756" max="10756" width="4.85546875" style="363" customWidth="1"/>
    <col min="10757" max="10757" width="9" style="363" customWidth="1"/>
    <col min="10758" max="10758" width="1" style="363" customWidth="1"/>
    <col min="10759" max="10759" width="10.5703125" style="363" customWidth="1"/>
    <col min="10760" max="10765" width="0" style="363" hidden="1" customWidth="1"/>
    <col min="10766" max="11008" width="9.140625" style="363"/>
    <col min="11009" max="11009" width="7.7109375" style="363" customWidth="1"/>
    <col min="11010" max="11010" width="48.42578125" style="363" customWidth="1"/>
    <col min="11011" max="11011" width="6.28515625" style="363" customWidth="1"/>
    <col min="11012" max="11012" width="4.85546875" style="363" customWidth="1"/>
    <col min="11013" max="11013" width="9" style="363" customWidth="1"/>
    <col min="11014" max="11014" width="1" style="363" customWidth="1"/>
    <col min="11015" max="11015" width="10.5703125" style="363" customWidth="1"/>
    <col min="11016" max="11021" width="0" style="363" hidden="1" customWidth="1"/>
    <col min="11022" max="11264" width="9.140625" style="363"/>
    <col min="11265" max="11265" width="7.7109375" style="363" customWidth="1"/>
    <col min="11266" max="11266" width="48.42578125" style="363" customWidth="1"/>
    <col min="11267" max="11267" width="6.28515625" style="363" customWidth="1"/>
    <col min="11268" max="11268" width="4.85546875" style="363" customWidth="1"/>
    <col min="11269" max="11269" width="9" style="363" customWidth="1"/>
    <col min="11270" max="11270" width="1" style="363" customWidth="1"/>
    <col min="11271" max="11271" width="10.5703125" style="363" customWidth="1"/>
    <col min="11272" max="11277" width="0" style="363" hidden="1" customWidth="1"/>
    <col min="11278" max="11520" width="9.140625" style="363"/>
    <col min="11521" max="11521" width="7.7109375" style="363" customWidth="1"/>
    <col min="11522" max="11522" width="48.42578125" style="363" customWidth="1"/>
    <col min="11523" max="11523" width="6.28515625" style="363" customWidth="1"/>
    <col min="11524" max="11524" width="4.85546875" style="363" customWidth="1"/>
    <col min="11525" max="11525" width="9" style="363" customWidth="1"/>
    <col min="11526" max="11526" width="1" style="363" customWidth="1"/>
    <col min="11527" max="11527" width="10.5703125" style="363" customWidth="1"/>
    <col min="11528" max="11533" width="0" style="363" hidden="1" customWidth="1"/>
    <col min="11534" max="11776" width="9.140625" style="363"/>
    <col min="11777" max="11777" width="7.7109375" style="363" customWidth="1"/>
    <col min="11778" max="11778" width="48.42578125" style="363" customWidth="1"/>
    <col min="11779" max="11779" width="6.28515625" style="363" customWidth="1"/>
    <col min="11780" max="11780" width="4.85546875" style="363" customWidth="1"/>
    <col min="11781" max="11781" width="9" style="363" customWidth="1"/>
    <col min="11782" max="11782" width="1" style="363" customWidth="1"/>
    <col min="11783" max="11783" width="10.5703125" style="363" customWidth="1"/>
    <col min="11784" max="11789" width="0" style="363" hidden="1" customWidth="1"/>
    <col min="11790" max="12032" width="9.140625" style="363"/>
    <col min="12033" max="12033" width="7.7109375" style="363" customWidth="1"/>
    <col min="12034" max="12034" width="48.42578125" style="363" customWidth="1"/>
    <col min="12035" max="12035" width="6.28515625" style="363" customWidth="1"/>
    <col min="12036" max="12036" width="4.85546875" style="363" customWidth="1"/>
    <col min="12037" max="12037" width="9" style="363" customWidth="1"/>
    <col min="12038" max="12038" width="1" style="363" customWidth="1"/>
    <col min="12039" max="12039" width="10.5703125" style="363" customWidth="1"/>
    <col min="12040" max="12045" width="0" style="363" hidden="1" customWidth="1"/>
    <col min="12046" max="12288" width="9.140625" style="363"/>
    <col min="12289" max="12289" width="7.7109375" style="363" customWidth="1"/>
    <col min="12290" max="12290" width="48.42578125" style="363" customWidth="1"/>
    <col min="12291" max="12291" width="6.28515625" style="363" customWidth="1"/>
    <col min="12292" max="12292" width="4.85546875" style="363" customWidth="1"/>
    <col min="12293" max="12293" width="9" style="363" customWidth="1"/>
    <col min="12294" max="12294" width="1" style="363" customWidth="1"/>
    <col min="12295" max="12295" width="10.5703125" style="363" customWidth="1"/>
    <col min="12296" max="12301" width="0" style="363" hidden="1" customWidth="1"/>
    <col min="12302" max="12544" width="9.140625" style="363"/>
    <col min="12545" max="12545" width="7.7109375" style="363" customWidth="1"/>
    <col min="12546" max="12546" width="48.42578125" style="363" customWidth="1"/>
    <col min="12547" max="12547" width="6.28515625" style="363" customWidth="1"/>
    <col min="12548" max="12548" width="4.85546875" style="363" customWidth="1"/>
    <col min="12549" max="12549" width="9" style="363" customWidth="1"/>
    <col min="12550" max="12550" width="1" style="363" customWidth="1"/>
    <col min="12551" max="12551" width="10.5703125" style="363" customWidth="1"/>
    <col min="12552" max="12557" width="0" style="363" hidden="1" customWidth="1"/>
    <col min="12558" max="12800" width="9.140625" style="363"/>
    <col min="12801" max="12801" width="7.7109375" style="363" customWidth="1"/>
    <col min="12802" max="12802" width="48.42578125" style="363" customWidth="1"/>
    <col min="12803" max="12803" width="6.28515625" style="363" customWidth="1"/>
    <col min="12804" max="12804" width="4.85546875" style="363" customWidth="1"/>
    <col min="12805" max="12805" width="9" style="363" customWidth="1"/>
    <col min="12806" max="12806" width="1" style="363" customWidth="1"/>
    <col min="12807" max="12807" width="10.5703125" style="363" customWidth="1"/>
    <col min="12808" max="12813" width="0" style="363" hidden="1" customWidth="1"/>
    <col min="12814" max="13056" width="9.140625" style="363"/>
    <col min="13057" max="13057" width="7.7109375" style="363" customWidth="1"/>
    <col min="13058" max="13058" width="48.42578125" style="363" customWidth="1"/>
    <col min="13059" max="13059" width="6.28515625" style="363" customWidth="1"/>
    <col min="13060" max="13060" width="4.85546875" style="363" customWidth="1"/>
    <col min="13061" max="13061" width="9" style="363" customWidth="1"/>
    <col min="13062" max="13062" width="1" style="363" customWidth="1"/>
    <col min="13063" max="13063" width="10.5703125" style="363" customWidth="1"/>
    <col min="13064" max="13069" width="0" style="363" hidden="1" customWidth="1"/>
    <col min="13070" max="13312" width="9.140625" style="363"/>
    <col min="13313" max="13313" width="7.7109375" style="363" customWidth="1"/>
    <col min="13314" max="13314" width="48.42578125" style="363" customWidth="1"/>
    <col min="13315" max="13315" width="6.28515625" style="363" customWidth="1"/>
    <col min="13316" max="13316" width="4.85546875" style="363" customWidth="1"/>
    <col min="13317" max="13317" width="9" style="363" customWidth="1"/>
    <col min="13318" max="13318" width="1" style="363" customWidth="1"/>
    <col min="13319" max="13319" width="10.5703125" style="363" customWidth="1"/>
    <col min="13320" max="13325" width="0" style="363" hidden="1" customWidth="1"/>
    <col min="13326" max="13568" width="9.140625" style="363"/>
    <col min="13569" max="13569" width="7.7109375" style="363" customWidth="1"/>
    <col min="13570" max="13570" width="48.42578125" style="363" customWidth="1"/>
    <col min="13571" max="13571" width="6.28515625" style="363" customWidth="1"/>
    <col min="13572" max="13572" width="4.85546875" style="363" customWidth="1"/>
    <col min="13573" max="13573" width="9" style="363" customWidth="1"/>
    <col min="13574" max="13574" width="1" style="363" customWidth="1"/>
    <col min="13575" max="13575" width="10.5703125" style="363" customWidth="1"/>
    <col min="13576" max="13581" width="0" style="363" hidden="1" customWidth="1"/>
    <col min="13582" max="13824" width="9.140625" style="363"/>
    <col min="13825" max="13825" width="7.7109375" style="363" customWidth="1"/>
    <col min="13826" max="13826" width="48.42578125" style="363" customWidth="1"/>
    <col min="13827" max="13827" width="6.28515625" style="363" customWidth="1"/>
    <col min="13828" max="13828" width="4.85546875" style="363" customWidth="1"/>
    <col min="13829" max="13829" width="9" style="363" customWidth="1"/>
    <col min="13830" max="13830" width="1" style="363" customWidth="1"/>
    <col min="13831" max="13831" width="10.5703125" style="363" customWidth="1"/>
    <col min="13832" max="13837" width="0" style="363" hidden="1" customWidth="1"/>
    <col min="13838" max="14080" width="9.140625" style="363"/>
    <col min="14081" max="14081" width="7.7109375" style="363" customWidth="1"/>
    <col min="14082" max="14082" width="48.42578125" style="363" customWidth="1"/>
    <col min="14083" max="14083" width="6.28515625" style="363" customWidth="1"/>
    <col min="14084" max="14084" width="4.85546875" style="363" customWidth="1"/>
    <col min="14085" max="14085" width="9" style="363" customWidth="1"/>
    <col min="14086" max="14086" width="1" style="363" customWidth="1"/>
    <col min="14087" max="14087" width="10.5703125" style="363" customWidth="1"/>
    <col min="14088" max="14093" width="0" style="363" hidden="1" customWidth="1"/>
    <col min="14094" max="14336" width="9.140625" style="363"/>
    <col min="14337" max="14337" width="7.7109375" style="363" customWidth="1"/>
    <col min="14338" max="14338" width="48.42578125" style="363" customWidth="1"/>
    <col min="14339" max="14339" width="6.28515625" style="363" customWidth="1"/>
    <col min="14340" max="14340" width="4.85546875" style="363" customWidth="1"/>
    <col min="14341" max="14341" width="9" style="363" customWidth="1"/>
    <col min="14342" max="14342" width="1" style="363" customWidth="1"/>
    <col min="14343" max="14343" width="10.5703125" style="363" customWidth="1"/>
    <col min="14344" max="14349" width="0" style="363" hidden="1" customWidth="1"/>
    <col min="14350" max="14592" width="9.140625" style="363"/>
    <col min="14593" max="14593" width="7.7109375" style="363" customWidth="1"/>
    <col min="14594" max="14594" width="48.42578125" style="363" customWidth="1"/>
    <col min="14595" max="14595" width="6.28515625" style="363" customWidth="1"/>
    <col min="14596" max="14596" width="4.85546875" style="363" customWidth="1"/>
    <col min="14597" max="14597" width="9" style="363" customWidth="1"/>
    <col min="14598" max="14598" width="1" style="363" customWidth="1"/>
    <col min="14599" max="14599" width="10.5703125" style="363" customWidth="1"/>
    <col min="14600" max="14605" width="0" style="363" hidden="1" customWidth="1"/>
    <col min="14606" max="14848" width="9.140625" style="363"/>
    <col min="14849" max="14849" width="7.7109375" style="363" customWidth="1"/>
    <col min="14850" max="14850" width="48.42578125" style="363" customWidth="1"/>
    <col min="14851" max="14851" width="6.28515625" style="363" customWidth="1"/>
    <col min="14852" max="14852" width="4.85546875" style="363" customWidth="1"/>
    <col min="14853" max="14853" width="9" style="363" customWidth="1"/>
    <col min="14854" max="14854" width="1" style="363" customWidth="1"/>
    <col min="14855" max="14855" width="10.5703125" style="363" customWidth="1"/>
    <col min="14856" max="14861" width="0" style="363" hidden="1" customWidth="1"/>
    <col min="14862" max="15104" width="9.140625" style="363"/>
    <col min="15105" max="15105" width="7.7109375" style="363" customWidth="1"/>
    <col min="15106" max="15106" width="48.42578125" style="363" customWidth="1"/>
    <col min="15107" max="15107" width="6.28515625" style="363" customWidth="1"/>
    <col min="15108" max="15108" width="4.85546875" style="363" customWidth="1"/>
    <col min="15109" max="15109" width="9" style="363" customWidth="1"/>
    <col min="15110" max="15110" width="1" style="363" customWidth="1"/>
    <col min="15111" max="15111" width="10.5703125" style="363" customWidth="1"/>
    <col min="15112" max="15117" width="0" style="363" hidden="1" customWidth="1"/>
    <col min="15118" max="15360" width="9.140625" style="363"/>
    <col min="15361" max="15361" width="7.7109375" style="363" customWidth="1"/>
    <col min="15362" max="15362" width="48.42578125" style="363" customWidth="1"/>
    <col min="15363" max="15363" width="6.28515625" style="363" customWidth="1"/>
    <col min="15364" max="15364" width="4.85546875" style="363" customWidth="1"/>
    <col min="15365" max="15365" width="9" style="363" customWidth="1"/>
    <col min="15366" max="15366" width="1" style="363" customWidth="1"/>
    <col min="15367" max="15367" width="10.5703125" style="363" customWidth="1"/>
    <col min="15368" max="15373" width="0" style="363" hidden="1" customWidth="1"/>
    <col min="15374" max="15616" width="9.140625" style="363"/>
    <col min="15617" max="15617" width="7.7109375" style="363" customWidth="1"/>
    <col min="15618" max="15618" width="48.42578125" style="363" customWidth="1"/>
    <col min="15619" max="15619" width="6.28515625" style="363" customWidth="1"/>
    <col min="15620" max="15620" width="4.85546875" style="363" customWidth="1"/>
    <col min="15621" max="15621" width="9" style="363" customWidth="1"/>
    <col min="15622" max="15622" width="1" style="363" customWidth="1"/>
    <col min="15623" max="15623" width="10.5703125" style="363" customWidth="1"/>
    <col min="15624" max="15629" width="0" style="363" hidden="1" customWidth="1"/>
    <col min="15630" max="15872" width="9.140625" style="363"/>
    <col min="15873" max="15873" width="7.7109375" style="363" customWidth="1"/>
    <col min="15874" max="15874" width="48.42578125" style="363" customWidth="1"/>
    <col min="15875" max="15875" width="6.28515625" style="363" customWidth="1"/>
    <col min="15876" max="15876" width="4.85546875" style="363" customWidth="1"/>
    <col min="15877" max="15877" width="9" style="363" customWidth="1"/>
    <col min="15878" max="15878" width="1" style="363" customWidth="1"/>
    <col min="15879" max="15879" width="10.5703125" style="363" customWidth="1"/>
    <col min="15880" max="15885" width="0" style="363" hidden="1" customWidth="1"/>
    <col min="15886" max="16128" width="9.140625" style="363"/>
    <col min="16129" max="16129" width="7.7109375" style="363" customWidth="1"/>
    <col min="16130" max="16130" width="48.42578125" style="363" customWidth="1"/>
    <col min="16131" max="16131" width="6.28515625" style="363" customWidth="1"/>
    <col min="16132" max="16132" width="4.85546875" style="363" customWidth="1"/>
    <col min="16133" max="16133" width="9" style="363" customWidth="1"/>
    <col min="16134" max="16134" width="1" style="363" customWidth="1"/>
    <col min="16135" max="16135" width="10.5703125" style="363" customWidth="1"/>
    <col min="16136" max="16141" width="0" style="363" hidden="1" customWidth="1"/>
    <col min="16142" max="16384" width="9.140625" style="363"/>
  </cols>
  <sheetData>
    <row r="1" spans="1:5" ht="18">
      <c r="A1" s="778" t="s">
        <v>363</v>
      </c>
      <c r="B1" s="778"/>
      <c r="C1" s="778"/>
      <c r="D1" s="778"/>
      <c r="E1" s="778"/>
    </row>
    <row r="2" spans="1:5" ht="38.25" customHeight="1">
      <c r="A2" s="779" t="s">
        <v>702</v>
      </c>
      <c r="B2" s="779"/>
      <c r="C2" s="779"/>
      <c r="D2" s="779"/>
      <c r="E2" s="779"/>
    </row>
    <row r="3" spans="1:5">
      <c r="A3" s="780"/>
      <c r="B3" s="780"/>
      <c r="C3" s="780"/>
      <c r="D3" s="780"/>
      <c r="E3" s="780"/>
    </row>
    <row r="4" spans="1:5" ht="20.25">
      <c r="A4" s="781" t="s">
        <v>703</v>
      </c>
      <c r="B4" s="781"/>
      <c r="C4" s="781"/>
      <c r="D4" s="781"/>
      <c r="E4" s="781"/>
    </row>
    <row r="5" spans="1:5">
      <c r="A5" s="294"/>
      <c r="B5" s="294"/>
      <c r="C5" s="294"/>
      <c r="D5" s="294"/>
      <c r="E5" s="294"/>
    </row>
    <row r="6" spans="1:5" ht="13.5" thickBot="1">
      <c r="A6" s="294"/>
      <c r="B6" s="294"/>
      <c r="C6" s="294"/>
      <c r="D6" s="294"/>
      <c r="E6" s="294"/>
    </row>
    <row r="7" spans="1:5" ht="15" thickBot="1">
      <c r="A7" s="295"/>
      <c r="B7" s="296" t="s">
        <v>364</v>
      </c>
      <c r="C7" s="297"/>
      <c r="D7" s="298"/>
      <c r="E7" s="299"/>
    </row>
    <row r="8" spans="1:5" ht="15" thickTop="1">
      <c r="A8" s="300" t="s">
        <v>365</v>
      </c>
      <c r="B8" s="301" t="str">
        <f>'[2]S 1403-STROJNE - NOVE GARDE'!B26</f>
        <v>CENTRALNO OGREVANJE IN HLAJENJE</v>
      </c>
      <c r="C8" s="302"/>
      <c r="D8" s="303"/>
      <c r="E8" s="304"/>
    </row>
    <row r="9" spans="1:5" ht="28.5">
      <c r="A9" s="300" t="s">
        <v>180</v>
      </c>
      <c r="B9" s="301" t="str">
        <f>'[2]S 1403-STROJNE - NOVE GARDE'!B28</f>
        <v>Razvodi ogrevne in hladilne vode z elementi</v>
      </c>
      <c r="C9" s="302"/>
      <c r="D9" s="303"/>
      <c r="E9" s="675">
        <f>'C - STROJNE - OVO'!G109</f>
        <v>0</v>
      </c>
    </row>
    <row r="10" spans="1:5" ht="14.25">
      <c r="A10" s="300" t="str">
        <f>'C - STROJNE - OVO'!A111</f>
        <v>2.</v>
      </c>
      <c r="B10" s="301" t="str">
        <f>'C - STROJNE - OVO'!B111</f>
        <v>Hlajenje garderobe</v>
      </c>
      <c r="C10" s="302"/>
      <c r="D10" s="303"/>
      <c r="E10" s="675">
        <f>'C - STROJNE - OVO'!G137</f>
        <v>0</v>
      </c>
    </row>
    <row r="11" spans="1:5" ht="28.5">
      <c r="A11" s="300" t="str">
        <f>'C - STROJNE - OVO'!A139</f>
        <v>3.</v>
      </c>
      <c r="B11" s="301" t="str">
        <f>'[2]S 1403-STROJNE - NOVE GARDE'!B90</f>
        <v>Prestavitev razdelilca in razvodov (namestitev v prostoru TP)</v>
      </c>
      <c r="C11" s="302"/>
      <c r="D11" s="303"/>
      <c r="E11" s="675">
        <f>'C - STROJNE - OVO'!G148</f>
        <v>0</v>
      </c>
    </row>
    <row r="12" spans="1:5" ht="14.25">
      <c r="A12" s="300" t="s">
        <v>366</v>
      </c>
      <c r="B12" s="301" t="str">
        <f>'[2]S 1403-STROJNE - NAJEMNIK'!B56</f>
        <v xml:space="preserve">PREZRAČEVANJE </v>
      </c>
      <c r="C12" s="302"/>
      <c r="D12" s="303"/>
      <c r="E12" s="675">
        <f>'C - STROJNE - OVO'!G248</f>
        <v>0</v>
      </c>
    </row>
    <row r="13" spans="1:5" ht="14.25">
      <c r="A13" s="300" t="s">
        <v>367</v>
      </c>
      <c r="B13" s="301" t="str">
        <f>'[2]S 1403-STROJNE - NAJEMNIK'!B69</f>
        <v>VODOVODNE INŠTALACIJE</v>
      </c>
      <c r="C13" s="302"/>
      <c r="D13" s="303"/>
      <c r="E13" s="675"/>
    </row>
    <row r="14" spans="1:5" ht="14.25">
      <c r="A14" s="300" t="s">
        <v>180</v>
      </c>
      <c r="B14" s="301" t="str">
        <f>'[2]S 1403-STROJNE - NOVE GARDE'!B201</f>
        <v>Cevna inštalacija</v>
      </c>
      <c r="C14" s="302"/>
      <c r="D14" s="303"/>
      <c r="E14" s="675">
        <f>'C - STROJNE - OVO'!G279</f>
        <v>0</v>
      </c>
    </row>
    <row r="15" spans="1:5" ht="14.25">
      <c r="A15" s="300" t="s">
        <v>368</v>
      </c>
      <c r="B15" s="301" t="str">
        <f>'[2]S 1403-STROJNE - NOVE GARDE'!B228</f>
        <v>Kanalizacija</v>
      </c>
      <c r="C15" s="302"/>
      <c r="D15" s="303"/>
      <c r="E15" s="675">
        <f>'C - STROJNE - OVO'!G305</f>
        <v>0</v>
      </c>
    </row>
    <row r="16" spans="1:5" ht="42.75">
      <c r="A16" s="300" t="s">
        <v>369</v>
      </c>
      <c r="B16" s="301" t="str">
        <f>'[2]S 1403-STROJNE - NOVE GARDE'!B254</f>
        <v>Sanitarna oprema (tip in proizvajalca se izbere v skladu z zahtevami investitorja oz. arhitekta)</v>
      </c>
      <c r="C16" s="302"/>
      <c r="D16" s="303"/>
      <c r="E16" s="675">
        <f>'C - STROJNE - OVO'!G346</f>
        <v>0</v>
      </c>
    </row>
    <row r="17" spans="1:7" ht="15" thickBot="1">
      <c r="A17" s="300" t="str">
        <f>'[2]S 1403-STROJNE - NOVE GARDE'!A284</f>
        <v>5.4.4.</v>
      </c>
      <c r="B17" s="301" t="str">
        <f>'[2]S 1403-STROJNE - NOVE GARDE'!B284</f>
        <v xml:space="preserve">DEMONTAŽA </v>
      </c>
      <c r="C17" s="302"/>
      <c r="D17" s="303"/>
      <c r="E17" s="675">
        <f>'C - STROJNE - OVO'!G354</f>
        <v>0</v>
      </c>
    </row>
    <row r="18" spans="1:7" ht="16.5" thickTop="1" thickBot="1">
      <c r="A18" s="671"/>
      <c r="B18" s="672" t="s">
        <v>370</v>
      </c>
      <c r="C18" s="673"/>
      <c r="D18" s="673"/>
      <c r="E18" s="674">
        <f>SUM(E9:E17)</f>
        <v>0</v>
      </c>
    </row>
    <row r="20" spans="1:7" s="312" customFormat="1" ht="14.25" customHeight="1">
      <c r="A20" s="306" t="s">
        <v>372</v>
      </c>
      <c r="B20" s="307" t="s">
        <v>373</v>
      </c>
      <c r="C20" s="307"/>
      <c r="D20" s="308"/>
      <c r="E20" s="309"/>
      <c r="F20" s="310"/>
      <c r="G20" s="311"/>
    </row>
    <row r="21" spans="1:7" s="312" customFormat="1" ht="14.25" customHeight="1">
      <c r="A21" s="313"/>
      <c r="B21" s="307"/>
      <c r="C21" s="307"/>
      <c r="D21" s="308"/>
      <c r="E21" s="309"/>
      <c r="F21" s="310"/>
      <c r="G21" s="311"/>
    </row>
    <row r="22" spans="1:7" s="317" customFormat="1" ht="45" customHeight="1">
      <c r="A22" s="314" t="s">
        <v>180</v>
      </c>
      <c r="B22" s="315" t="s">
        <v>374</v>
      </c>
      <c r="C22" s="316"/>
      <c r="E22" s="318"/>
      <c r="F22" s="319"/>
    </row>
    <row r="23" spans="1:7" s="317" customFormat="1" ht="81.75" customHeight="1">
      <c r="A23" s="314" t="s">
        <v>368</v>
      </c>
      <c r="B23" s="315" t="s">
        <v>375</v>
      </c>
      <c r="C23" s="316"/>
      <c r="E23" s="318"/>
      <c r="F23" s="319"/>
    </row>
    <row r="24" spans="1:7" s="322" customFormat="1" ht="24.95" customHeight="1">
      <c r="A24" s="314" t="s">
        <v>369</v>
      </c>
      <c r="B24" s="320" t="s">
        <v>376</v>
      </c>
      <c r="C24" s="321"/>
      <c r="E24" s="323"/>
      <c r="F24" s="324"/>
    </row>
    <row r="25" spans="1:7" s="322" customFormat="1" ht="24.95" customHeight="1">
      <c r="A25" s="314" t="s">
        <v>377</v>
      </c>
      <c r="B25" s="320" t="s">
        <v>378</v>
      </c>
      <c r="C25" s="321"/>
      <c r="E25" s="323"/>
      <c r="F25" s="324"/>
    </row>
    <row r="26" spans="1:7" s="317" customFormat="1" ht="24.95" customHeight="1">
      <c r="A26" s="314" t="s">
        <v>379</v>
      </c>
      <c r="B26" s="315" t="s">
        <v>380</v>
      </c>
      <c r="C26" s="316"/>
      <c r="E26" s="318"/>
      <c r="F26" s="319"/>
    </row>
    <row r="27" spans="1:7" s="317" customFormat="1" ht="15" customHeight="1">
      <c r="A27" s="325" t="s">
        <v>381</v>
      </c>
      <c r="B27" s="317" t="s">
        <v>382</v>
      </c>
      <c r="C27" s="316"/>
      <c r="E27" s="318"/>
      <c r="F27" s="319"/>
    </row>
    <row r="28" spans="1:7" s="317" customFormat="1" ht="72.75" customHeight="1">
      <c r="A28" s="325" t="s">
        <v>381</v>
      </c>
      <c r="B28" s="315" t="s">
        <v>383</v>
      </c>
      <c r="C28" s="316"/>
      <c r="E28" s="318"/>
      <c r="F28" s="319"/>
    </row>
    <row r="29" spans="1:7" s="317" customFormat="1" ht="30" customHeight="1">
      <c r="A29" s="325" t="s">
        <v>381</v>
      </c>
      <c r="B29" s="315" t="s">
        <v>384</v>
      </c>
      <c r="C29" s="316"/>
      <c r="E29" s="318"/>
      <c r="F29" s="319"/>
    </row>
    <row r="30" spans="1:7" s="317" customFormat="1" ht="68.25" customHeight="1">
      <c r="A30" s="325" t="s">
        <v>381</v>
      </c>
      <c r="B30" s="315" t="s">
        <v>385</v>
      </c>
      <c r="C30" s="316"/>
      <c r="E30" s="318"/>
      <c r="F30" s="319"/>
    </row>
    <row r="31" spans="1:7" s="317" customFormat="1" ht="42.75" customHeight="1">
      <c r="A31" s="325" t="s">
        <v>381</v>
      </c>
      <c r="B31" s="315" t="s">
        <v>386</v>
      </c>
      <c r="C31" s="316"/>
      <c r="E31" s="318"/>
      <c r="F31" s="319"/>
    </row>
    <row r="32" spans="1:7" s="317" customFormat="1" ht="56.25" customHeight="1">
      <c r="A32" s="325" t="s">
        <v>381</v>
      </c>
      <c r="B32" s="315" t="s">
        <v>387</v>
      </c>
      <c r="C32" s="316"/>
      <c r="E32" s="318"/>
      <c r="F32" s="319"/>
    </row>
    <row r="33" spans="1:7" s="317" customFormat="1" ht="15" customHeight="1">
      <c r="A33" s="325" t="s">
        <v>381</v>
      </c>
      <c r="B33" s="315" t="s">
        <v>388</v>
      </c>
      <c r="C33" s="316"/>
      <c r="E33" s="318"/>
      <c r="F33" s="319"/>
    </row>
    <row r="34" spans="1:7" s="317" customFormat="1" ht="99.75" customHeight="1">
      <c r="A34" s="325" t="s">
        <v>381</v>
      </c>
      <c r="B34" s="315" t="s">
        <v>389</v>
      </c>
      <c r="C34" s="316"/>
      <c r="E34" s="318"/>
      <c r="F34" s="319"/>
    </row>
    <row r="35" spans="1:7" s="317" customFormat="1" ht="54" customHeight="1">
      <c r="A35" s="325" t="s">
        <v>381</v>
      </c>
      <c r="B35" s="315" t="s">
        <v>390</v>
      </c>
      <c r="C35" s="316"/>
      <c r="E35" s="318"/>
      <c r="F35" s="319"/>
    </row>
    <row r="36" spans="1:7" s="317" customFormat="1" ht="27.75" customHeight="1">
      <c r="A36" s="325" t="s">
        <v>381</v>
      </c>
      <c r="B36" s="315" t="s">
        <v>391</v>
      </c>
      <c r="C36" s="316"/>
      <c r="E36" s="318"/>
      <c r="F36" s="319"/>
    </row>
    <row r="37" spans="1:7" s="317" customFormat="1" ht="24.95" customHeight="1">
      <c r="A37" s="325" t="s">
        <v>381</v>
      </c>
      <c r="B37" s="315" t="s">
        <v>392</v>
      </c>
      <c r="C37" s="316"/>
      <c r="E37" s="318"/>
      <c r="F37" s="319"/>
    </row>
    <row r="38" spans="1:7" s="317" customFormat="1" ht="24.95" customHeight="1">
      <c r="A38" s="325" t="s">
        <v>381</v>
      </c>
      <c r="B38" s="315" t="s">
        <v>393</v>
      </c>
      <c r="C38" s="316"/>
      <c r="E38" s="318"/>
      <c r="F38" s="319"/>
    </row>
    <row r="39" spans="1:7" s="317" customFormat="1" ht="24.95" customHeight="1">
      <c r="A39" s="325" t="s">
        <v>381</v>
      </c>
      <c r="B39" s="315" t="s">
        <v>394</v>
      </c>
      <c r="C39" s="316"/>
      <c r="E39" s="318"/>
      <c r="F39" s="319"/>
    </row>
    <row r="40" spans="1:7" s="317" customFormat="1" ht="38.25" customHeight="1">
      <c r="A40" s="325" t="s">
        <v>381</v>
      </c>
      <c r="B40" s="315" t="s">
        <v>395</v>
      </c>
      <c r="C40" s="316"/>
      <c r="E40" s="318"/>
      <c r="F40" s="319"/>
    </row>
    <row r="41" spans="1:7" s="317" customFormat="1" ht="66.75" customHeight="1">
      <c r="A41" s="325" t="s">
        <v>381</v>
      </c>
      <c r="B41" s="315" t="s">
        <v>396</v>
      </c>
      <c r="C41" s="316"/>
      <c r="E41" s="318"/>
      <c r="F41" s="319"/>
    </row>
    <row r="42" spans="1:7" s="317" customFormat="1" ht="81" customHeight="1">
      <c r="A42" s="325" t="s">
        <v>381</v>
      </c>
      <c r="B42" s="315" t="s">
        <v>397</v>
      </c>
      <c r="C42" s="316"/>
      <c r="E42" s="318"/>
      <c r="F42" s="319"/>
    </row>
    <row r="43" spans="1:7" s="317" customFormat="1" ht="50.25" customHeight="1">
      <c r="A43" s="326"/>
      <c r="B43" s="327" t="s">
        <v>398</v>
      </c>
      <c r="C43" s="316"/>
      <c r="E43" s="318"/>
      <c r="F43" s="319"/>
    </row>
    <row r="44" spans="1:7" s="317" customFormat="1" ht="36.75" customHeight="1">
      <c r="A44" s="326"/>
      <c r="B44" s="327" t="s">
        <v>399</v>
      </c>
      <c r="C44" s="316"/>
      <c r="E44" s="318"/>
      <c r="F44" s="319"/>
    </row>
    <row r="45" spans="1:7" s="317" customFormat="1" ht="15" customHeight="1">
      <c r="A45" s="326"/>
      <c r="B45" s="327"/>
      <c r="C45" s="316"/>
      <c r="E45" s="318"/>
      <c r="F45" s="319"/>
    </row>
    <row r="46" spans="1:7" s="312" customFormat="1" ht="14.25" customHeight="1">
      <c r="A46" s="306" t="s">
        <v>400</v>
      </c>
      <c r="B46" s="307" t="s">
        <v>401</v>
      </c>
      <c r="C46" s="307"/>
      <c r="D46" s="308"/>
      <c r="E46" s="309"/>
      <c r="F46" s="310"/>
      <c r="G46" s="311"/>
    </row>
    <row r="47" spans="1:7" s="312" customFormat="1" ht="14.25" customHeight="1">
      <c r="A47" s="306"/>
      <c r="B47" s="307"/>
      <c r="C47" s="307"/>
      <c r="D47" s="308"/>
      <c r="E47" s="309"/>
      <c r="F47" s="310"/>
      <c r="G47" s="311"/>
    </row>
    <row r="48" spans="1:7" s="331" customFormat="1">
      <c r="A48" s="328" t="s">
        <v>180</v>
      </c>
      <c r="B48" s="329" t="s">
        <v>402</v>
      </c>
      <c r="C48" s="330"/>
      <c r="E48" s="332"/>
      <c r="F48" s="333"/>
    </row>
    <row r="49" spans="1:16" s="331" customFormat="1">
      <c r="A49" s="330"/>
      <c r="C49" s="334"/>
      <c r="E49" s="332"/>
      <c r="F49" s="333"/>
    </row>
    <row r="50" spans="1:16" s="331" customFormat="1" ht="89.25">
      <c r="A50" s="335" t="s">
        <v>180</v>
      </c>
      <c r="B50" s="336" t="s">
        <v>403</v>
      </c>
      <c r="C50" s="337"/>
      <c r="D50" s="338"/>
      <c r="E50" s="339"/>
      <c r="F50" s="340"/>
    </row>
    <row r="51" spans="1:16" s="331" customFormat="1">
      <c r="A51" s="341"/>
      <c r="B51" s="342" t="s">
        <v>404</v>
      </c>
      <c r="C51" s="343"/>
      <c r="D51" s="344"/>
      <c r="E51" s="339"/>
      <c r="F51" s="340"/>
    </row>
    <row r="52" spans="1:16" s="331" customFormat="1" ht="24.95" customHeight="1">
      <c r="A52" s="335" t="s">
        <v>381</v>
      </c>
      <c r="B52" s="345" t="s">
        <v>405</v>
      </c>
      <c r="C52" s="346"/>
      <c r="D52" s="347"/>
      <c r="E52" s="332"/>
      <c r="F52" s="333"/>
    </row>
    <row r="53" spans="1:16" s="331" customFormat="1" ht="14.25" customHeight="1">
      <c r="A53" s="341" t="s">
        <v>381</v>
      </c>
      <c r="B53" s="348" t="s">
        <v>406</v>
      </c>
      <c r="C53" s="346"/>
      <c r="D53" s="347"/>
      <c r="E53" s="332"/>
      <c r="F53" s="333"/>
    </row>
    <row r="54" spans="1:16" s="353" customFormat="1" ht="29.25" customHeight="1">
      <c r="A54" s="349" t="s">
        <v>381</v>
      </c>
      <c r="B54" s="350" t="s">
        <v>407</v>
      </c>
      <c r="C54" s="346"/>
      <c r="D54" s="347"/>
      <c r="E54" s="351"/>
      <c r="F54" s="352"/>
      <c r="G54" s="352"/>
      <c r="N54" s="352"/>
      <c r="O54" s="352"/>
      <c r="P54" s="352"/>
    </row>
    <row r="55" spans="1:16" s="353" customFormat="1" ht="29.25" customHeight="1">
      <c r="A55" s="349" t="s">
        <v>381</v>
      </c>
      <c r="B55" s="350" t="s">
        <v>408</v>
      </c>
      <c r="C55" s="346"/>
      <c r="D55" s="347"/>
      <c r="E55" s="351"/>
      <c r="F55" s="352"/>
      <c r="G55" s="352"/>
      <c r="N55" s="352"/>
      <c r="O55" s="352"/>
      <c r="P55" s="352"/>
    </row>
    <row r="56" spans="1:16" s="331" customFormat="1">
      <c r="A56" s="341"/>
      <c r="B56" s="342" t="s">
        <v>409</v>
      </c>
      <c r="C56" s="343" t="s">
        <v>25</v>
      </c>
      <c r="D56" s="344">
        <v>2</v>
      </c>
      <c r="E56" s="698"/>
      <c r="F56" s="340"/>
      <c r="G56" s="331">
        <f>D56*E56</f>
        <v>0</v>
      </c>
    </row>
    <row r="57" spans="1:16" s="331" customFormat="1" ht="15" customHeight="1">
      <c r="A57" s="341"/>
      <c r="B57" s="342"/>
      <c r="C57" s="343"/>
      <c r="D57" s="344"/>
      <c r="E57" s="698"/>
      <c r="F57" s="340"/>
    </row>
    <row r="58" spans="1:16" s="331" customFormat="1" ht="25.5">
      <c r="A58" s="335" t="s">
        <v>368</v>
      </c>
      <c r="B58" s="354" t="s">
        <v>410</v>
      </c>
      <c r="C58" s="343"/>
      <c r="D58" s="344"/>
      <c r="E58" s="698"/>
    </row>
    <row r="59" spans="1:16" s="331" customFormat="1">
      <c r="A59" s="341"/>
      <c r="B59" s="342" t="s">
        <v>411</v>
      </c>
      <c r="C59" s="343" t="s">
        <v>25</v>
      </c>
      <c r="D59" s="344">
        <v>1</v>
      </c>
      <c r="E59" s="698"/>
      <c r="G59" s="331">
        <f>D59*E59</f>
        <v>0</v>
      </c>
    </row>
    <row r="60" spans="1:16" s="331" customFormat="1">
      <c r="A60" s="341"/>
      <c r="B60" s="342"/>
      <c r="C60" s="343"/>
      <c r="D60" s="344"/>
      <c r="E60" s="698"/>
    </row>
    <row r="61" spans="1:16" s="331" customFormat="1" ht="38.25">
      <c r="A61" s="335" t="s">
        <v>369</v>
      </c>
      <c r="B61" s="354" t="s">
        <v>412</v>
      </c>
      <c r="C61" s="343"/>
      <c r="D61" s="344"/>
      <c r="E61" s="698"/>
    </row>
    <row r="62" spans="1:16" s="331" customFormat="1">
      <c r="A62" s="341"/>
      <c r="B62" s="342" t="s">
        <v>413</v>
      </c>
      <c r="C62" s="343" t="s">
        <v>25</v>
      </c>
      <c r="D62" s="344">
        <v>2</v>
      </c>
      <c r="E62" s="698"/>
      <c r="G62" s="331">
        <f>D62*E62</f>
        <v>0</v>
      </c>
    </row>
    <row r="63" spans="1:16" s="331" customFormat="1" ht="12.75" customHeight="1">
      <c r="A63" s="341"/>
      <c r="B63" s="342"/>
      <c r="C63" s="343"/>
      <c r="D63" s="344"/>
      <c r="E63" s="698"/>
    </row>
    <row r="64" spans="1:16" s="331" customFormat="1" ht="51">
      <c r="A64" s="335" t="s">
        <v>377</v>
      </c>
      <c r="B64" s="354" t="s">
        <v>414</v>
      </c>
      <c r="C64" s="343"/>
      <c r="D64" s="344"/>
      <c r="E64" s="698"/>
    </row>
    <row r="65" spans="1:7" s="331" customFormat="1">
      <c r="A65" s="341"/>
      <c r="B65" s="342" t="s">
        <v>415</v>
      </c>
      <c r="C65" s="343"/>
      <c r="D65" s="344"/>
      <c r="E65" s="698"/>
    </row>
    <row r="66" spans="1:7" s="331" customFormat="1">
      <c r="A66" s="341"/>
      <c r="B66" s="342" t="s">
        <v>416</v>
      </c>
      <c r="C66" s="343" t="s">
        <v>295</v>
      </c>
      <c r="D66" s="344">
        <v>60</v>
      </c>
      <c r="E66" s="698"/>
      <c r="F66" s="340"/>
      <c r="G66" s="331">
        <f>D66*E66</f>
        <v>0</v>
      </c>
    </row>
    <row r="67" spans="1:7" s="331" customFormat="1">
      <c r="A67" s="341"/>
      <c r="B67" s="342" t="s">
        <v>417</v>
      </c>
      <c r="C67" s="343" t="s">
        <v>295</v>
      </c>
      <c r="D67" s="344">
        <v>60</v>
      </c>
      <c r="E67" s="698"/>
      <c r="F67" s="340"/>
      <c r="G67" s="331">
        <f>D67*E67</f>
        <v>0</v>
      </c>
    </row>
    <row r="68" spans="1:7" s="331" customFormat="1">
      <c r="A68" s="341"/>
      <c r="B68" s="342"/>
      <c r="C68" s="343"/>
      <c r="D68" s="344"/>
      <c r="E68" s="698"/>
      <c r="F68" s="340"/>
    </row>
    <row r="69" spans="1:7" s="331" customFormat="1">
      <c r="A69" s="341" t="s">
        <v>379</v>
      </c>
      <c r="B69" s="331" t="s">
        <v>418</v>
      </c>
      <c r="C69" s="343"/>
      <c r="D69" s="344"/>
      <c r="E69" s="698"/>
      <c r="F69" s="340"/>
    </row>
    <row r="70" spans="1:7" s="331" customFormat="1">
      <c r="A70" s="341"/>
      <c r="B70" s="342"/>
      <c r="C70" s="343" t="s">
        <v>11</v>
      </c>
      <c r="D70" s="344">
        <v>10</v>
      </c>
      <c r="E70" s="698"/>
      <c r="F70" s="340"/>
      <c r="G70" s="331">
        <f>D70*E70</f>
        <v>0</v>
      </c>
    </row>
    <row r="71" spans="1:7" s="331" customFormat="1">
      <c r="A71" s="341"/>
      <c r="B71" s="342"/>
      <c r="C71" s="343"/>
      <c r="D71" s="344"/>
      <c r="E71" s="698"/>
      <c r="F71" s="340"/>
    </row>
    <row r="72" spans="1:7" s="331" customFormat="1">
      <c r="A72" s="341" t="s">
        <v>419</v>
      </c>
      <c r="B72" s="331" t="s">
        <v>420</v>
      </c>
      <c r="C72" s="343"/>
      <c r="D72" s="344"/>
      <c r="E72" s="698"/>
      <c r="F72" s="340"/>
    </row>
    <row r="73" spans="1:7" s="331" customFormat="1">
      <c r="A73" s="341"/>
      <c r="B73" s="342"/>
      <c r="C73" s="343" t="s">
        <v>11</v>
      </c>
      <c r="D73" s="344">
        <v>20</v>
      </c>
      <c r="E73" s="698"/>
      <c r="G73" s="331">
        <f>D73*E73</f>
        <v>0</v>
      </c>
    </row>
    <row r="74" spans="1:7" s="331" customFormat="1">
      <c r="A74" s="341"/>
      <c r="B74" s="342"/>
      <c r="C74" s="343"/>
      <c r="D74" s="344"/>
      <c r="E74" s="698"/>
    </row>
    <row r="75" spans="1:7" s="352" customFormat="1" ht="25.5">
      <c r="A75" s="335" t="s">
        <v>421</v>
      </c>
      <c r="B75" s="349" t="s">
        <v>422</v>
      </c>
      <c r="C75" s="335"/>
      <c r="D75" s="355"/>
      <c r="E75" s="699"/>
    </row>
    <row r="76" spans="1:7" s="352" customFormat="1">
      <c r="A76" s="335"/>
      <c r="B76" s="349"/>
      <c r="C76" s="335" t="s">
        <v>25</v>
      </c>
      <c r="D76" s="355">
        <v>2</v>
      </c>
      <c r="E76" s="699"/>
      <c r="G76" s="331">
        <f>D76*E76</f>
        <v>0</v>
      </c>
    </row>
    <row r="77" spans="1:7" s="352" customFormat="1">
      <c r="A77" s="335"/>
      <c r="B77" s="349"/>
      <c r="C77" s="335"/>
      <c r="D77" s="355"/>
      <c r="E77" s="699"/>
    </row>
    <row r="78" spans="1:7" s="352" customFormat="1" ht="38.25">
      <c r="A78" s="335" t="s">
        <v>423</v>
      </c>
      <c r="B78" s="349" t="s">
        <v>424</v>
      </c>
      <c r="C78" s="335"/>
      <c r="D78" s="355"/>
      <c r="E78" s="699"/>
    </row>
    <row r="79" spans="1:7" s="352" customFormat="1">
      <c r="A79" s="335"/>
      <c r="B79" s="349"/>
      <c r="C79" s="335" t="s">
        <v>25</v>
      </c>
      <c r="D79" s="355">
        <v>2</v>
      </c>
      <c r="E79" s="699"/>
      <c r="G79" s="331">
        <f>D79*E79</f>
        <v>0</v>
      </c>
    </row>
    <row r="80" spans="1:7" s="352" customFormat="1">
      <c r="A80" s="335"/>
      <c r="B80" s="349"/>
      <c r="C80" s="335"/>
      <c r="D80" s="355"/>
      <c r="E80" s="699"/>
    </row>
    <row r="81" spans="1:16" s="352" customFormat="1" ht="25.5">
      <c r="A81" s="335" t="s">
        <v>425</v>
      </c>
      <c r="B81" s="349" t="s">
        <v>426</v>
      </c>
      <c r="C81" s="335"/>
      <c r="D81" s="355"/>
      <c r="E81" s="699"/>
    </row>
    <row r="82" spans="1:16" s="352" customFormat="1">
      <c r="A82" s="335"/>
      <c r="B82" s="349" t="s">
        <v>427</v>
      </c>
      <c r="C82" s="335" t="s">
        <v>25</v>
      </c>
      <c r="D82" s="355">
        <v>2</v>
      </c>
      <c r="E82" s="699"/>
      <c r="G82" s="331">
        <f>D82*E82</f>
        <v>0</v>
      </c>
    </row>
    <row r="83" spans="1:16" s="352" customFormat="1">
      <c r="A83" s="335"/>
      <c r="B83" s="349" t="s">
        <v>413</v>
      </c>
      <c r="C83" s="335" t="s">
        <v>25</v>
      </c>
      <c r="D83" s="355">
        <v>2</v>
      </c>
      <c r="E83" s="699"/>
      <c r="G83" s="331">
        <f>D83*E83</f>
        <v>0</v>
      </c>
    </row>
    <row r="84" spans="1:16" s="352" customFormat="1">
      <c r="A84" s="335"/>
      <c r="B84" s="349"/>
      <c r="C84" s="335"/>
      <c r="D84" s="355"/>
      <c r="E84" s="699"/>
    </row>
    <row r="85" spans="1:16" s="352" customFormat="1" ht="68.25" customHeight="1">
      <c r="A85" s="349" t="s">
        <v>428</v>
      </c>
      <c r="B85" s="349" t="s">
        <v>429</v>
      </c>
      <c r="C85" s="349"/>
      <c r="D85" s="357"/>
      <c r="E85" s="700"/>
      <c r="F85" s="358"/>
    </row>
    <row r="86" spans="1:16" s="331" customFormat="1">
      <c r="A86" s="341"/>
      <c r="B86" s="342" t="s">
        <v>416</v>
      </c>
      <c r="C86" s="343" t="s">
        <v>295</v>
      </c>
      <c r="D86" s="344">
        <v>30</v>
      </c>
      <c r="E86" s="698"/>
      <c r="F86" s="340"/>
      <c r="G86" s="331">
        <f>D86*E86</f>
        <v>0</v>
      </c>
    </row>
    <row r="87" spans="1:16" s="331" customFormat="1">
      <c r="A87" s="341"/>
      <c r="B87" s="342" t="s">
        <v>417</v>
      </c>
      <c r="C87" s="343" t="s">
        <v>295</v>
      </c>
      <c r="D87" s="344">
        <v>30</v>
      </c>
      <c r="E87" s="698"/>
      <c r="F87" s="340"/>
      <c r="G87" s="331">
        <f>D87*E87</f>
        <v>0</v>
      </c>
    </row>
    <row r="88" spans="1:16" s="331" customFormat="1" ht="12.95" customHeight="1">
      <c r="A88" s="341"/>
      <c r="B88" s="342"/>
      <c r="C88" s="343"/>
      <c r="D88" s="344"/>
      <c r="E88" s="698"/>
      <c r="F88" s="359"/>
    </row>
    <row r="89" spans="1:16" s="353" customFormat="1" ht="63.75">
      <c r="A89" s="349" t="s">
        <v>430</v>
      </c>
      <c r="B89" s="349" t="s">
        <v>431</v>
      </c>
      <c r="C89" s="349"/>
      <c r="D89" s="357"/>
      <c r="E89" s="700"/>
      <c r="F89" s="352"/>
      <c r="G89" s="352"/>
      <c r="N89" s="352"/>
      <c r="O89" s="352"/>
      <c r="P89" s="352"/>
    </row>
    <row r="90" spans="1:16" s="360" customFormat="1">
      <c r="A90" s="335"/>
      <c r="B90" s="342" t="s">
        <v>432</v>
      </c>
      <c r="C90" s="343" t="s">
        <v>25</v>
      </c>
      <c r="D90" s="344">
        <v>1</v>
      </c>
      <c r="E90" s="698"/>
      <c r="F90" s="331"/>
      <c r="G90" s="331">
        <f>D90*E90</f>
        <v>0</v>
      </c>
      <c r="N90" s="331"/>
      <c r="O90" s="331"/>
      <c r="P90" s="331"/>
    </row>
    <row r="91" spans="1:16" s="360" customFormat="1">
      <c r="A91" s="335"/>
      <c r="B91" s="342" t="s">
        <v>433</v>
      </c>
      <c r="C91" s="343" t="s">
        <v>25</v>
      </c>
      <c r="D91" s="344">
        <v>1</v>
      </c>
      <c r="E91" s="698"/>
      <c r="F91" s="331"/>
      <c r="G91" s="331">
        <f>D91*E91</f>
        <v>0</v>
      </c>
      <c r="N91" s="331"/>
      <c r="O91" s="331"/>
      <c r="P91" s="331"/>
    </row>
    <row r="92" spans="1:16" s="360" customFormat="1">
      <c r="A92" s="335"/>
      <c r="B92" s="342"/>
      <c r="C92" s="343"/>
      <c r="D92" s="344"/>
      <c r="E92" s="698"/>
      <c r="F92" s="331"/>
      <c r="G92" s="331"/>
      <c r="N92" s="331"/>
      <c r="O92" s="331"/>
      <c r="P92" s="331"/>
    </row>
    <row r="93" spans="1:16" s="331" customFormat="1" ht="30.75" customHeight="1">
      <c r="A93" s="335" t="s">
        <v>434</v>
      </c>
      <c r="B93" s="349" t="s">
        <v>435</v>
      </c>
      <c r="C93" s="343"/>
      <c r="D93" s="344"/>
      <c r="E93" s="698"/>
      <c r="F93" s="340"/>
    </row>
    <row r="94" spans="1:16" s="331" customFormat="1">
      <c r="A94" s="335"/>
      <c r="B94" s="342"/>
      <c r="C94" s="343" t="s">
        <v>8</v>
      </c>
      <c r="D94" s="344">
        <v>1</v>
      </c>
      <c r="E94" s="698"/>
      <c r="F94" s="340"/>
      <c r="G94" s="331">
        <f>D94*E94</f>
        <v>0</v>
      </c>
    </row>
    <row r="95" spans="1:16" s="331" customFormat="1">
      <c r="A95" s="335"/>
      <c r="B95" s="342"/>
      <c r="C95" s="343"/>
      <c r="D95" s="344"/>
      <c r="E95" s="701"/>
      <c r="F95" s="362"/>
    </row>
    <row r="96" spans="1:16" s="331" customFormat="1" ht="30.75" customHeight="1">
      <c r="A96" s="335" t="s">
        <v>436</v>
      </c>
      <c r="B96" s="349" t="s">
        <v>437</v>
      </c>
      <c r="C96" s="343"/>
      <c r="D96" s="344"/>
      <c r="E96" s="698"/>
      <c r="F96" s="340"/>
    </row>
    <row r="97" spans="1:16" s="331" customFormat="1">
      <c r="A97" s="335"/>
      <c r="B97" s="342"/>
      <c r="C97" s="343" t="s">
        <v>8</v>
      </c>
      <c r="D97" s="344">
        <v>1</v>
      </c>
      <c r="E97" s="698"/>
      <c r="F97" s="340"/>
      <c r="G97" s="331">
        <f>D97*E97</f>
        <v>0</v>
      </c>
    </row>
    <row r="98" spans="1:16" s="331" customFormat="1">
      <c r="A98" s="335"/>
      <c r="B98" s="342"/>
      <c r="C98" s="343"/>
      <c r="D98" s="344"/>
      <c r="E98" s="701"/>
      <c r="F98" s="362"/>
    </row>
    <row r="99" spans="1:16" s="331" customFormat="1">
      <c r="A99" s="335" t="s">
        <v>438</v>
      </c>
      <c r="B99" s="342" t="s">
        <v>439</v>
      </c>
      <c r="C99" s="343"/>
      <c r="D99" s="344"/>
      <c r="E99" s="698"/>
    </row>
    <row r="100" spans="1:16" s="331" customFormat="1">
      <c r="A100" s="335"/>
      <c r="B100" s="342" t="s">
        <v>440</v>
      </c>
      <c r="C100" s="343" t="s">
        <v>25</v>
      </c>
      <c r="D100" s="344">
        <v>1</v>
      </c>
      <c r="E100" s="698"/>
      <c r="G100" s="331">
        <f>D100*E100</f>
        <v>0</v>
      </c>
    </row>
    <row r="101" spans="1:16" s="331" customFormat="1">
      <c r="A101" s="335"/>
      <c r="B101" s="342"/>
      <c r="C101" s="343"/>
      <c r="D101" s="344"/>
      <c r="E101" s="698"/>
    </row>
    <row r="102" spans="1:16" s="360" customFormat="1">
      <c r="A102" s="341" t="s">
        <v>441</v>
      </c>
      <c r="B102" s="349" t="s">
        <v>442</v>
      </c>
      <c r="C102" s="343"/>
      <c r="D102" s="344"/>
      <c r="E102" s="698"/>
      <c r="F102" s="331"/>
      <c r="G102" s="331"/>
      <c r="N102" s="331"/>
      <c r="O102" s="331"/>
      <c r="P102" s="331"/>
    </row>
    <row r="103" spans="1:16" s="360" customFormat="1">
      <c r="A103" s="341"/>
      <c r="B103" s="342" t="s">
        <v>440</v>
      </c>
      <c r="C103" s="343" t="s">
        <v>443</v>
      </c>
      <c r="D103" s="344">
        <v>1</v>
      </c>
      <c r="E103" s="698"/>
      <c r="F103" s="331"/>
      <c r="G103" s="331">
        <f>D103*E103</f>
        <v>0</v>
      </c>
      <c r="N103" s="331"/>
      <c r="O103" s="331"/>
      <c r="P103" s="331"/>
    </row>
    <row r="104" spans="1:16" s="360" customFormat="1">
      <c r="A104" s="341"/>
      <c r="B104" s="342"/>
      <c r="C104" s="343"/>
      <c r="D104" s="344"/>
      <c r="E104" s="698"/>
      <c r="F104" s="331"/>
      <c r="G104" s="331"/>
      <c r="N104" s="331"/>
      <c r="O104" s="331"/>
      <c r="P104" s="331"/>
    </row>
    <row r="105" spans="1:16" s="360" customFormat="1">
      <c r="A105" s="341"/>
      <c r="B105" s="342"/>
      <c r="C105" s="343"/>
      <c r="D105" s="344"/>
      <c r="E105" s="698"/>
      <c r="F105" s="331"/>
      <c r="G105" s="331"/>
      <c r="N105" s="331"/>
      <c r="O105" s="331"/>
      <c r="P105" s="331"/>
    </row>
    <row r="106" spans="1:16" s="360" customFormat="1">
      <c r="A106" s="330" t="s">
        <v>444</v>
      </c>
      <c r="B106" s="363" t="s">
        <v>445</v>
      </c>
      <c r="C106" s="331"/>
      <c r="D106" s="331"/>
      <c r="E106" s="702"/>
      <c r="F106" s="352"/>
      <c r="G106" s="362"/>
      <c r="N106" s="331"/>
      <c r="O106" s="331"/>
      <c r="P106" s="331"/>
    </row>
    <row r="107" spans="1:16" s="360" customFormat="1">
      <c r="A107" s="364"/>
      <c r="B107" s="362"/>
      <c r="C107" s="362" t="s">
        <v>8</v>
      </c>
      <c r="D107" s="362">
        <v>1</v>
      </c>
      <c r="E107" s="701"/>
      <c r="F107" s="365"/>
      <c r="G107" s="331">
        <f>D107*E107</f>
        <v>0</v>
      </c>
      <c r="N107" s="331"/>
      <c r="O107" s="331"/>
      <c r="P107" s="331"/>
    </row>
    <row r="108" spans="1:16" s="360" customFormat="1" ht="13.5" thickBot="1">
      <c r="A108" s="366"/>
      <c r="B108" s="367"/>
      <c r="C108" s="368"/>
      <c r="D108" s="369"/>
      <c r="E108" s="370"/>
      <c r="F108" s="371"/>
      <c r="G108" s="362"/>
      <c r="N108" s="331"/>
      <c r="O108" s="331"/>
      <c r="P108" s="331"/>
    </row>
    <row r="109" spans="1:16" s="360" customFormat="1" ht="13.5" thickBot="1">
      <c r="A109" s="341"/>
      <c r="B109" s="342"/>
      <c r="C109" s="343"/>
      <c r="D109" s="344"/>
      <c r="E109" s="332"/>
      <c r="F109" s="352"/>
      <c r="G109" s="372">
        <f>SUM(G50:G108)</f>
        <v>0</v>
      </c>
      <c r="N109" s="331"/>
      <c r="O109" s="331"/>
      <c r="P109" s="331"/>
    </row>
    <row r="110" spans="1:16" s="360" customFormat="1">
      <c r="A110" s="341"/>
      <c r="B110" s="342"/>
      <c r="C110" s="343"/>
      <c r="D110" s="344"/>
      <c r="E110" s="332"/>
      <c r="F110" s="352"/>
      <c r="G110" s="373"/>
      <c r="N110" s="331"/>
      <c r="O110" s="331"/>
      <c r="P110" s="331"/>
    </row>
    <row r="111" spans="1:16" s="331" customFormat="1">
      <c r="A111" s="328" t="s">
        <v>368</v>
      </c>
      <c r="B111" s="329" t="s">
        <v>446</v>
      </c>
      <c r="C111" s="330"/>
      <c r="E111" s="332"/>
      <c r="F111" s="333"/>
    </row>
    <row r="112" spans="1:16" s="360" customFormat="1">
      <c r="A112" s="341"/>
      <c r="B112" s="342"/>
      <c r="C112" s="343"/>
      <c r="D112" s="344"/>
      <c r="E112" s="332"/>
      <c r="F112" s="352"/>
      <c r="G112" s="373"/>
      <c r="N112" s="331"/>
      <c r="O112" s="331"/>
      <c r="P112" s="331"/>
    </row>
    <row r="113" spans="1:5" s="377" customFormat="1" ht="114.75">
      <c r="A113" s="335" t="s">
        <v>180</v>
      </c>
      <c r="B113" s="349" t="s">
        <v>447</v>
      </c>
      <c r="C113" s="374"/>
      <c r="D113" s="375"/>
      <c r="E113" s="376"/>
    </row>
    <row r="114" spans="1:5" s="381" customFormat="1" ht="15" customHeight="1">
      <c r="A114" s="335"/>
      <c r="B114" s="342" t="s">
        <v>448</v>
      </c>
      <c r="C114" s="378"/>
      <c r="D114" s="379"/>
      <c r="E114" s="380"/>
    </row>
    <row r="115" spans="1:5" s="381" customFormat="1" ht="15" customHeight="1">
      <c r="A115" s="335"/>
      <c r="B115" s="342" t="s">
        <v>449</v>
      </c>
      <c r="C115" s="378"/>
      <c r="D115" s="379"/>
      <c r="E115" s="380"/>
    </row>
    <row r="116" spans="1:5" s="381" customFormat="1" ht="15" customHeight="1">
      <c r="A116" s="335"/>
      <c r="B116" s="382" t="s">
        <v>450</v>
      </c>
      <c r="C116" s="378"/>
      <c r="D116" s="379"/>
      <c r="E116" s="380"/>
    </row>
    <row r="117" spans="1:5" s="381" customFormat="1" ht="15" customHeight="1">
      <c r="A117" s="335"/>
      <c r="B117" s="342" t="s">
        <v>451</v>
      </c>
      <c r="C117" s="378"/>
      <c r="D117" s="379"/>
      <c r="E117" s="380"/>
    </row>
    <row r="118" spans="1:5" s="381" customFormat="1" ht="15" customHeight="1">
      <c r="A118" s="335"/>
      <c r="B118" s="342" t="s">
        <v>452</v>
      </c>
      <c r="C118" s="378"/>
      <c r="D118" s="379"/>
      <c r="E118" s="380"/>
    </row>
    <row r="119" spans="1:5" s="381" customFormat="1" ht="15" customHeight="1">
      <c r="A119" s="335"/>
      <c r="B119" s="342" t="s">
        <v>453</v>
      </c>
      <c r="C119" s="378"/>
      <c r="D119" s="379"/>
      <c r="E119" s="380"/>
    </row>
    <row r="120" spans="1:5" s="381" customFormat="1" ht="15" customHeight="1">
      <c r="A120" s="335"/>
      <c r="B120" s="382" t="s">
        <v>454</v>
      </c>
      <c r="C120" s="378"/>
      <c r="D120" s="379"/>
      <c r="E120" s="380"/>
    </row>
    <row r="121" spans="1:5" s="381" customFormat="1" ht="15" customHeight="1">
      <c r="A121" s="335"/>
      <c r="B121" s="342" t="s">
        <v>451</v>
      </c>
      <c r="C121" s="378"/>
      <c r="D121" s="379"/>
      <c r="E121" s="380"/>
    </row>
    <row r="122" spans="1:5" s="381" customFormat="1" ht="15" customHeight="1">
      <c r="A122" s="335"/>
      <c r="B122" s="342" t="s">
        <v>452</v>
      </c>
      <c r="C122" s="378"/>
      <c r="D122" s="379"/>
      <c r="E122" s="380"/>
    </row>
    <row r="123" spans="1:5" s="381" customFormat="1" ht="15" customHeight="1">
      <c r="A123" s="335"/>
      <c r="B123" s="342" t="s">
        <v>455</v>
      </c>
      <c r="C123" s="378"/>
      <c r="D123" s="379"/>
      <c r="E123" s="380"/>
    </row>
    <row r="124" spans="1:5" s="381" customFormat="1" ht="15" customHeight="1">
      <c r="A124" s="335"/>
      <c r="B124" s="342" t="s">
        <v>456</v>
      </c>
      <c r="C124" s="378"/>
      <c r="D124" s="379"/>
      <c r="E124" s="380"/>
    </row>
    <row r="125" spans="1:5" s="377" customFormat="1" ht="45" customHeight="1">
      <c r="A125" s="335"/>
      <c r="B125" s="383" t="s">
        <v>457</v>
      </c>
      <c r="C125" s="374"/>
      <c r="D125" s="375"/>
      <c r="E125" s="376"/>
    </row>
    <row r="126" spans="1:5" s="377" customFormat="1" ht="43.5" customHeight="1">
      <c r="A126" s="335"/>
      <c r="B126" s="384" t="s">
        <v>458</v>
      </c>
      <c r="C126" s="374"/>
      <c r="D126" s="375"/>
      <c r="E126" s="376"/>
    </row>
    <row r="127" spans="1:5" s="377" customFormat="1" ht="30" customHeight="1">
      <c r="A127" s="335"/>
      <c r="B127" s="383" t="s">
        <v>459</v>
      </c>
      <c r="C127" s="374"/>
      <c r="D127" s="375"/>
      <c r="E127" s="376"/>
    </row>
    <row r="128" spans="1:5" s="377" customFormat="1" ht="30" customHeight="1">
      <c r="A128" s="335"/>
      <c r="B128" s="383" t="s">
        <v>460</v>
      </c>
      <c r="C128" s="374"/>
      <c r="D128" s="375"/>
      <c r="E128" s="376"/>
    </row>
    <row r="129" spans="1:16" s="381" customFormat="1">
      <c r="A129" s="335"/>
      <c r="B129" s="342" t="s">
        <v>461</v>
      </c>
      <c r="C129" s="378" t="s">
        <v>25</v>
      </c>
      <c r="D129" s="379">
        <v>2</v>
      </c>
      <c r="E129" s="385"/>
      <c r="F129" s="381">
        <f>D129*E129</f>
        <v>0</v>
      </c>
      <c r="G129" s="381">
        <f>D129*E129</f>
        <v>0</v>
      </c>
    </row>
    <row r="130" spans="1:16" s="381" customFormat="1">
      <c r="A130" s="335"/>
      <c r="B130" s="342"/>
      <c r="C130" s="378"/>
      <c r="D130" s="379"/>
      <c r="E130" s="380"/>
    </row>
    <row r="131" spans="1:16" s="331" customFormat="1" ht="30.75" customHeight="1">
      <c r="A131" s="335" t="s">
        <v>368</v>
      </c>
      <c r="B131" s="349" t="s">
        <v>435</v>
      </c>
      <c r="C131" s="343"/>
      <c r="D131" s="344"/>
      <c r="E131" s="698"/>
    </row>
    <row r="132" spans="1:16" s="331" customFormat="1">
      <c r="A132" s="335"/>
      <c r="B132" s="342"/>
      <c r="C132" s="343" t="s">
        <v>8</v>
      </c>
      <c r="D132" s="344">
        <v>1</v>
      </c>
      <c r="E132" s="698"/>
      <c r="F132" s="331">
        <f>D132*E132</f>
        <v>0</v>
      </c>
      <c r="G132" s="381">
        <f>D132*E132</f>
        <v>0</v>
      </c>
    </row>
    <row r="133" spans="1:16" s="331" customFormat="1">
      <c r="A133" s="335"/>
      <c r="B133" s="342"/>
      <c r="C133" s="343"/>
      <c r="D133" s="344"/>
      <c r="E133" s="701"/>
    </row>
    <row r="134" spans="1:16" s="331" customFormat="1">
      <c r="A134" s="330" t="s">
        <v>369</v>
      </c>
      <c r="B134" s="331" t="s">
        <v>445</v>
      </c>
      <c r="E134" s="702"/>
      <c r="F134" s="362"/>
    </row>
    <row r="135" spans="1:16" s="331" customFormat="1">
      <c r="A135" s="364"/>
      <c r="B135" s="362"/>
      <c r="C135" s="362" t="s">
        <v>8</v>
      </c>
      <c r="D135" s="362">
        <v>1</v>
      </c>
      <c r="E135" s="701"/>
      <c r="F135" s="331">
        <f>D135*E135</f>
        <v>0</v>
      </c>
      <c r="G135" s="381">
        <f>D135*E135</f>
        <v>0</v>
      </c>
    </row>
    <row r="136" spans="1:16" s="331" customFormat="1" ht="13.5" thickBot="1">
      <c r="A136" s="366"/>
      <c r="B136" s="367"/>
      <c r="C136" s="368"/>
      <c r="D136" s="369"/>
      <c r="E136" s="370"/>
      <c r="F136" s="362"/>
      <c r="G136" s="362"/>
    </row>
    <row r="137" spans="1:16" s="331" customFormat="1" ht="13.5" thickBot="1">
      <c r="A137" s="341"/>
      <c r="B137" s="342"/>
      <c r="C137" s="343"/>
      <c r="D137" s="344"/>
      <c r="E137" s="332"/>
      <c r="F137" s="373"/>
      <c r="G137" s="386">
        <f>SUM(G129:G135)</f>
        <v>0</v>
      </c>
    </row>
    <row r="138" spans="1:16" s="331" customFormat="1">
      <c r="A138" s="341"/>
      <c r="B138" s="342"/>
      <c r="C138" s="343"/>
      <c r="D138" s="344"/>
      <c r="E138" s="332"/>
      <c r="F138" s="373"/>
      <c r="G138" s="373"/>
    </row>
    <row r="139" spans="1:16" s="331" customFormat="1" ht="25.5">
      <c r="A139" s="328" t="s">
        <v>369</v>
      </c>
      <c r="B139" s="329" t="s">
        <v>462</v>
      </c>
      <c r="C139" s="330"/>
      <c r="E139" s="332"/>
      <c r="F139" s="333"/>
    </row>
    <row r="140" spans="1:16" s="360" customFormat="1">
      <c r="A140" s="387"/>
      <c r="B140" s="354"/>
      <c r="C140" s="331"/>
      <c r="D140" s="331"/>
      <c r="E140" s="332"/>
      <c r="F140" s="333"/>
      <c r="G140" s="362"/>
      <c r="N140" s="331"/>
      <c r="O140" s="331"/>
      <c r="P140" s="331"/>
    </row>
    <row r="141" spans="1:16" s="353" customFormat="1" ht="25.5">
      <c r="A141" s="335" t="s">
        <v>180</v>
      </c>
      <c r="B141" s="388" t="s">
        <v>463</v>
      </c>
      <c r="C141" s="335"/>
      <c r="D141" s="355"/>
      <c r="E141" s="356"/>
      <c r="F141" s="352"/>
      <c r="G141" s="352"/>
      <c r="N141" s="352"/>
      <c r="O141" s="352"/>
      <c r="P141" s="352"/>
    </row>
    <row r="142" spans="1:16" s="360" customFormat="1" ht="25.5">
      <c r="A142" s="389" t="s">
        <v>381</v>
      </c>
      <c r="B142" s="342" t="s">
        <v>464</v>
      </c>
      <c r="C142" s="343"/>
      <c r="D142" s="344"/>
      <c r="E142" s="339"/>
      <c r="F142" s="331"/>
      <c r="G142" s="331"/>
      <c r="N142" s="331"/>
      <c r="O142" s="331"/>
      <c r="P142" s="331"/>
    </row>
    <row r="143" spans="1:16" s="360" customFormat="1" ht="63.75">
      <c r="A143" s="389" t="s">
        <v>381</v>
      </c>
      <c r="B143" s="342" t="s">
        <v>465</v>
      </c>
      <c r="C143" s="343"/>
      <c r="D143" s="344"/>
      <c r="E143" s="339"/>
      <c r="F143" s="331"/>
      <c r="G143" s="331"/>
      <c r="N143" s="331"/>
      <c r="O143" s="331"/>
      <c r="P143" s="331"/>
    </row>
    <row r="144" spans="1:16" s="360" customFormat="1" ht="25.5">
      <c r="A144" s="389" t="s">
        <v>381</v>
      </c>
      <c r="B144" s="342" t="s">
        <v>466</v>
      </c>
      <c r="C144" s="343"/>
      <c r="D144" s="344"/>
      <c r="E144" s="339"/>
      <c r="F144" s="331"/>
      <c r="G144" s="331"/>
      <c r="N144" s="331"/>
      <c r="O144" s="331"/>
      <c r="P144" s="331"/>
    </row>
    <row r="145" spans="1:16" s="360" customFormat="1" ht="25.5">
      <c r="A145" s="389" t="s">
        <v>381</v>
      </c>
      <c r="B145" s="342" t="s">
        <v>467</v>
      </c>
      <c r="C145" s="343"/>
      <c r="D145" s="344"/>
      <c r="E145" s="339"/>
      <c r="F145" s="331"/>
      <c r="G145" s="331"/>
      <c r="N145" s="331"/>
      <c r="O145" s="331"/>
      <c r="P145" s="331"/>
    </row>
    <row r="146" spans="1:16" s="360" customFormat="1">
      <c r="A146" s="335"/>
      <c r="B146" s="342"/>
      <c r="C146" s="343"/>
      <c r="D146" s="344"/>
      <c r="E146" s="339"/>
      <c r="F146" s="331"/>
      <c r="G146" s="331"/>
      <c r="N146" s="331"/>
      <c r="O146" s="331"/>
      <c r="P146" s="331"/>
    </row>
    <row r="147" spans="1:16" s="353" customFormat="1" ht="13.5" thickBot="1">
      <c r="A147" s="390"/>
      <c r="B147" s="391" t="s">
        <v>468</v>
      </c>
      <c r="C147" s="368" t="s">
        <v>25</v>
      </c>
      <c r="D147" s="369">
        <v>1</v>
      </c>
      <c r="E147" s="703"/>
      <c r="F147" s="371"/>
      <c r="G147" s="362">
        <f>D147*E147</f>
        <v>0</v>
      </c>
      <c r="N147" s="352"/>
      <c r="O147" s="352"/>
      <c r="P147" s="352"/>
    </row>
    <row r="148" spans="1:16" s="360" customFormat="1" ht="13.5" thickBot="1">
      <c r="A148" s="341"/>
      <c r="B148" s="342"/>
      <c r="C148" s="343"/>
      <c r="D148" s="344"/>
      <c r="E148" s="332"/>
      <c r="F148" s="352"/>
      <c r="G148" s="386">
        <f>SUM(G147)</f>
        <v>0</v>
      </c>
      <c r="N148" s="331"/>
      <c r="O148" s="331"/>
      <c r="P148" s="331"/>
    </row>
    <row r="149" spans="1:16" s="360" customFormat="1">
      <c r="A149" s="335"/>
      <c r="B149" s="342"/>
      <c r="C149" s="343"/>
      <c r="D149" s="344"/>
      <c r="E149" s="339"/>
      <c r="F149" s="331"/>
      <c r="G149" s="331"/>
      <c r="N149" s="331"/>
      <c r="O149" s="331"/>
      <c r="P149" s="331"/>
    </row>
    <row r="150" spans="1:16" s="312" customFormat="1" ht="14.25" customHeight="1">
      <c r="A150" s="306" t="s">
        <v>469</v>
      </c>
      <c r="B150" s="307" t="s">
        <v>470</v>
      </c>
      <c r="C150" s="307"/>
      <c r="D150" s="308"/>
      <c r="E150" s="309"/>
      <c r="F150" s="310"/>
      <c r="G150" s="311"/>
    </row>
    <row r="151" spans="1:16" s="360" customFormat="1">
      <c r="A151" s="387"/>
      <c r="B151" s="392"/>
      <c r="C151" s="331"/>
      <c r="D151" s="331"/>
      <c r="E151" s="393"/>
      <c r="F151" s="388"/>
      <c r="G151" s="362"/>
      <c r="N151" s="331"/>
      <c r="O151" s="331"/>
      <c r="P151" s="331"/>
    </row>
    <row r="152" spans="1:16" s="331" customFormat="1" ht="217.5" customHeight="1">
      <c r="A152" s="349" t="s">
        <v>180</v>
      </c>
      <c r="B152" s="388" t="s">
        <v>471</v>
      </c>
      <c r="C152" s="394"/>
      <c r="D152" s="395"/>
      <c r="E152" s="396"/>
      <c r="F152" s="397"/>
      <c r="G152" s="362"/>
    </row>
    <row r="153" spans="1:16" s="331" customFormat="1" ht="15" customHeight="1">
      <c r="A153" s="349"/>
      <c r="B153" s="398" t="s">
        <v>472</v>
      </c>
      <c r="C153" s="346"/>
      <c r="D153" s="347"/>
      <c r="E153" s="399"/>
      <c r="F153" s="397"/>
      <c r="G153" s="362"/>
    </row>
    <row r="154" spans="1:16" s="331" customFormat="1" ht="15" customHeight="1">
      <c r="A154" s="383" t="s">
        <v>381</v>
      </c>
      <c r="B154" s="400" t="s">
        <v>473</v>
      </c>
      <c r="C154" s="346"/>
      <c r="D154" s="347"/>
      <c r="E154" s="399"/>
      <c r="F154" s="397"/>
      <c r="G154" s="362"/>
    </row>
    <row r="155" spans="1:16" s="331" customFormat="1">
      <c r="A155" s="383" t="s">
        <v>381</v>
      </c>
      <c r="B155" s="400" t="s">
        <v>474</v>
      </c>
      <c r="C155" s="346"/>
      <c r="D155" s="347"/>
      <c r="E155" s="399"/>
      <c r="F155" s="397"/>
      <c r="G155" s="362"/>
    </row>
    <row r="156" spans="1:16" s="331" customFormat="1" ht="15" customHeight="1">
      <c r="A156" s="383" t="s">
        <v>381</v>
      </c>
      <c r="B156" s="401" t="s">
        <v>475</v>
      </c>
      <c r="C156" s="346"/>
      <c r="D156" s="347"/>
      <c r="E156" s="399"/>
      <c r="F156" s="397"/>
      <c r="G156" s="362"/>
    </row>
    <row r="157" spans="1:16" s="331" customFormat="1" ht="15" customHeight="1">
      <c r="A157" s="383" t="s">
        <v>381</v>
      </c>
      <c r="B157" s="401" t="s">
        <v>476</v>
      </c>
      <c r="C157" s="346"/>
      <c r="D157" s="347"/>
      <c r="E157" s="399"/>
      <c r="F157" s="397"/>
      <c r="G157" s="362"/>
    </row>
    <row r="158" spans="1:16" s="331" customFormat="1" ht="15" customHeight="1">
      <c r="A158" s="383" t="s">
        <v>381</v>
      </c>
      <c r="B158" s="401" t="s">
        <v>477</v>
      </c>
      <c r="C158" s="346"/>
      <c r="D158" s="347"/>
      <c r="E158" s="399"/>
      <c r="F158" s="397"/>
      <c r="G158" s="362"/>
    </row>
    <row r="159" spans="1:16" s="331" customFormat="1" ht="15" customHeight="1">
      <c r="A159" s="383" t="s">
        <v>381</v>
      </c>
      <c r="B159" s="401" t="s">
        <v>478</v>
      </c>
      <c r="C159" s="346"/>
      <c r="D159" s="347"/>
      <c r="E159" s="399"/>
      <c r="F159" s="397"/>
      <c r="G159" s="362"/>
    </row>
    <row r="160" spans="1:16" s="331" customFormat="1" ht="15" customHeight="1">
      <c r="A160" s="383" t="s">
        <v>381</v>
      </c>
      <c r="B160" s="401" t="s">
        <v>479</v>
      </c>
      <c r="C160" s="346"/>
      <c r="D160" s="347"/>
      <c r="E160" s="399"/>
      <c r="F160" s="397"/>
      <c r="G160" s="362"/>
    </row>
    <row r="161" spans="1:7" s="331" customFormat="1" ht="15" customHeight="1">
      <c r="A161" s="349"/>
      <c r="B161" s="398" t="s">
        <v>480</v>
      </c>
      <c r="C161" s="346"/>
      <c r="D161" s="347"/>
      <c r="E161" s="399"/>
      <c r="F161" s="397"/>
      <c r="G161" s="362"/>
    </row>
    <row r="162" spans="1:7" s="331" customFormat="1" ht="15" customHeight="1">
      <c r="A162" s="383" t="s">
        <v>381</v>
      </c>
      <c r="B162" s="400" t="s">
        <v>473</v>
      </c>
      <c r="C162" s="346"/>
      <c r="D162" s="347"/>
      <c r="E162" s="399"/>
      <c r="F162" s="397"/>
      <c r="G162" s="362"/>
    </row>
    <row r="163" spans="1:7" s="331" customFormat="1" ht="15" customHeight="1">
      <c r="A163" s="383" t="s">
        <v>381</v>
      </c>
      <c r="B163" s="400" t="s">
        <v>474</v>
      </c>
      <c r="C163" s="346"/>
      <c r="D163" s="347"/>
      <c r="E163" s="399"/>
      <c r="F163" s="397"/>
      <c r="G163" s="362"/>
    </row>
    <row r="164" spans="1:7" s="331" customFormat="1" ht="15" customHeight="1">
      <c r="A164" s="383" t="s">
        <v>381</v>
      </c>
      <c r="B164" s="401" t="s">
        <v>481</v>
      </c>
      <c r="C164" s="346"/>
      <c r="D164" s="347"/>
      <c r="E164" s="399"/>
      <c r="F164" s="397"/>
      <c r="G164" s="362"/>
    </row>
    <row r="165" spans="1:7" s="331" customFormat="1" ht="15" customHeight="1">
      <c r="A165" s="383" t="s">
        <v>381</v>
      </c>
      <c r="B165" s="401" t="s">
        <v>476</v>
      </c>
      <c r="C165" s="346"/>
      <c r="D165" s="347"/>
      <c r="E165" s="399"/>
      <c r="F165" s="397"/>
      <c r="G165" s="362"/>
    </row>
    <row r="166" spans="1:7" s="331" customFormat="1" ht="25.5">
      <c r="A166" s="383" t="s">
        <v>381</v>
      </c>
      <c r="B166" s="401" t="s">
        <v>482</v>
      </c>
      <c r="C166" s="346"/>
      <c r="D166" s="347"/>
      <c r="E166" s="399"/>
      <c r="F166" s="397"/>
      <c r="G166" s="362"/>
    </row>
    <row r="167" spans="1:7" s="331" customFormat="1" ht="15" customHeight="1">
      <c r="A167" s="383" t="s">
        <v>381</v>
      </c>
      <c r="B167" s="401" t="s">
        <v>479</v>
      </c>
      <c r="C167" s="346"/>
      <c r="D167" s="347"/>
      <c r="E167" s="399"/>
      <c r="F167" s="397"/>
      <c r="G167" s="362"/>
    </row>
    <row r="168" spans="1:7" s="352" customFormat="1" ht="15" customHeight="1">
      <c r="A168" s="383" t="s">
        <v>381</v>
      </c>
      <c r="B168" s="402" t="s">
        <v>483</v>
      </c>
      <c r="C168" s="346"/>
      <c r="D168" s="347"/>
      <c r="E168" s="399"/>
      <c r="F168" s="397"/>
      <c r="G168" s="365"/>
    </row>
    <row r="169" spans="1:7" s="333" customFormat="1" ht="15" customHeight="1">
      <c r="A169" s="403"/>
      <c r="B169" s="404" t="s">
        <v>484</v>
      </c>
      <c r="C169" s="334"/>
      <c r="D169" s="361"/>
      <c r="E169" s="405"/>
      <c r="F169" s="397"/>
      <c r="G169" s="406"/>
    </row>
    <row r="170" spans="1:7" s="331" customFormat="1" ht="15" customHeight="1">
      <c r="A170" s="383" t="s">
        <v>381</v>
      </c>
      <c r="B170" s="407" t="s">
        <v>485</v>
      </c>
      <c r="C170" s="346"/>
      <c r="D170" s="347"/>
      <c r="E170" s="399"/>
      <c r="F170" s="397"/>
      <c r="G170" s="362"/>
    </row>
    <row r="171" spans="1:7" s="331" customFormat="1" ht="15" customHeight="1">
      <c r="A171" s="383" t="s">
        <v>381</v>
      </c>
      <c r="B171" s="407" t="s">
        <v>486</v>
      </c>
      <c r="C171" s="346"/>
      <c r="D171" s="347"/>
      <c r="E171" s="399"/>
      <c r="F171" s="397"/>
      <c r="G171" s="362"/>
    </row>
    <row r="172" spans="1:7" s="331" customFormat="1" ht="15" customHeight="1">
      <c r="A172" s="383" t="s">
        <v>381</v>
      </c>
      <c r="B172" s="407" t="s">
        <v>487</v>
      </c>
      <c r="C172" s="346"/>
      <c r="D172" s="347"/>
      <c r="E172" s="399"/>
      <c r="F172" s="397"/>
      <c r="G172" s="362"/>
    </row>
    <row r="173" spans="1:7" s="333" customFormat="1" ht="15" customHeight="1">
      <c r="A173" s="403"/>
      <c r="B173" s="407" t="s">
        <v>488</v>
      </c>
      <c r="C173" s="334"/>
      <c r="D173" s="361"/>
      <c r="E173" s="405"/>
      <c r="F173" s="397"/>
      <c r="G173" s="406"/>
    </row>
    <row r="174" spans="1:7" s="333" customFormat="1" ht="15" customHeight="1">
      <c r="A174" s="403"/>
      <c r="B174" s="404" t="s">
        <v>489</v>
      </c>
      <c r="C174" s="334"/>
      <c r="D174" s="361"/>
      <c r="E174" s="405"/>
      <c r="F174" s="397"/>
      <c r="G174" s="406"/>
    </row>
    <row r="175" spans="1:7" s="331" customFormat="1" ht="15" customHeight="1">
      <c r="A175" s="383" t="s">
        <v>381</v>
      </c>
      <c r="B175" s="407" t="s">
        <v>490</v>
      </c>
      <c r="C175" s="346"/>
      <c r="D175" s="347"/>
      <c r="E175" s="399"/>
      <c r="F175" s="397"/>
      <c r="G175" s="362"/>
    </row>
    <row r="176" spans="1:7" s="331" customFormat="1" ht="15" customHeight="1">
      <c r="A176" s="383" t="s">
        <v>381</v>
      </c>
      <c r="B176" s="407" t="s">
        <v>491</v>
      </c>
      <c r="C176" s="346"/>
      <c r="D176" s="347"/>
      <c r="E176" s="399"/>
      <c r="F176" s="397"/>
      <c r="G176" s="362"/>
    </row>
    <row r="177" spans="1:7" s="331" customFormat="1" ht="15" customHeight="1">
      <c r="A177" s="383" t="s">
        <v>381</v>
      </c>
      <c r="B177" s="407" t="s">
        <v>487</v>
      </c>
      <c r="C177" s="346"/>
      <c r="D177" s="347"/>
      <c r="E177" s="399"/>
      <c r="F177" s="397"/>
      <c r="G177" s="362"/>
    </row>
    <row r="178" spans="1:7" s="333" customFormat="1" ht="15" customHeight="1">
      <c r="A178" s="403"/>
      <c r="B178" s="407" t="s">
        <v>488</v>
      </c>
      <c r="C178" s="334"/>
      <c r="D178" s="361"/>
      <c r="E178" s="405"/>
      <c r="F178" s="397"/>
      <c r="G178" s="406"/>
    </row>
    <row r="179" spans="1:7" s="333" customFormat="1" ht="15" customHeight="1">
      <c r="A179" s="403"/>
      <c r="B179" s="404" t="s">
        <v>492</v>
      </c>
      <c r="C179" s="334"/>
      <c r="D179" s="361"/>
      <c r="E179" s="405"/>
      <c r="F179" s="397"/>
      <c r="G179" s="406"/>
    </row>
    <row r="180" spans="1:7" s="331" customFormat="1" ht="15" customHeight="1">
      <c r="A180" s="383" t="s">
        <v>381</v>
      </c>
      <c r="B180" s="407" t="s">
        <v>493</v>
      </c>
      <c r="C180" s="346"/>
      <c r="D180" s="347"/>
      <c r="E180" s="399"/>
      <c r="F180" s="397"/>
      <c r="G180" s="362"/>
    </row>
    <row r="181" spans="1:7" s="331" customFormat="1">
      <c r="A181" s="349" t="s">
        <v>381</v>
      </c>
      <c r="B181" s="408" t="s">
        <v>494</v>
      </c>
      <c r="C181" s="346"/>
      <c r="D181" s="347"/>
      <c r="E181" s="399"/>
      <c r="F181" s="397"/>
      <c r="G181" s="362"/>
    </row>
    <row r="182" spans="1:7" s="331" customFormat="1">
      <c r="A182" s="349" t="s">
        <v>381</v>
      </c>
      <c r="B182" s="408" t="s">
        <v>495</v>
      </c>
      <c r="C182" s="346"/>
      <c r="D182" s="347"/>
      <c r="E182" s="399"/>
      <c r="F182" s="397"/>
      <c r="G182" s="362"/>
    </row>
    <row r="183" spans="1:7" s="331" customFormat="1">
      <c r="A183" s="349" t="s">
        <v>381</v>
      </c>
      <c r="B183" s="408" t="s">
        <v>496</v>
      </c>
      <c r="C183" s="346"/>
      <c r="D183" s="347"/>
      <c r="E183" s="399"/>
      <c r="F183" s="397"/>
      <c r="G183" s="362"/>
    </row>
    <row r="184" spans="1:7" s="331" customFormat="1">
      <c r="A184" s="349" t="s">
        <v>381</v>
      </c>
      <c r="B184" s="408" t="s">
        <v>497</v>
      </c>
      <c r="C184" s="346"/>
      <c r="D184" s="347"/>
      <c r="E184" s="399"/>
      <c r="F184" s="397"/>
      <c r="G184" s="362"/>
    </row>
    <row r="185" spans="1:7" s="331" customFormat="1">
      <c r="A185" s="349" t="s">
        <v>381</v>
      </c>
      <c r="B185" s="408" t="s">
        <v>498</v>
      </c>
      <c r="C185" s="346"/>
      <c r="D185" s="347"/>
      <c r="E185" s="399"/>
      <c r="F185" s="397"/>
      <c r="G185" s="362"/>
    </row>
    <row r="186" spans="1:7" s="331" customFormat="1" ht="25.5">
      <c r="A186" s="349" t="s">
        <v>381</v>
      </c>
      <c r="B186" s="408" t="s">
        <v>499</v>
      </c>
      <c r="C186" s="346"/>
      <c r="D186" s="347"/>
      <c r="E186" s="399"/>
      <c r="F186" s="397"/>
      <c r="G186" s="362"/>
    </row>
    <row r="187" spans="1:7" s="331" customFormat="1" ht="25.5">
      <c r="A187" s="349" t="s">
        <v>381</v>
      </c>
      <c r="B187" s="408" t="s">
        <v>500</v>
      </c>
      <c r="C187" s="346"/>
      <c r="D187" s="347"/>
      <c r="E187" s="399"/>
      <c r="F187" s="397"/>
      <c r="G187" s="362"/>
    </row>
    <row r="188" spans="1:7" s="331" customFormat="1" ht="92.25" customHeight="1">
      <c r="A188" s="349"/>
      <c r="B188" s="409" t="s">
        <v>501</v>
      </c>
      <c r="C188" s="410"/>
      <c r="D188" s="411"/>
      <c r="E188" s="412"/>
      <c r="F188" s="397"/>
      <c r="G188" s="362"/>
    </row>
    <row r="189" spans="1:7" s="331" customFormat="1" ht="15" customHeight="1">
      <c r="A189" s="349"/>
      <c r="B189" s="413" t="s">
        <v>502</v>
      </c>
      <c r="C189" s="394"/>
      <c r="D189" s="395"/>
      <c r="E189" s="396"/>
      <c r="F189" s="397"/>
      <c r="G189" s="362"/>
    </row>
    <row r="190" spans="1:7" s="331" customFormat="1" ht="28.5" customHeight="1">
      <c r="A190" s="383" t="s">
        <v>381</v>
      </c>
      <c r="B190" s="413" t="s">
        <v>503</v>
      </c>
      <c r="C190" s="346"/>
      <c r="D190" s="347"/>
      <c r="E190" s="399"/>
      <c r="F190" s="397"/>
      <c r="G190" s="362"/>
    </row>
    <row r="191" spans="1:7" s="331" customFormat="1" ht="28.5" customHeight="1">
      <c r="A191" s="383" t="s">
        <v>381</v>
      </c>
      <c r="B191" s="413" t="s">
        <v>504</v>
      </c>
      <c r="C191" s="346"/>
      <c r="D191" s="347"/>
      <c r="E191" s="399"/>
      <c r="F191" s="397"/>
      <c r="G191" s="362"/>
    </row>
    <row r="192" spans="1:7" s="331" customFormat="1" ht="26.25" customHeight="1">
      <c r="A192" s="383" t="s">
        <v>381</v>
      </c>
      <c r="B192" s="413" t="s">
        <v>505</v>
      </c>
      <c r="C192" s="346"/>
      <c r="D192" s="347"/>
      <c r="E192" s="399"/>
      <c r="F192" s="397"/>
      <c r="G192" s="362"/>
    </row>
    <row r="193" spans="1:16" s="331" customFormat="1" ht="27.75" customHeight="1">
      <c r="A193" s="383" t="s">
        <v>381</v>
      </c>
      <c r="B193" s="413" t="s">
        <v>506</v>
      </c>
      <c r="C193" s="346"/>
      <c r="D193" s="347"/>
      <c r="E193" s="399"/>
      <c r="F193" s="397"/>
      <c r="G193" s="362"/>
    </row>
    <row r="194" spans="1:16" s="331" customFormat="1" ht="16.5" customHeight="1">
      <c r="A194" s="383" t="s">
        <v>381</v>
      </c>
      <c r="B194" s="413" t="s">
        <v>507</v>
      </c>
      <c r="C194" s="346"/>
      <c r="D194" s="347"/>
      <c r="E194" s="399"/>
      <c r="F194" s="397"/>
      <c r="G194" s="362"/>
    </row>
    <row r="195" spans="1:16" s="352" customFormat="1" ht="28.5" customHeight="1">
      <c r="A195" s="383" t="s">
        <v>381</v>
      </c>
      <c r="B195" s="413" t="s">
        <v>508</v>
      </c>
      <c r="C195" s="346"/>
      <c r="D195" s="347"/>
      <c r="E195" s="399"/>
      <c r="F195" s="397"/>
      <c r="G195" s="365"/>
    </row>
    <row r="196" spans="1:16" s="352" customFormat="1" ht="27.75" customHeight="1">
      <c r="A196" s="383" t="s">
        <v>381</v>
      </c>
      <c r="B196" s="413" t="s">
        <v>509</v>
      </c>
      <c r="C196" s="346"/>
      <c r="D196" s="347"/>
      <c r="E196" s="399"/>
      <c r="F196" s="397"/>
      <c r="G196" s="365"/>
    </row>
    <row r="197" spans="1:16" s="333" customFormat="1" ht="28.5" customHeight="1">
      <c r="A197" s="403"/>
      <c r="B197" s="413" t="s">
        <v>510</v>
      </c>
      <c r="C197" s="334"/>
      <c r="D197" s="361"/>
      <c r="E197" s="405"/>
      <c r="F197" s="397"/>
      <c r="G197" s="406"/>
    </row>
    <row r="198" spans="1:16" s="331" customFormat="1" ht="10.5" customHeight="1">
      <c r="A198" s="383"/>
      <c r="B198" s="413"/>
      <c r="C198" s="346"/>
      <c r="D198" s="347"/>
      <c r="E198" s="399"/>
      <c r="F198" s="397"/>
      <c r="G198" s="362"/>
    </row>
    <row r="199" spans="1:16" s="331" customFormat="1" ht="16.5" customHeight="1">
      <c r="A199" s="383" t="s">
        <v>381</v>
      </c>
      <c r="B199" s="414" t="s">
        <v>511</v>
      </c>
      <c r="C199" s="346"/>
      <c r="D199" s="347"/>
      <c r="E199" s="399"/>
      <c r="F199" s="397"/>
      <c r="G199" s="362"/>
    </row>
    <row r="200" spans="1:16" s="331" customFormat="1" ht="15" customHeight="1">
      <c r="A200" s="383" t="s">
        <v>381</v>
      </c>
      <c r="B200" s="413" t="s">
        <v>512</v>
      </c>
      <c r="C200" s="346"/>
      <c r="D200" s="347"/>
      <c r="E200" s="399"/>
      <c r="F200" s="397"/>
      <c r="G200" s="362"/>
    </row>
    <row r="201" spans="1:16" s="333" customFormat="1" ht="15" customHeight="1">
      <c r="A201" s="358" t="s">
        <v>381</v>
      </c>
      <c r="B201" s="413" t="s">
        <v>513</v>
      </c>
      <c r="C201" s="334"/>
      <c r="D201" s="361"/>
      <c r="E201" s="405"/>
      <c r="F201" s="397"/>
      <c r="G201" s="406"/>
    </row>
    <row r="202" spans="1:16" s="331" customFormat="1" ht="15" customHeight="1">
      <c r="A202" s="383" t="s">
        <v>381</v>
      </c>
      <c r="B202" s="415" t="s">
        <v>514</v>
      </c>
      <c r="C202" s="346"/>
      <c r="D202" s="347"/>
      <c r="E202" s="399"/>
      <c r="F202" s="397"/>
      <c r="G202" s="362"/>
    </row>
    <row r="203" spans="1:16" s="331" customFormat="1" ht="16.5" customHeight="1">
      <c r="A203" s="383"/>
      <c r="B203" s="416"/>
      <c r="C203" s="346"/>
      <c r="D203" s="347"/>
      <c r="E203" s="399"/>
      <c r="F203" s="397"/>
      <c r="G203" s="362"/>
    </row>
    <row r="204" spans="1:16" ht="30.75" customHeight="1">
      <c r="A204" s="349" t="s">
        <v>515</v>
      </c>
      <c r="B204" s="413" t="s">
        <v>516</v>
      </c>
      <c r="C204" s="410"/>
      <c r="D204" s="411"/>
      <c r="E204" s="417"/>
      <c r="F204" s="397"/>
      <c r="G204" s="418"/>
    </row>
    <row r="205" spans="1:16">
      <c r="A205" s="419" t="s">
        <v>517</v>
      </c>
      <c r="B205" s="413" t="s">
        <v>518</v>
      </c>
      <c r="C205" s="410"/>
      <c r="D205" s="411"/>
      <c r="E205" s="417"/>
      <c r="F205" s="397"/>
      <c r="G205" s="418"/>
    </row>
    <row r="206" spans="1:16" s="425" customFormat="1" ht="15" customHeight="1">
      <c r="A206" s="394"/>
      <c r="B206" s="420" t="s">
        <v>440</v>
      </c>
      <c r="C206" s="421" t="s">
        <v>25</v>
      </c>
      <c r="D206" s="422">
        <v>1</v>
      </c>
      <c r="E206" s="704"/>
      <c r="F206" s="423">
        <f>D206*E206</f>
        <v>0</v>
      </c>
      <c r="G206" s="424">
        <f>D206*E206</f>
        <v>0</v>
      </c>
      <c r="N206" s="333"/>
      <c r="O206" s="333"/>
      <c r="P206" s="333"/>
    </row>
    <row r="207" spans="1:16" s="425" customFormat="1" ht="15" customHeight="1">
      <c r="A207" s="394"/>
      <c r="B207" s="420"/>
      <c r="C207" s="421"/>
      <c r="D207" s="422"/>
      <c r="E207" s="704"/>
      <c r="F207" s="423"/>
      <c r="G207" s="424"/>
      <c r="N207" s="333"/>
      <c r="O207" s="333"/>
      <c r="P207" s="333"/>
    </row>
    <row r="208" spans="1:16" s="360" customFormat="1" ht="63.75">
      <c r="A208" s="335" t="s">
        <v>368</v>
      </c>
      <c r="B208" s="342" t="s">
        <v>519</v>
      </c>
      <c r="C208" s="378"/>
      <c r="D208" s="379"/>
      <c r="E208" s="702"/>
      <c r="F208" s="333"/>
      <c r="G208" s="362"/>
      <c r="N208" s="331"/>
      <c r="O208" s="331"/>
      <c r="P208" s="331"/>
    </row>
    <row r="209" spans="1:16" s="360" customFormat="1">
      <c r="A209" s="335"/>
      <c r="B209" s="342"/>
      <c r="C209" s="378" t="s">
        <v>312</v>
      </c>
      <c r="D209" s="379">
        <v>350</v>
      </c>
      <c r="E209" s="702"/>
      <c r="F209" s="333">
        <f>D209*E209</f>
        <v>0</v>
      </c>
      <c r="G209" s="424">
        <f>D209*E209</f>
        <v>0</v>
      </c>
      <c r="N209" s="331"/>
      <c r="O209" s="331"/>
      <c r="P209" s="331"/>
    </row>
    <row r="210" spans="1:16" s="360" customFormat="1" ht="9.75" customHeight="1">
      <c r="A210" s="335"/>
      <c r="B210" s="342"/>
      <c r="C210" s="378"/>
      <c r="D210" s="379"/>
      <c r="E210" s="702"/>
      <c r="F210" s="333"/>
      <c r="G210" s="362"/>
      <c r="N210" s="331"/>
      <c r="O210" s="331"/>
      <c r="P210" s="331"/>
    </row>
    <row r="211" spans="1:16" s="360" customFormat="1" ht="51">
      <c r="A211" s="335" t="s">
        <v>369</v>
      </c>
      <c r="B211" s="342" t="s">
        <v>520</v>
      </c>
      <c r="C211" s="378"/>
      <c r="D211" s="379"/>
      <c r="E211" s="702"/>
      <c r="F211" s="333"/>
      <c r="G211" s="362"/>
      <c r="N211" s="331"/>
      <c r="O211" s="331"/>
      <c r="P211" s="331"/>
    </row>
    <row r="212" spans="1:16" s="360" customFormat="1">
      <c r="A212" s="335"/>
      <c r="B212" s="342"/>
      <c r="C212" s="378" t="s">
        <v>11</v>
      </c>
      <c r="D212" s="379">
        <v>25</v>
      </c>
      <c r="E212" s="702"/>
      <c r="F212" s="333">
        <f>D212*E212</f>
        <v>0</v>
      </c>
      <c r="G212" s="424">
        <f>D212*E212</f>
        <v>0</v>
      </c>
      <c r="N212" s="331"/>
      <c r="O212" s="331"/>
      <c r="P212" s="331"/>
    </row>
    <row r="213" spans="1:16" s="360" customFormat="1" ht="9" customHeight="1">
      <c r="A213" s="335"/>
      <c r="B213" s="342"/>
      <c r="C213" s="378"/>
      <c r="D213" s="379"/>
      <c r="E213" s="702"/>
      <c r="F213" s="333"/>
      <c r="G213" s="362"/>
      <c r="N213" s="331"/>
      <c r="O213" s="331"/>
      <c r="P213" s="331"/>
    </row>
    <row r="214" spans="1:16" s="353" customFormat="1" ht="63.75">
      <c r="A214" s="335" t="s">
        <v>377</v>
      </c>
      <c r="B214" s="349" t="s">
        <v>521</v>
      </c>
      <c r="C214" s="374"/>
      <c r="D214" s="375"/>
      <c r="E214" s="705"/>
      <c r="F214" s="352"/>
      <c r="G214" s="365"/>
      <c r="N214" s="352"/>
      <c r="O214" s="352"/>
      <c r="P214" s="352"/>
    </row>
    <row r="215" spans="1:16" s="428" customFormat="1" ht="16.5" customHeight="1">
      <c r="A215" s="341"/>
      <c r="B215" s="394" t="s">
        <v>522</v>
      </c>
      <c r="C215" s="426" t="s">
        <v>25</v>
      </c>
      <c r="D215" s="427">
        <v>3</v>
      </c>
      <c r="E215" s="702"/>
      <c r="F215" s="333">
        <f>D215*E215</f>
        <v>0</v>
      </c>
      <c r="G215" s="424">
        <f>D215*E215</f>
        <v>0</v>
      </c>
      <c r="N215" s="333"/>
      <c r="O215" s="333"/>
      <c r="P215" s="333"/>
    </row>
    <row r="216" spans="1:16" s="428" customFormat="1" ht="16.5" customHeight="1">
      <c r="A216" s="341"/>
      <c r="B216" s="394" t="s">
        <v>523</v>
      </c>
      <c r="C216" s="426" t="s">
        <v>25</v>
      </c>
      <c r="D216" s="427">
        <v>1</v>
      </c>
      <c r="E216" s="702"/>
      <c r="F216" s="333">
        <f>D216*E216</f>
        <v>0</v>
      </c>
      <c r="G216" s="424">
        <f>D216*E216</f>
        <v>0</v>
      </c>
      <c r="N216" s="333"/>
      <c r="O216" s="333"/>
      <c r="P216" s="333"/>
    </row>
    <row r="217" spans="1:16" s="360" customFormat="1" ht="12" customHeight="1">
      <c r="A217" s="335"/>
      <c r="B217" s="342"/>
      <c r="C217" s="378"/>
      <c r="D217" s="379"/>
      <c r="E217" s="702"/>
      <c r="F217" s="333"/>
      <c r="G217" s="362"/>
      <c r="N217" s="331"/>
      <c r="O217" s="331"/>
      <c r="P217" s="331"/>
    </row>
    <row r="218" spans="1:16" s="353" customFormat="1" ht="51">
      <c r="A218" s="335" t="s">
        <v>379</v>
      </c>
      <c r="B218" s="349" t="s">
        <v>524</v>
      </c>
      <c r="C218" s="374"/>
      <c r="D218" s="375"/>
      <c r="E218" s="705"/>
      <c r="F218" s="352"/>
      <c r="G218" s="365"/>
      <c r="N218" s="352"/>
      <c r="O218" s="352"/>
      <c r="P218" s="352"/>
    </row>
    <row r="219" spans="1:16" s="428" customFormat="1" ht="16.5" customHeight="1">
      <c r="A219" s="341"/>
      <c r="B219" s="394" t="s">
        <v>525</v>
      </c>
      <c r="C219" s="426" t="s">
        <v>25</v>
      </c>
      <c r="D219" s="427">
        <v>1</v>
      </c>
      <c r="E219" s="702"/>
      <c r="F219" s="333">
        <f>D219*E219</f>
        <v>0</v>
      </c>
      <c r="G219" s="424">
        <f>D219*E219</f>
        <v>0</v>
      </c>
      <c r="N219" s="333"/>
      <c r="O219" s="333"/>
      <c r="P219" s="333"/>
    </row>
    <row r="220" spans="1:16" s="428" customFormat="1" ht="16.5" customHeight="1">
      <c r="A220" s="341"/>
      <c r="B220" s="394" t="s">
        <v>526</v>
      </c>
      <c r="C220" s="426" t="s">
        <v>25</v>
      </c>
      <c r="D220" s="427">
        <v>1</v>
      </c>
      <c r="E220" s="702"/>
      <c r="F220" s="333">
        <f>D220*E220</f>
        <v>0</v>
      </c>
      <c r="G220" s="406">
        <f>D220*E220</f>
        <v>0</v>
      </c>
      <c r="N220" s="333"/>
      <c r="O220" s="333"/>
      <c r="P220" s="333"/>
    </row>
    <row r="221" spans="1:16" s="428" customFormat="1" ht="16.5" customHeight="1">
      <c r="A221" s="341"/>
      <c r="B221" s="394" t="s">
        <v>527</v>
      </c>
      <c r="C221" s="426" t="s">
        <v>25</v>
      </c>
      <c r="D221" s="427">
        <v>1</v>
      </c>
      <c r="E221" s="702"/>
      <c r="F221" s="333">
        <f>D221*E221</f>
        <v>0</v>
      </c>
      <c r="G221" s="406">
        <f>D221*E221</f>
        <v>0</v>
      </c>
      <c r="N221" s="333"/>
      <c r="O221" s="333"/>
      <c r="P221" s="333"/>
    </row>
    <row r="222" spans="1:16" s="360" customFormat="1" ht="12" customHeight="1">
      <c r="A222" s="335"/>
      <c r="B222" s="342"/>
      <c r="C222" s="378"/>
      <c r="D222" s="379"/>
      <c r="E222" s="702"/>
      <c r="F222" s="333"/>
      <c r="G222" s="362"/>
      <c r="N222" s="331"/>
      <c r="O222" s="331"/>
      <c r="P222" s="331"/>
    </row>
    <row r="223" spans="1:16" s="360" customFormat="1" ht="25.5">
      <c r="A223" s="335" t="s">
        <v>419</v>
      </c>
      <c r="B223" s="342" t="s">
        <v>528</v>
      </c>
      <c r="C223" s="378"/>
      <c r="D223" s="379"/>
      <c r="E223" s="702"/>
      <c r="F223" s="333"/>
      <c r="G223" s="362"/>
      <c r="N223" s="331"/>
      <c r="O223" s="331"/>
      <c r="P223" s="331"/>
    </row>
    <row r="224" spans="1:16" s="428" customFormat="1" ht="16.5" customHeight="1">
      <c r="A224" s="341"/>
      <c r="B224" s="394" t="s">
        <v>440</v>
      </c>
      <c r="C224" s="426" t="s">
        <v>25</v>
      </c>
      <c r="D224" s="427">
        <v>11</v>
      </c>
      <c r="E224" s="702"/>
      <c r="F224" s="333">
        <f>D224*E224</f>
        <v>0</v>
      </c>
      <c r="G224" s="424">
        <f>D224*E224</f>
        <v>0</v>
      </c>
      <c r="N224" s="333"/>
      <c r="O224" s="333"/>
      <c r="P224" s="333"/>
    </row>
    <row r="225" spans="1:16" s="360" customFormat="1" ht="12" customHeight="1">
      <c r="A225" s="335"/>
      <c r="B225" s="342"/>
      <c r="C225" s="378"/>
      <c r="D225" s="379"/>
      <c r="E225" s="702"/>
      <c r="F225" s="333"/>
      <c r="G225" s="362"/>
      <c r="N225" s="331"/>
      <c r="O225" s="331"/>
      <c r="P225" s="331"/>
    </row>
    <row r="226" spans="1:16" s="360" customFormat="1" ht="31.5" customHeight="1">
      <c r="A226" s="335" t="s">
        <v>421</v>
      </c>
      <c r="B226" s="342" t="s">
        <v>529</v>
      </c>
      <c r="C226" s="378"/>
      <c r="D226" s="379"/>
      <c r="E226" s="702"/>
      <c r="F226" s="333"/>
      <c r="G226" s="362"/>
      <c r="N226" s="331"/>
      <c r="O226" s="331"/>
      <c r="P226" s="331"/>
    </row>
    <row r="227" spans="1:16" s="360" customFormat="1" ht="15" customHeight="1">
      <c r="A227" s="335"/>
      <c r="B227" s="342"/>
      <c r="C227" s="378" t="s">
        <v>312</v>
      </c>
      <c r="D227" s="379">
        <v>225</v>
      </c>
      <c r="E227" s="702"/>
      <c r="F227" s="333">
        <f>D227*E227</f>
        <v>0</v>
      </c>
      <c r="G227" s="424">
        <f>D227*E227</f>
        <v>0</v>
      </c>
      <c r="N227" s="331"/>
      <c r="O227" s="331"/>
      <c r="P227" s="331"/>
    </row>
    <row r="228" spans="1:16" s="360" customFormat="1" ht="7.5" customHeight="1">
      <c r="A228" s="335"/>
      <c r="B228" s="342"/>
      <c r="C228" s="378"/>
      <c r="D228" s="379"/>
      <c r="E228" s="702"/>
      <c r="F228" s="333"/>
      <c r="G228" s="362"/>
      <c r="N228" s="331"/>
      <c r="O228" s="331"/>
      <c r="P228" s="331"/>
    </row>
    <row r="229" spans="1:16" s="353" customFormat="1" ht="25.5">
      <c r="A229" s="335" t="s">
        <v>423</v>
      </c>
      <c r="B229" s="349" t="s">
        <v>530</v>
      </c>
      <c r="C229" s="374"/>
      <c r="D229" s="375"/>
      <c r="E229" s="705"/>
      <c r="F229" s="352"/>
      <c r="G229" s="365"/>
      <c r="N229" s="352"/>
      <c r="O229" s="352"/>
      <c r="P229" s="352"/>
    </row>
    <row r="230" spans="1:16" s="360" customFormat="1" ht="15" customHeight="1">
      <c r="A230" s="335"/>
      <c r="B230" s="342" t="s">
        <v>531</v>
      </c>
      <c r="C230" s="378" t="s">
        <v>25</v>
      </c>
      <c r="D230" s="379">
        <v>2</v>
      </c>
      <c r="E230" s="702"/>
      <c r="F230" s="333">
        <f>D230*E230</f>
        <v>0</v>
      </c>
      <c r="G230" s="424">
        <f>D230*E230</f>
        <v>0</v>
      </c>
      <c r="N230" s="331"/>
      <c r="O230" s="331"/>
      <c r="P230" s="331"/>
    </row>
    <row r="231" spans="1:16" s="360" customFormat="1" ht="9" customHeight="1">
      <c r="A231" s="335"/>
      <c r="B231" s="342"/>
      <c r="C231" s="378"/>
      <c r="D231" s="379"/>
      <c r="E231" s="702"/>
      <c r="F231" s="333"/>
      <c r="G231" s="362"/>
      <c r="N231" s="331"/>
      <c r="O231" s="331"/>
      <c r="P231" s="331"/>
    </row>
    <row r="232" spans="1:16" s="360" customFormat="1" ht="38.25">
      <c r="A232" s="335" t="s">
        <v>425</v>
      </c>
      <c r="B232" s="342" t="s">
        <v>532</v>
      </c>
      <c r="C232" s="378"/>
      <c r="D232" s="379"/>
      <c r="E232" s="702"/>
      <c r="F232" s="333"/>
      <c r="G232" s="362"/>
      <c r="N232" s="331"/>
      <c r="O232" s="331"/>
      <c r="P232" s="331"/>
    </row>
    <row r="233" spans="1:16" s="360" customFormat="1">
      <c r="A233" s="335"/>
      <c r="B233" s="342"/>
      <c r="C233" s="378" t="s">
        <v>11</v>
      </c>
      <c r="D233" s="379">
        <v>10</v>
      </c>
      <c r="E233" s="702"/>
      <c r="F233" s="333">
        <f>D233*E233</f>
        <v>0</v>
      </c>
      <c r="G233" s="424">
        <f>D233*E233</f>
        <v>0</v>
      </c>
      <c r="N233" s="331"/>
      <c r="O233" s="331"/>
      <c r="P233" s="331"/>
    </row>
    <row r="234" spans="1:16" s="360" customFormat="1" ht="38.25">
      <c r="A234" s="349" t="s">
        <v>428</v>
      </c>
      <c r="B234" s="342" t="s">
        <v>533</v>
      </c>
      <c r="C234" s="342"/>
      <c r="D234" s="429"/>
      <c r="E234" s="702"/>
      <c r="F234" s="406"/>
      <c r="G234" s="362"/>
      <c r="N234" s="331"/>
      <c r="O234" s="331"/>
      <c r="P234" s="331"/>
    </row>
    <row r="235" spans="1:16" s="360" customFormat="1">
      <c r="A235" s="349"/>
      <c r="B235" s="342" t="s">
        <v>534</v>
      </c>
      <c r="C235" s="342" t="s">
        <v>25</v>
      </c>
      <c r="D235" s="429">
        <v>2</v>
      </c>
      <c r="E235" s="701"/>
      <c r="F235" s="333">
        <f>D235*E235</f>
        <v>0</v>
      </c>
      <c r="G235" s="424">
        <f>D235*E235</f>
        <v>0</v>
      </c>
      <c r="N235" s="331"/>
      <c r="O235" s="331"/>
      <c r="P235" s="331"/>
    </row>
    <row r="236" spans="1:16" s="360" customFormat="1">
      <c r="A236" s="349"/>
      <c r="B236" s="342"/>
      <c r="C236" s="342"/>
      <c r="D236" s="429"/>
      <c r="E236" s="702"/>
      <c r="F236" s="406"/>
      <c r="G236" s="362"/>
      <c r="N236" s="331"/>
      <c r="O236" s="331"/>
      <c r="P236" s="331"/>
    </row>
    <row r="237" spans="1:16" s="360" customFormat="1" ht="25.5">
      <c r="A237" s="335" t="s">
        <v>430</v>
      </c>
      <c r="B237" s="349" t="s">
        <v>535</v>
      </c>
      <c r="C237" s="378"/>
      <c r="D237" s="379"/>
      <c r="E237" s="702"/>
      <c r="F237" s="333"/>
      <c r="G237" s="362"/>
      <c r="N237" s="331"/>
      <c r="O237" s="331"/>
      <c r="P237" s="331"/>
    </row>
    <row r="238" spans="1:16" s="360" customFormat="1">
      <c r="A238" s="335"/>
      <c r="B238" s="342" t="s">
        <v>440</v>
      </c>
      <c r="C238" s="378" t="s">
        <v>25</v>
      </c>
      <c r="D238" s="379">
        <v>1</v>
      </c>
      <c r="E238" s="702"/>
      <c r="F238" s="333">
        <f>D238*E238</f>
        <v>0</v>
      </c>
      <c r="G238" s="424">
        <f>D238*E238</f>
        <v>0</v>
      </c>
      <c r="N238" s="331"/>
      <c r="O238" s="331"/>
      <c r="P238" s="331"/>
    </row>
    <row r="239" spans="1:16" s="360" customFormat="1" ht="12.75" customHeight="1">
      <c r="A239" s="335"/>
      <c r="B239" s="342"/>
      <c r="C239" s="378"/>
      <c r="D239" s="379"/>
      <c r="E239" s="702"/>
      <c r="F239" s="333"/>
      <c r="G239" s="362"/>
      <c r="N239" s="331"/>
      <c r="O239" s="331"/>
      <c r="P239" s="331"/>
    </row>
    <row r="240" spans="1:16" s="360" customFormat="1" ht="25.5">
      <c r="A240" s="335" t="s">
        <v>434</v>
      </c>
      <c r="B240" s="342" t="s">
        <v>536</v>
      </c>
      <c r="C240" s="378"/>
      <c r="D240" s="379"/>
      <c r="E240" s="702"/>
      <c r="F240" s="333"/>
      <c r="G240" s="362"/>
      <c r="N240" s="331"/>
      <c r="O240" s="331"/>
      <c r="P240" s="331"/>
    </row>
    <row r="241" spans="1:16" s="360" customFormat="1">
      <c r="A241" s="335"/>
      <c r="B241" s="342" t="s">
        <v>440</v>
      </c>
      <c r="C241" s="378" t="s">
        <v>25</v>
      </c>
      <c r="D241" s="379">
        <v>1</v>
      </c>
      <c r="E241" s="702"/>
      <c r="F241" s="333">
        <f>D241*E241</f>
        <v>0</v>
      </c>
      <c r="G241" s="424">
        <f>D241*E241</f>
        <v>0</v>
      </c>
      <c r="N241" s="331"/>
      <c r="O241" s="331"/>
      <c r="P241" s="331"/>
    </row>
    <row r="242" spans="1:16" s="360" customFormat="1">
      <c r="A242" s="335"/>
      <c r="B242" s="342"/>
      <c r="C242" s="378"/>
      <c r="D242" s="379"/>
      <c r="E242" s="702"/>
      <c r="F242" s="333"/>
      <c r="G242" s="362"/>
      <c r="N242" s="331"/>
      <c r="O242" s="331"/>
      <c r="P242" s="331"/>
    </row>
    <row r="243" spans="1:16" s="360" customFormat="1" ht="25.5">
      <c r="A243" s="335" t="s">
        <v>436</v>
      </c>
      <c r="B243" s="342" t="s">
        <v>537</v>
      </c>
      <c r="C243" s="378"/>
      <c r="D243" s="379"/>
      <c r="E243" s="702"/>
      <c r="F243" s="333"/>
      <c r="G243" s="362"/>
      <c r="N243" s="331"/>
      <c r="O243" s="331"/>
      <c r="P243" s="331"/>
    </row>
    <row r="244" spans="1:16" s="360" customFormat="1">
      <c r="A244" s="335"/>
      <c r="B244" s="342" t="s">
        <v>440</v>
      </c>
      <c r="C244" s="378" t="s">
        <v>25</v>
      </c>
      <c r="D244" s="379">
        <v>1</v>
      </c>
      <c r="E244" s="702"/>
      <c r="F244" s="333">
        <f>D244*E244</f>
        <v>0</v>
      </c>
      <c r="G244" s="424">
        <f>D244*E244</f>
        <v>0</v>
      </c>
      <c r="N244" s="331"/>
      <c r="O244" s="331"/>
      <c r="P244" s="331"/>
    </row>
    <row r="245" spans="1:16" s="360" customFormat="1" ht="12" customHeight="1">
      <c r="A245" s="335"/>
      <c r="B245" s="342"/>
      <c r="C245" s="378"/>
      <c r="D245" s="379"/>
      <c r="E245" s="702"/>
      <c r="F245" s="333"/>
      <c r="G245" s="362"/>
      <c r="N245" s="331"/>
      <c r="O245" s="331"/>
      <c r="P245" s="331"/>
    </row>
    <row r="246" spans="1:16" s="360" customFormat="1">
      <c r="A246" s="330" t="s">
        <v>438</v>
      </c>
      <c r="B246" s="363" t="s">
        <v>445</v>
      </c>
      <c r="C246" s="331"/>
      <c r="D246" s="331"/>
      <c r="E246" s="702"/>
      <c r="F246" s="333"/>
      <c r="G246" s="362"/>
      <c r="N246" s="331"/>
      <c r="O246" s="331"/>
      <c r="P246" s="331"/>
    </row>
    <row r="247" spans="1:16" s="360" customFormat="1" ht="13.5" thickBot="1">
      <c r="A247" s="430"/>
      <c r="B247" s="431"/>
      <c r="C247" s="431" t="s">
        <v>8</v>
      </c>
      <c r="D247" s="431">
        <v>1</v>
      </c>
      <c r="E247" s="706"/>
      <c r="F247" s="432">
        <f>D247*E247</f>
        <v>0</v>
      </c>
      <c r="G247" s="424">
        <f>D247*E247</f>
        <v>0</v>
      </c>
      <c r="N247" s="331"/>
      <c r="O247" s="331"/>
      <c r="P247" s="331"/>
    </row>
    <row r="248" spans="1:16" s="360" customFormat="1" ht="13.5" thickBot="1">
      <c r="A248" s="433"/>
      <c r="B248" s="418"/>
      <c r="C248" s="418"/>
      <c r="D248" s="418"/>
      <c r="E248" s="361"/>
      <c r="F248" s="434">
        <f>SUM(F208:F247)</f>
        <v>0</v>
      </c>
      <c r="G248" s="372">
        <f>SUM(G152:G247)</f>
        <v>0</v>
      </c>
      <c r="N248" s="331"/>
      <c r="O248" s="331"/>
      <c r="P248" s="331"/>
    </row>
    <row r="249" spans="1:16" s="360" customFormat="1">
      <c r="A249" s="433"/>
      <c r="B249" s="418"/>
      <c r="C249" s="418"/>
      <c r="D249" s="418"/>
      <c r="E249" s="361"/>
      <c r="F249" s="434"/>
      <c r="G249" s="373"/>
      <c r="N249" s="331"/>
      <c r="O249" s="331"/>
      <c r="P249" s="331"/>
    </row>
    <row r="250" spans="1:16" s="381" customFormat="1" ht="14.25">
      <c r="A250" s="435" t="s">
        <v>538</v>
      </c>
      <c r="B250" s="301" t="s">
        <v>539</v>
      </c>
      <c r="C250" s="301"/>
      <c r="D250" s="302"/>
      <c r="E250" s="436"/>
      <c r="F250" s="437"/>
    </row>
    <row r="251" spans="1:16">
      <c r="A251" s="438" t="s">
        <v>180</v>
      </c>
      <c r="B251" s="439" t="s">
        <v>540</v>
      </c>
      <c r="C251" s="440"/>
      <c r="E251" s="417"/>
      <c r="F251" s="437"/>
    </row>
    <row r="252" spans="1:16" ht="84">
      <c r="A252" s="441"/>
      <c r="B252" s="442" t="s">
        <v>541</v>
      </c>
      <c r="C252" s="443"/>
      <c r="E252" s="417"/>
      <c r="F252" s="437"/>
    </row>
    <row r="253" spans="1:16" ht="20.25" customHeight="1">
      <c r="A253" s="441"/>
      <c r="B253" s="442" t="s">
        <v>542</v>
      </c>
      <c r="C253" s="443"/>
      <c r="E253" s="417"/>
      <c r="F253" s="437"/>
    </row>
    <row r="254" spans="1:16" ht="9.75" customHeight="1">
      <c r="A254" s="444"/>
      <c r="C254" s="440"/>
      <c r="E254" s="417"/>
      <c r="F254" s="437"/>
    </row>
    <row r="255" spans="1:16" ht="140.25">
      <c r="A255" s="444" t="s">
        <v>180</v>
      </c>
      <c r="B255" s="409" t="s">
        <v>543</v>
      </c>
      <c r="C255" s="440"/>
      <c r="E255" s="417"/>
      <c r="F255" s="437"/>
    </row>
    <row r="256" spans="1:16" s="446" customFormat="1">
      <c r="A256" s="444"/>
      <c r="B256" s="445" t="s">
        <v>544</v>
      </c>
      <c r="C256" s="444" t="s">
        <v>295</v>
      </c>
      <c r="D256" s="446">
        <v>30</v>
      </c>
      <c r="E256" s="707"/>
      <c r="F256" s="437">
        <f>D256*E256</f>
        <v>0</v>
      </c>
      <c r="G256" s="446">
        <f>D256*E256</f>
        <v>0</v>
      </c>
      <c r="N256" s="352"/>
      <c r="O256" s="352"/>
      <c r="P256" s="352"/>
    </row>
    <row r="257" spans="1:16">
      <c r="A257" s="444"/>
      <c r="B257" s="445" t="s">
        <v>545</v>
      </c>
      <c r="C257" s="440" t="s">
        <v>295</v>
      </c>
      <c r="D257" s="363">
        <v>60</v>
      </c>
      <c r="E257" s="707"/>
      <c r="F257" s="437">
        <f>D257*E257</f>
        <v>0</v>
      </c>
      <c r="G257" s="446">
        <f>D257*E257</f>
        <v>0</v>
      </c>
    </row>
    <row r="258" spans="1:16">
      <c r="A258" s="444"/>
      <c r="B258" s="445" t="s">
        <v>546</v>
      </c>
      <c r="C258" s="440" t="s">
        <v>295</v>
      </c>
      <c r="D258" s="363">
        <v>40</v>
      </c>
      <c r="E258" s="707"/>
      <c r="F258" s="437">
        <f>D258*E258</f>
        <v>0</v>
      </c>
      <c r="G258" s="446">
        <f>D258*E258</f>
        <v>0</v>
      </c>
    </row>
    <row r="259" spans="1:16">
      <c r="A259" s="444"/>
      <c r="B259" s="445" t="s">
        <v>547</v>
      </c>
      <c r="C259" s="440" t="s">
        <v>295</v>
      </c>
      <c r="D259" s="363">
        <v>40</v>
      </c>
      <c r="E259" s="707"/>
      <c r="F259" s="437">
        <f>D259*E259</f>
        <v>0</v>
      </c>
      <c r="G259" s="446">
        <f>D259*E259</f>
        <v>0</v>
      </c>
    </row>
    <row r="260" spans="1:16">
      <c r="A260" s="444"/>
      <c r="B260" s="445" t="s">
        <v>548</v>
      </c>
      <c r="C260" s="440" t="s">
        <v>295</v>
      </c>
      <c r="D260" s="363">
        <v>50</v>
      </c>
      <c r="E260" s="707"/>
      <c r="F260" s="437">
        <f>D260*E260</f>
        <v>0</v>
      </c>
      <c r="G260" s="446">
        <f>D260*E260</f>
        <v>0</v>
      </c>
    </row>
    <row r="261" spans="1:16">
      <c r="A261" s="444"/>
      <c r="B261" s="409"/>
      <c r="C261" s="440"/>
      <c r="E261" s="707"/>
      <c r="F261" s="437"/>
    </row>
    <row r="262" spans="1:16" s="331" customFormat="1" ht="63.75">
      <c r="A262" s="447" t="s">
        <v>368</v>
      </c>
      <c r="B262" s="402" t="s">
        <v>549</v>
      </c>
      <c r="C262" s="448"/>
      <c r="D262" s="393"/>
      <c r="E262" s="708"/>
      <c r="F262" s="450"/>
    </row>
    <row r="263" spans="1:16" s="331" customFormat="1">
      <c r="A263" s="383"/>
      <c r="B263" s="342" t="s">
        <v>550</v>
      </c>
      <c r="C263" s="342" t="s">
        <v>295</v>
      </c>
      <c r="D263" s="429">
        <v>12</v>
      </c>
      <c r="E263" s="709"/>
      <c r="F263" s="450"/>
      <c r="G263" s="446">
        <f>D263*E263</f>
        <v>0</v>
      </c>
    </row>
    <row r="264" spans="1:16" s="331" customFormat="1">
      <c r="A264" s="394"/>
      <c r="B264" s="342"/>
      <c r="C264" s="342"/>
      <c r="D264" s="429"/>
      <c r="E264" s="709"/>
      <c r="F264" s="450"/>
    </row>
    <row r="265" spans="1:16" s="293" customFormat="1">
      <c r="A265" s="335" t="s">
        <v>369</v>
      </c>
      <c r="B265" s="416" t="s">
        <v>551</v>
      </c>
      <c r="C265" s="410"/>
      <c r="D265" s="411"/>
      <c r="E265" s="452"/>
      <c r="F265" s="453"/>
      <c r="N265" s="377"/>
      <c r="O265" s="377"/>
      <c r="P265" s="377"/>
    </row>
    <row r="266" spans="1:16" s="455" customFormat="1">
      <c r="A266" s="335" t="s">
        <v>10</v>
      </c>
      <c r="B266" s="454" t="s">
        <v>552</v>
      </c>
      <c r="C266" s="410" t="s">
        <v>25</v>
      </c>
      <c r="D266" s="455">
        <v>1</v>
      </c>
      <c r="E266" s="707"/>
      <c r="F266" s="437">
        <f>D266*E266</f>
        <v>0</v>
      </c>
      <c r="G266" s="446">
        <f>D266*E266</f>
        <v>0</v>
      </c>
      <c r="N266" s="331"/>
      <c r="O266" s="331"/>
      <c r="P266" s="331"/>
    </row>
    <row r="267" spans="1:16" s="455" customFormat="1">
      <c r="A267" s="335" t="s">
        <v>12</v>
      </c>
      <c r="B267" s="454" t="s">
        <v>553</v>
      </c>
      <c r="C267" s="410" t="s">
        <v>25</v>
      </c>
      <c r="D267" s="456">
        <v>1</v>
      </c>
      <c r="E267" s="710"/>
      <c r="F267" s="457">
        <f>D267*E267</f>
        <v>0</v>
      </c>
      <c r="G267" s="446">
        <f>D267*E267</f>
        <v>0</v>
      </c>
      <c r="N267" s="331"/>
      <c r="O267" s="331"/>
      <c r="P267" s="331"/>
    </row>
    <row r="268" spans="1:16" s="455" customFormat="1" ht="15" customHeight="1">
      <c r="A268" s="335"/>
      <c r="B268" s="454"/>
      <c r="C268" s="410"/>
      <c r="E268" s="711"/>
      <c r="F268" s="437"/>
      <c r="N268" s="331"/>
      <c r="O268" s="331"/>
      <c r="P268" s="331"/>
    </row>
    <row r="269" spans="1:16" s="294" customFormat="1">
      <c r="A269" s="335" t="s">
        <v>377</v>
      </c>
      <c r="B269" s="454" t="s">
        <v>554</v>
      </c>
      <c r="C269" s="410"/>
      <c r="D269" s="411"/>
      <c r="E269" s="452"/>
      <c r="F269" s="453"/>
      <c r="N269" s="381"/>
      <c r="O269" s="381"/>
      <c r="P269" s="381"/>
    </row>
    <row r="270" spans="1:16" s="455" customFormat="1">
      <c r="A270" s="335"/>
      <c r="B270" s="454" t="s">
        <v>427</v>
      </c>
      <c r="C270" s="410" t="s">
        <v>25</v>
      </c>
      <c r="D270" s="455">
        <v>2</v>
      </c>
      <c r="E270" s="707"/>
      <c r="F270" s="437">
        <f>D270*E270</f>
        <v>0</v>
      </c>
      <c r="G270" s="446">
        <f>D270*E270</f>
        <v>0</v>
      </c>
      <c r="N270" s="331"/>
      <c r="O270" s="331"/>
      <c r="P270" s="331"/>
    </row>
    <row r="271" spans="1:16" s="455" customFormat="1">
      <c r="A271" s="335"/>
      <c r="B271" s="454"/>
      <c r="C271" s="410"/>
      <c r="E271" s="711"/>
      <c r="F271" s="437"/>
      <c r="N271" s="331"/>
      <c r="O271" s="331"/>
      <c r="P271" s="331"/>
    </row>
    <row r="272" spans="1:16" ht="27.75" customHeight="1">
      <c r="A272" s="458" t="s">
        <v>379</v>
      </c>
      <c r="B272" s="459" t="s">
        <v>555</v>
      </c>
      <c r="C272" s="460"/>
      <c r="E272" s="707"/>
      <c r="F272" s="437"/>
    </row>
    <row r="273" spans="1:16" s="455" customFormat="1">
      <c r="A273" s="458"/>
      <c r="B273" s="459" t="s">
        <v>440</v>
      </c>
      <c r="C273" s="460" t="s">
        <v>556</v>
      </c>
      <c r="D273" s="455">
        <v>2</v>
      </c>
      <c r="E273" s="707"/>
      <c r="F273" s="437">
        <f>D273*E273</f>
        <v>0</v>
      </c>
      <c r="G273" s="446">
        <f>D273*E273</f>
        <v>0</v>
      </c>
      <c r="N273" s="331"/>
      <c r="O273" s="331"/>
      <c r="P273" s="331"/>
    </row>
    <row r="274" spans="1:16" s="455" customFormat="1">
      <c r="A274" s="444"/>
      <c r="B274" s="409"/>
      <c r="C274" s="440"/>
      <c r="E274" s="711"/>
      <c r="F274" s="437"/>
      <c r="N274" s="331"/>
      <c r="O274" s="331"/>
      <c r="P274" s="331"/>
    </row>
    <row r="275" spans="1:16" ht="25.5">
      <c r="A275" s="458" t="s">
        <v>419</v>
      </c>
      <c r="B275" s="459" t="s">
        <v>557</v>
      </c>
      <c r="C275" s="460" t="s">
        <v>25</v>
      </c>
      <c r="D275" s="418">
        <v>1</v>
      </c>
      <c r="E275" s="712"/>
      <c r="F275" s="397">
        <f>D275*E275</f>
        <v>0</v>
      </c>
      <c r="G275" s="425">
        <f>D275*E275</f>
        <v>0</v>
      </c>
    </row>
    <row r="276" spans="1:16" hidden="1">
      <c r="A276" s="458"/>
      <c r="B276" s="459"/>
      <c r="C276" s="460"/>
      <c r="D276" s="418"/>
      <c r="E276" s="712"/>
      <c r="F276" s="397">
        <f>SUM(F256:F275)</f>
        <v>0</v>
      </c>
    </row>
    <row r="277" spans="1:16">
      <c r="A277" s="458"/>
      <c r="B277" s="459"/>
      <c r="C277" s="460"/>
      <c r="D277" s="418"/>
      <c r="E277" s="712"/>
      <c r="F277" s="397"/>
    </row>
    <row r="278" spans="1:16" ht="26.25" thickBot="1">
      <c r="A278" s="462" t="s">
        <v>421</v>
      </c>
      <c r="B278" s="463" t="s">
        <v>558</v>
      </c>
      <c r="C278" s="464" t="s">
        <v>8</v>
      </c>
      <c r="D278" s="431">
        <v>1</v>
      </c>
      <c r="E278" s="713"/>
      <c r="F278" s="465">
        <f>F276*0.03</f>
        <v>0</v>
      </c>
      <c r="G278" s="424">
        <f>D278*E278</f>
        <v>0</v>
      </c>
    </row>
    <row r="279" spans="1:16" ht="13.5" thickBot="1">
      <c r="A279" s="444"/>
      <c r="B279" s="409"/>
      <c r="C279" s="440"/>
      <c r="D279" s="418"/>
      <c r="E279" s="461"/>
      <c r="F279" s="466">
        <f>F276+F278</f>
        <v>0</v>
      </c>
      <c r="G279" s="467">
        <f>SUM(G256:G278)</f>
        <v>0</v>
      </c>
    </row>
    <row r="280" spans="1:16">
      <c r="A280" s="410"/>
      <c r="B280" s="418"/>
      <c r="C280" s="421"/>
      <c r="D280" s="418"/>
      <c r="E280" s="461"/>
      <c r="F280" s="397"/>
    </row>
    <row r="281" spans="1:16">
      <c r="A281" s="468" t="s">
        <v>368</v>
      </c>
      <c r="B281" s="469" t="s">
        <v>559</v>
      </c>
      <c r="C281" s="421"/>
      <c r="D281" s="418"/>
      <c r="E281" s="461"/>
      <c r="F281" s="397"/>
    </row>
    <row r="282" spans="1:16">
      <c r="A282" s="444"/>
      <c r="C282" s="440"/>
      <c r="E282" s="417"/>
      <c r="F282" s="437"/>
    </row>
    <row r="283" spans="1:16" ht="51">
      <c r="A283" s="444" t="s">
        <v>180</v>
      </c>
      <c r="B283" s="409" t="s">
        <v>560</v>
      </c>
      <c r="C283" s="440"/>
      <c r="E283" s="417"/>
      <c r="F283" s="437"/>
    </row>
    <row r="284" spans="1:16">
      <c r="A284" s="444" t="s">
        <v>10</v>
      </c>
      <c r="B284" s="363" t="s">
        <v>561</v>
      </c>
      <c r="C284" s="440"/>
      <c r="E284" s="417"/>
      <c r="F284" s="437"/>
    </row>
    <row r="285" spans="1:16">
      <c r="A285" s="444"/>
      <c r="B285" s="409" t="s">
        <v>550</v>
      </c>
      <c r="C285" s="440" t="s">
        <v>295</v>
      </c>
      <c r="D285" s="363">
        <v>25</v>
      </c>
      <c r="E285" s="707"/>
      <c r="F285" s="437">
        <f>D285*E285</f>
        <v>0</v>
      </c>
      <c r="G285" s="425">
        <f>D285*E285</f>
        <v>0</v>
      </c>
    </row>
    <row r="286" spans="1:16">
      <c r="A286" s="444"/>
      <c r="B286" s="409" t="s">
        <v>562</v>
      </c>
      <c r="C286" s="440" t="s">
        <v>295</v>
      </c>
      <c r="D286" s="363">
        <v>10</v>
      </c>
      <c r="E286" s="707"/>
      <c r="F286" s="437">
        <f>D286*E286</f>
        <v>0</v>
      </c>
      <c r="G286" s="425">
        <f>D286*E286</f>
        <v>0</v>
      </c>
    </row>
    <row r="287" spans="1:16">
      <c r="A287" s="444"/>
      <c r="B287" s="409" t="s">
        <v>563</v>
      </c>
      <c r="C287" s="440" t="s">
        <v>295</v>
      </c>
      <c r="D287" s="363">
        <v>15</v>
      </c>
      <c r="E287" s="707"/>
      <c r="F287" s="437">
        <f>D287*E287</f>
        <v>0</v>
      </c>
      <c r="G287" s="425">
        <f>D287*E287</f>
        <v>0</v>
      </c>
    </row>
    <row r="288" spans="1:16" ht="20.25" customHeight="1">
      <c r="A288" s="444"/>
      <c r="B288" s="409"/>
      <c r="C288" s="440"/>
      <c r="E288" s="707"/>
      <c r="F288" s="437"/>
    </row>
    <row r="289" spans="1:16" s="455" customFormat="1" ht="25.5">
      <c r="A289" s="444" t="s">
        <v>368</v>
      </c>
      <c r="B289" s="409" t="s">
        <v>564</v>
      </c>
      <c r="C289" s="440"/>
      <c r="E289" s="707"/>
      <c r="F289" s="437"/>
      <c r="G289" s="425"/>
      <c r="N289" s="331"/>
      <c r="O289" s="331"/>
      <c r="P289" s="331"/>
    </row>
    <row r="290" spans="1:16" s="455" customFormat="1">
      <c r="A290" s="444"/>
      <c r="B290" s="409" t="s">
        <v>565</v>
      </c>
      <c r="C290" s="440" t="s">
        <v>25</v>
      </c>
      <c r="D290" s="331">
        <v>7</v>
      </c>
      <c r="E290" s="707"/>
      <c r="F290" s="437">
        <f>D290*E290</f>
        <v>0</v>
      </c>
      <c r="G290" s="425">
        <f>D290*E290</f>
        <v>0</v>
      </c>
      <c r="N290" s="331"/>
      <c r="O290" s="331"/>
      <c r="P290" s="331"/>
    </row>
    <row r="291" spans="1:16" s="455" customFormat="1">
      <c r="A291" s="444"/>
      <c r="B291" s="409"/>
      <c r="C291" s="440"/>
      <c r="E291" s="711"/>
      <c r="F291" s="437"/>
      <c r="N291" s="331"/>
      <c r="O291" s="331"/>
      <c r="P291" s="331"/>
    </row>
    <row r="292" spans="1:16" s="455" customFormat="1" ht="63.75">
      <c r="A292" s="444">
        <v>3</v>
      </c>
      <c r="B292" s="409" t="s">
        <v>566</v>
      </c>
      <c r="C292" s="440" t="s">
        <v>25</v>
      </c>
      <c r="D292" s="455">
        <v>1</v>
      </c>
      <c r="E292" s="707"/>
      <c r="F292" s="437">
        <f>D292*E292</f>
        <v>0</v>
      </c>
      <c r="G292" s="425">
        <f>D292*E292</f>
        <v>0</v>
      </c>
      <c r="N292" s="331"/>
      <c r="O292" s="331"/>
      <c r="P292" s="331"/>
    </row>
    <row r="293" spans="1:16" s="455" customFormat="1">
      <c r="A293" s="444"/>
      <c r="B293" s="409"/>
      <c r="C293" s="440"/>
      <c r="E293" s="711"/>
      <c r="F293" s="437"/>
      <c r="N293" s="331"/>
      <c r="O293" s="331"/>
      <c r="P293" s="331"/>
    </row>
    <row r="294" spans="1:16" s="455" customFormat="1" ht="25.5">
      <c r="A294" s="458" t="s">
        <v>377</v>
      </c>
      <c r="B294" s="459" t="s">
        <v>567</v>
      </c>
      <c r="C294" s="460"/>
      <c r="D294" s="470"/>
      <c r="E294" s="714"/>
      <c r="F294" s="397"/>
      <c r="N294" s="331"/>
      <c r="O294" s="331"/>
      <c r="P294" s="331"/>
    </row>
    <row r="295" spans="1:16">
      <c r="A295" s="458"/>
      <c r="B295" s="459"/>
      <c r="C295" s="460" t="s">
        <v>11</v>
      </c>
      <c r="D295" s="418">
        <v>1</v>
      </c>
      <c r="E295" s="707"/>
      <c r="F295" s="437">
        <f>D295*E295</f>
        <v>0</v>
      </c>
      <c r="G295" s="425">
        <f>D295*E295</f>
        <v>0</v>
      </c>
    </row>
    <row r="296" spans="1:16" ht="25.5">
      <c r="A296" s="444" t="s">
        <v>379</v>
      </c>
      <c r="B296" s="409" t="s">
        <v>568</v>
      </c>
      <c r="C296" s="440"/>
      <c r="E296" s="707"/>
      <c r="F296" s="437"/>
    </row>
    <row r="297" spans="1:16">
      <c r="A297" s="444"/>
      <c r="B297" s="409" t="s">
        <v>569</v>
      </c>
      <c r="C297" s="440" t="s">
        <v>295</v>
      </c>
      <c r="D297" s="363">
        <v>20</v>
      </c>
      <c r="E297" s="707"/>
      <c r="F297" s="437">
        <f>D297*E297</f>
        <v>0</v>
      </c>
      <c r="G297" s="425">
        <f>D297*E297</f>
        <v>0</v>
      </c>
    </row>
    <row r="298" spans="1:16">
      <c r="A298" s="444"/>
      <c r="B298" s="409"/>
      <c r="C298" s="440"/>
      <c r="E298" s="707"/>
      <c r="F298" s="437"/>
    </row>
    <row r="299" spans="1:16" ht="25.5">
      <c r="A299" s="410" t="s">
        <v>419</v>
      </c>
      <c r="B299" s="416" t="s">
        <v>570</v>
      </c>
      <c r="C299" s="421" t="s">
        <v>25</v>
      </c>
      <c r="D299" s="418">
        <v>2</v>
      </c>
      <c r="E299" s="712"/>
      <c r="F299" s="397">
        <f>D299*E299</f>
        <v>0</v>
      </c>
      <c r="G299" s="424">
        <f>D299*E299</f>
        <v>0</v>
      </c>
    </row>
    <row r="300" spans="1:16">
      <c r="A300" s="410"/>
      <c r="B300" s="416"/>
      <c r="C300" s="421"/>
      <c r="D300" s="418"/>
      <c r="E300" s="712"/>
      <c r="F300" s="397"/>
      <c r="G300" s="424"/>
    </row>
    <row r="301" spans="1:16" s="455" customFormat="1">
      <c r="A301" s="471" t="s">
        <v>421</v>
      </c>
      <c r="B301" s="472" t="s">
        <v>571</v>
      </c>
      <c r="C301" s="473"/>
      <c r="D301" s="470"/>
      <c r="E301" s="714"/>
      <c r="F301" s="397"/>
      <c r="G301" s="470"/>
      <c r="N301" s="331"/>
      <c r="O301" s="331"/>
      <c r="P301" s="331"/>
    </row>
    <row r="302" spans="1:16">
      <c r="A302" s="458"/>
      <c r="B302" s="459"/>
      <c r="C302" s="460" t="s">
        <v>25</v>
      </c>
      <c r="D302" s="418">
        <v>2</v>
      </c>
      <c r="E302" s="707"/>
      <c r="F302" s="437">
        <f>D302*E302</f>
        <v>0</v>
      </c>
      <c r="G302" s="425">
        <f>D302*E302</f>
        <v>0</v>
      </c>
    </row>
    <row r="303" spans="1:16">
      <c r="A303" s="458"/>
      <c r="B303" s="459"/>
      <c r="C303" s="460"/>
      <c r="D303" s="418"/>
      <c r="E303" s="707"/>
      <c r="F303" s="437"/>
      <c r="G303" s="425"/>
    </row>
    <row r="304" spans="1:16" ht="26.25" thickBot="1">
      <c r="A304" s="462" t="s">
        <v>423</v>
      </c>
      <c r="B304" s="463" t="s">
        <v>558</v>
      </c>
      <c r="C304" s="464" t="s">
        <v>8</v>
      </c>
      <c r="D304" s="431">
        <v>1</v>
      </c>
      <c r="E304" s="713"/>
      <c r="F304" s="474" t="e">
        <f>#REF!*0.03</f>
        <v>#REF!</v>
      </c>
      <c r="G304" s="424">
        <f>D304*E304</f>
        <v>0</v>
      </c>
    </row>
    <row r="305" spans="1:16" s="439" customFormat="1" ht="13.5" thickBot="1">
      <c r="A305" s="410"/>
      <c r="B305" s="418"/>
      <c r="C305" s="421"/>
      <c r="E305" s="475"/>
      <c r="F305" s="476" t="e">
        <f>#REF!+F304</f>
        <v>#REF!</v>
      </c>
      <c r="G305" s="467">
        <f>SUM(G283:G304)</f>
        <v>0</v>
      </c>
      <c r="N305" s="392"/>
      <c r="O305" s="392"/>
      <c r="P305" s="392"/>
    </row>
    <row r="306" spans="1:16">
      <c r="A306" s="410"/>
      <c r="B306" s="416"/>
      <c r="C306" s="421"/>
      <c r="E306" s="417"/>
      <c r="F306" s="437"/>
    </row>
    <row r="307" spans="1:16" ht="25.5">
      <c r="A307" s="438" t="s">
        <v>369</v>
      </c>
      <c r="B307" s="477" t="s">
        <v>572</v>
      </c>
      <c r="C307" s="478"/>
      <c r="E307" s="417"/>
      <c r="F307" s="437"/>
    </row>
    <row r="308" spans="1:16" s="484" customFormat="1" ht="14.25">
      <c r="A308" s="479"/>
      <c r="B308" s="480"/>
      <c r="C308" s="480"/>
      <c r="D308" s="481"/>
      <c r="E308" s="482"/>
      <c r="F308" s="483"/>
    </row>
    <row r="309" spans="1:16" ht="25.5">
      <c r="A309" s="444" t="s">
        <v>180</v>
      </c>
      <c r="B309" s="409" t="s">
        <v>573</v>
      </c>
      <c r="C309" s="440"/>
      <c r="E309" s="417"/>
      <c r="F309" s="437"/>
    </row>
    <row r="310" spans="1:16" ht="25.5">
      <c r="A310" s="485" t="s">
        <v>381</v>
      </c>
      <c r="B310" s="486" t="s">
        <v>574</v>
      </c>
      <c r="C310" s="440"/>
      <c r="E310" s="417"/>
      <c r="F310" s="437"/>
    </row>
    <row r="311" spans="1:16">
      <c r="A311" s="485" t="s">
        <v>381</v>
      </c>
      <c r="B311" s="486" t="s">
        <v>575</v>
      </c>
      <c r="C311" s="440"/>
      <c r="E311" s="417"/>
      <c r="F311" s="437"/>
    </row>
    <row r="312" spans="1:16" ht="25.5">
      <c r="A312" s="485" t="s">
        <v>381</v>
      </c>
      <c r="B312" s="409" t="s">
        <v>576</v>
      </c>
      <c r="C312" s="440"/>
      <c r="E312" s="417"/>
      <c r="F312" s="437"/>
    </row>
    <row r="313" spans="1:16">
      <c r="A313" s="485" t="s">
        <v>381</v>
      </c>
      <c r="B313" s="409" t="s">
        <v>577</v>
      </c>
      <c r="C313" s="440"/>
      <c r="E313" s="417"/>
      <c r="F313" s="437"/>
    </row>
    <row r="314" spans="1:16" s="331" customFormat="1">
      <c r="A314" s="487"/>
      <c r="B314" s="388" t="s">
        <v>578</v>
      </c>
      <c r="C314" s="330" t="s">
        <v>25</v>
      </c>
      <c r="D314" s="331">
        <v>3</v>
      </c>
      <c r="E314" s="715"/>
      <c r="F314" s="488">
        <f>D314*E314</f>
        <v>0</v>
      </c>
      <c r="G314" s="333">
        <f>D314*E314</f>
        <v>0</v>
      </c>
    </row>
    <row r="315" spans="1:16">
      <c r="A315" s="444"/>
      <c r="C315" s="440"/>
      <c r="E315" s="707"/>
      <c r="F315" s="437"/>
    </row>
    <row r="316" spans="1:16">
      <c r="A316" s="444" t="s">
        <v>368</v>
      </c>
      <c r="B316" s="409" t="s">
        <v>579</v>
      </c>
      <c r="C316" s="440"/>
      <c r="E316" s="707"/>
      <c r="F316" s="437"/>
    </row>
    <row r="317" spans="1:16" ht="25.5">
      <c r="A317" s="485" t="s">
        <v>381</v>
      </c>
      <c r="B317" s="486" t="s">
        <v>580</v>
      </c>
      <c r="C317" s="440"/>
      <c r="E317" s="707"/>
      <c r="F317" s="437"/>
    </row>
    <row r="318" spans="1:16" ht="51">
      <c r="A318" s="485" t="s">
        <v>381</v>
      </c>
      <c r="B318" s="486" t="s">
        <v>581</v>
      </c>
      <c r="C318" s="440"/>
      <c r="E318" s="707"/>
      <c r="F318" s="437"/>
    </row>
    <row r="319" spans="1:16" ht="76.5">
      <c r="A319" s="444" t="s">
        <v>381</v>
      </c>
      <c r="B319" s="409" t="s">
        <v>582</v>
      </c>
      <c r="C319" s="440"/>
      <c r="E319" s="707"/>
      <c r="F319" s="437"/>
    </row>
    <row r="320" spans="1:16">
      <c r="A320" s="444"/>
      <c r="B320" s="409" t="s">
        <v>440</v>
      </c>
      <c r="C320" s="440" t="s">
        <v>25</v>
      </c>
      <c r="D320" s="363">
        <v>2</v>
      </c>
      <c r="E320" s="707"/>
      <c r="F320" s="437">
        <f>D320*E320</f>
        <v>0</v>
      </c>
      <c r="G320" s="425">
        <f>D320*E320</f>
        <v>0</v>
      </c>
    </row>
    <row r="321" spans="1:12">
      <c r="A321" s="444"/>
      <c r="B321" s="409" t="s">
        <v>583</v>
      </c>
      <c r="C321" s="440"/>
      <c r="E321" s="707"/>
      <c r="F321" s="437"/>
    </row>
    <row r="322" spans="1:12">
      <c r="A322" s="444"/>
      <c r="B322" s="409"/>
      <c r="C322" s="440"/>
      <c r="E322" s="707"/>
      <c r="F322" s="437"/>
    </row>
    <row r="323" spans="1:12" s="377" customFormat="1" ht="30.75" customHeight="1">
      <c r="A323" s="335" t="s">
        <v>369</v>
      </c>
      <c r="B323" s="388" t="s">
        <v>584</v>
      </c>
      <c r="C323" s="374"/>
      <c r="D323" s="489"/>
      <c r="E323" s="716"/>
      <c r="F323" s="490"/>
      <c r="G323" s="491"/>
    </row>
    <row r="324" spans="1:12" s="381" customFormat="1">
      <c r="A324" s="492"/>
      <c r="B324" s="493"/>
      <c r="C324" s="494" t="s">
        <v>25</v>
      </c>
      <c r="D324" s="381">
        <v>7</v>
      </c>
      <c r="E324" s="715"/>
      <c r="F324" s="488">
        <f>D324*E324</f>
        <v>0</v>
      </c>
      <c r="G324" s="333">
        <f>D324*E324</f>
        <v>0</v>
      </c>
    </row>
    <row r="325" spans="1:12" s="381" customFormat="1">
      <c r="A325" s="492"/>
      <c r="B325" s="493"/>
      <c r="C325" s="494"/>
      <c r="E325" s="715"/>
      <c r="F325" s="488"/>
      <c r="G325" s="333"/>
    </row>
    <row r="326" spans="1:12" s="362" customFormat="1">
      <c r="A326" s="495" t="s">
        <v>377</v>
      </c>
      <c r="B326" s="496" t="s">
        <v>585</v>
      </c>
      <c r="C326" s="497"/>
      <c r="D326" s="498"/>
      <c r="E326" s="717"/>
      <c r="F326" s="499"/>
      <c r="G326" s="500"/>
      <c r="H326" s="381"/>
      <c r="I326" s="381"/>
      <c r="J326" s="381"/>
      <c r="K326" s="381"/>
      <c r="L326" s="381"/>
    </row>
    <row r="327" spans="1:12" s="362" customFormat="1">
      <c r="A327" s="501" t="s">
        <v>381</v>
      </c>
      <c r="B327" s="496" t="s">
        <v>586</v>
      </c>
      <c r="C327" s="497"/>
      <c r="D327" s="498"/>
      <c r="E327" s="717"/>
      <c r="F327" s="499"/>
      <c r="G327" s="500"/>
      <c r="H327" s="381"/>
      <c r="I327" s="381"/>
      <c r="J327" s="381"/>
      <c r="K327" s="381"/>
      <c r="L327" s="381"/>
    </row>
    <row r="328" spans="1:12" s="362" customFormat="1">
      <c r="A328" s="501" t="s">
        <v>381</v>
      </c>
      <c r="B328" s="496" t="s">
        <v>587</v>
      </c>
      <c r="C328" s="497"/>
      <c r="D328" s="498"/>
      <c r="E328" s="717"/>
      <c r="F328" s="499"/>
      <c r="G328" s="500"/>
      <c r="H328" s="381"/>
      <c r="I328" s="381"/>
      <c r="J328" s="381"/>
      <c r="K328" s="381"/>
      <c r="L328" s="381"/>
    </row>
    <row r="329" spans="1:12" s="362" customFormat="1">
      <c r="A329" s="501" t="s">
        <v>381</v>
      </c>
      <c r="B329" s="496" t="s">
        <v>588</v>
      </c>
      <c r="C329" s="497"/>
      <c r="D329" s="498"/>
      <c r="E329" s="717"/>
      <c r="F329" s="499"/>
      <c r="G329" s="500"/>
      <c r="H329" s="381"/>
      <c r="I329" s="381"/>
      <c r="J329" s="381"/>
      <c r="K329" s="381"/>
      <c r="L329" s="381"/>
    </row>
    <row r="330" spans="1:12" s="362" customFormat="1">
      <c r="A330" s="501" t="s">
        <v>381</v>
      </c>
      <c r="B330" s="496" t="s">
        <v>589</v>
      </c>
      <c r="C330" s="497"/>
      <c r="D330" s="498"/>
      <c r="E330" s="717"/>
      <c r="F330" s="499"/>
      <c r="G330" s="500"/>
      <c r="H330" s="381"/>
      <c r="I330" s="381"/>
      <c r="J330" s="381"/>
      <c r="K330" s="381"/>
      <c r="L330" s="381"/>
    </row>
    <row r="331" spans="1:12" s="365" customFormat="1" ht="25.5">
      <c r="A331" s="501" t="s">
        <v>381</v>
      </c>
      <c r="B331" s="496" t="s">
        <v>590</v>
      </c>
      <c r="C331" s="502"/>
      <c r="D331" s="503"/>
      <c r="E331" s="718"/>
      <c r="F331" s="504"/>
      <c r="G331" s="491"/>
      <c r="H331" s="377"/>
      <c r="I331" s="377"/>
      <c r="J331" s="377"/>
      <c r="K331" s="377"/>
      <c r="L331" s="377"/>
    </row>
    <row r="332" spans="1:12" s="365" customFormat="1" ht="25.5">
      <c r="A332" s="501" t="s">
        <v>381</v>
      </c>
      <c r="B332" s="496" t="s">
        <v>591</v>
      </c>
      <c r="C332" s="502"/>
      <c r="D332" s="503"/>
      <c r="E332" s="718"/>
      <c r="F332" s="504"/>
      <c r="G332" s="491"/>
      <c r="H332" s="377"/>
      <c r="I332" s="377"/>
      <c r="J332" s="377"/>
      <c r="K332" s="377"/>
      <c r="L332" s="377"/>
    </row>
    <row r="333" spans="1:12" s="362" customFormat="1">
      <c r="A333" s="505"/>
      <c r="B333" s="496" t="s">
        <v>440</v>
      </c>
      <c r="C333" s="497" t="s">
        <v>25</v>
      </c>
      <c r="D333" s="506">
        <v>2</v>
      </c>
      <c r="E333" s="717"/>
      <c r="F333" s="365">
        <f>D333*E333</f>
        <v>0</v>
      </c>
      <c r="G333" s="500">
        <f>D333*E333</f>
        <v>0</v>
      </c>
      <c r="H333" s="381"/>
      <c r="I333" s="381"/>
      <c r="J333" s="381"/>
      <c r="K333" s="381"/>
      <c r="L333" s="381"/>
    </row>
    <row r="334" spans="1:12" s="362" customFormat="1">
      <c r="A334" s="505"/>
      <c r="B334" s="496"/>
      <c r="C334" s="497"/>
      <c r="D334" s="498"/>
      <c r="E334" s="717"/>
      <c r="F334" s="499"/>
      <c r="G334" s="500"/>
      <c r="H334" s="381"/>
      <c r="I334" s="381"/>
      <c r="J334" s="381"/>
      <c r="K334" s="381"/>
      <c r="L334" s="381"/>
    </row>
    <row r="335" spans="1:12" s="331" customFormat="1">
      <c r="A335" s="447" t="s">
        <v>379</v>
      </c>
      <c r="B335" s="402" t="s">
        <v>592</v>
      </c>
      <c r="C335" s="448"/>
      <c r="D335" s="393"/>
      <c r="E335" s="708"/>
      <c r="F335" s="450"/>
    </row>
    <row r="336" spans="1:12" s="331" customFormat="1">
      <c r="A336" s="394"/>
      <c r="B336" s="342" t="s">
        <v>440</v>
      </c>
      <c r="C336" s="342" t="s">
        <v>25</v>
      </c>
      <c r="D336" s="429">
        <v>2</v>
      </c>
      <c r="E336" s="709"/>
      <c r="F336" s="450"/>
      <c r="G336" s="331">
        <f>D336*E336</f>
        <v>0</v>
      </c>
    </row>
    <row r="337" spans="1:16" s="331" customFormat="1">
      <c r="A337" s="394"/>
      <c r="B337" s="342"/>
      <c r="C337" s="342"/>
      <c r="D337" s="429"/>
      <c r="E337" s="709"/>
      <c r="F337" s="450"/>
    </row>
    <row r="338" spans="1:16" s="331" customFormat="1" ht="38.25">
      <c r="A338" s="447" t="s">
        <v>419</v>
      </c>
      <c r="B338" s="402" t="s">
        <v>593</v>
      </c>
      <c r="C338" s="448"/>
      <c r="D338" s="393"/>
      <c r="E338" s="708"/>
      <c r="F338" s="450"/>
    </row>
    <row r="339" spans="1:16" s="331" customFormat="1">
      <c r="A339" s="383" t="s">
        <v>381</v>
      </c>
      <c r="B339" s="342" t="s">
        <v>594</v>
      </c>
      <c r="C339" s="342"/>
      <c r="D339" s="429"/>
      <c r="E339" s="709"/>
      <c r="F339" s="450"/>
    </row>
    <row r="340" spans="1:16" s="331" customFormat="1">
      <c r="A340" s="383" t="s">
        <v>381</v>
      </c>
      <c r="B340" s="342" t="s">
        <v>595</v>
      </c>
      <c r="C340" s="342"/>
      <c r="D340" s="429"/>
      <c r="E340" s="709"/>
      <c r="F340" s="450"/>
    </row>
    <row r="341" spans="1:16" s="331" customFormat="1">
      <c r="A341" s="383" t="s">
        <v>381</v>
      </c>
      <c r="B341" s="342" t="s">
        <v>596</v>
      </c>
      <c r="C341" s="342"/>
      <c r="D341" s="429"/>
      <c r="E341" s="709"/>
      <c r="F341" s="450"/>
    </row>
    <row r="342" spans="1:16" s="331" customFormat="1" ht="25.5">
      <c r="A342" s="383" t="s">
        <v>381</v>
      </c>
      <c r="B342" s="342" t="s">
        <v>597</v>
      </c>
      <c r="C342" s="342"/>
      <c r="D342" s="429"/>
      <c r="E342" s="709"/>
      <c r="F342" s="450"/>
    </row>
    <row r="343" spans="1:16" s="331" customFormat="1">
      <c r="A343" s="394"/>
      <c r="B343" s="342" t="s">
        <v>440</v>
      </c>
      <c r="C343" s="342" t="s">
        <v>25</v>
      </c>
      <c r="D343" s="429">
        <v>1</v>
      </c>
      <c r="E343" s="709"/>
      <c r="F343" s="450"/>
      <c r="G343" s="331">
        <f>D343*E343</f>
        <v>0</v>
      </c>
    </row>
    <row r="344" spans="1:16" s="331" customFormat="1">
      <c r="A344" s="394"/>
      <c r="B344" s="342"/>
      <c r="C344" s="342"/>
      <c r="D344" s="429"/>
      <c r="E344" s="709"/>
      <c r="F344" s="450"/>
    </row>
    <row r="345" spans="1:16" s="381" customFormat="1" ht="26.25" thickBot="1">
      <c r="A345" s="462" t="s">
        <v>421</v>
      </c>
      <c r="B345" s="463" t="s">
        <v>558</v>
      </c>
      <c r="C345" s="464" t="s">
        <v>8</v>
      </c>
      <c r="D345" s="507">
        <v>1</v>
      </c>
      <c r="E345" s="713"/>
      <c r="F345" s="474" t="e">
        <f>#REF!*0.03</f>
        <v>#REF!</v>
      </c>
      <c r="G345" s="424">
        <f>D345*E345</f>
        <v>0</v>
      </c>
    </row>
    <row r="346" spans="1:16" ht="13.5" thickBot="1">
      <c r="A346" s="410"/>
      <c r="B346" s="416"/>
      <c r="C346" s="421"/>
      <c r="D346" s="418"/>
      <c r="E346" s="461"/>
      <c r="F346" s="466" t="e">
        <f>#REF!+F345</f>
        <v>#REF!</v>
      </c>
      <c r="G346" s="467">
        <f>SUM(G309:G345)</f>
        <v>0</v>
      </c>
    </row>
    <row r="347" spans="1:16" s="381" customFormat="1" ht="14.25">
      <c r="A347" s="435" t="s">
        <v>598</v>
      </c>
      <c r="B347" s="301" t="s">
        <v>599</v>
      </c>
      <c r="C347" s="301"/>
      <c r="D347" s="302"/>
      <c r="E347" s="436"/>
      <c r="F347" s="437"/>
    </row>
    <row r="348" spans="1:16" ht="9.75" customHeight="1">
      <c r="A348" s="444"/>
      <c r="C348" s="440"/>
      <c r="E348" s="417"/>
      <c r="F348" s="437"/>
    </row>
    <row r="349" spans="1:16">
      <c r="A349" s="444" t="s">
        <v>180</v>
      </c>
      <c r="B349" s="409" t="s">
        <v>600</v>
      </c>
      <c r="C349" s="440"/>
      <c r="E349" s="417"/>
      <c r="F349" s="437"/>
    </row>
    <row r="350" spans="1:16" s="446" customFormat="1" ht="24">
      <c r="A350" s="485" t="s">
        <v>381</v>
      </c>
      <c r="B350" s="445" t="s">
        <v>601</v>
      </c>
      <c r="C350" s="444"/>
      <c r="E350" s="417"/>
      <c r="F350" s="437"/>
      <c r="N350" s="352"/>
      <c r="O350" s="352"/>
      <c r="P350" s="352"/>
    </row>
    <row r="351" spans="1:16" ht="24">
      <c r="A351" s="485" t="s">
        <v>381</v>
      </c>
      <c r="B351" s="445" t="s">
        <v>602</v>
      </c>
      <c r="C351" s="440"/>
      <c r="E351" s="417"/>
      <c r="F351" s="437"/>
      <c r="G351" s="446"/>
    </row>
    <row r="352" spans="1:16" ht="24">
      <c r="A352" s="485" t="s">
        <v>381</v>
      </c>
      <c r="B352" s="445" t="s">
        <v>603</v>
      </c>
      <c r="C352" s="440"/>
      <c r="E352" s="417"/>
      <c r="F352" s="437"/>
      <c r="G352" s="446"/>
    </row>
    <row r="353" spans="1:7">
      <c r="A353" s="508"/>
      <c r="B353" s="509" t="s">
        <v>440</v>
      </c>
      <c r="C353" s="510" t="s">
        <v>25</v>
      </c>
      <c r="D353" s="431">
        <v>1</v>
      </c>
      <c r="E353" s="713"/>
      <c r="F353" s="474">
        <f>D353*E353</f>
        <v>0</v>
      </c>
      <c r="G353" s="511">
        <f>D353*E353</f>
        <v>0</v>
      </c>
    </row>
    <row r="354" spans="1:7" ht="13.5" thickBot="1">
      <c r="A354" s="410"/>
      <c r="B354" s="416"/>
      <c r="C354" s="421"/>
      <c r="D354" s="418"/>
      <c r="E354" s="461"/>
      <c r="F354" s="466" t="e">
        <f>#REF!+F353</f>
        <v>#REF!</v>
      </c>
      <c r="G354" s="512">
        <f>SUM(G353)</f>
        <v>0</v>
      </c>
    </row>
  </sheetData>
  <sheetProtection password="DFF5" sheet="1" objects="1" scenarios="1"/>
  <mergeCells count="4">
    <mergeCell ref="A1:E1"/>
    <mergeCell ref="A2:E2"/>
    <mergeCell ref="A3:E3"/>
    <mergeCell ref="A4:E4"/>
  </mergeCells>
  <pageMargins left="0.67" right="0.74803149606299213" top="0.98425196850393704" bottom="0.43" header="0.24" footer="0"/>
  <pageSetup paperSize="9" scale="99" fitToHeight="0" orientation="portrait" r:id="rId1"/>
  <headerFooter alignWithMargins="0">
    <oddHeader xml:space="preserve">&amp;LARCTUR projektiva, d.o.o.
Industrijska cesta 5
5000 Nova Gorica&amp;CPopisi strojne instalacije&amp;Ršt načrta S 1403-JK-18
</oddHead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4F72E-4DF4-4B78-B5D4-5972EA9CEE4D}">
  <dimension ref="A1:IV20"/>
  <sheetViews>
    <sheetView showGridLines="0" topLeftCell="A4" workbookViewId="0">
      <selection activeCell="J32" sqref="J32"/>
    </sheetView>
  </sheetViews>
  <sheetFormatPr defaultColWidth="8.7109375" defaultRowHeight="12.75" customHeight="1"/>
  <cols>
    <col min="1" max="1" width="5" style="210" customWidth="1"/>
    <col min="2" max="2" width="9" style="210" customWidth="1"/>
    <col min="3" max="3" width="34.7109375" style="210" customWidth="1"/>
    <col min="4" max="4" width="14.28515625" style="210" customWidth="1"/>
    <col min="5" max="5" width="17.28515625" style="210" customWidth="1"/>
    <col min="6" max="256" width="8.85546875" style="201" customWidth="1"/>
    <col min="257" max="16384" width="8.7109375" style="202"/>
  </cols>
  <sheetData>
    <row r="1" spans="1:5" ht="8.65" customHeight="1">
      <c r="A1" s="784" t="s">
        <v>704</v>
      </c>
      <c r="B1" s="785"/>
      <c r="C1" s="785"/>
      <c r="D1" s="785"/>
      <c r="E1" s="785"/>
    </row>
    <row r="2" spans="1:5" ht="8.65" customHeight="1">
      <c r="A2" s="785"/>
      <c r="B2" s="785"/>
      <c r="C2" s="785"/>
      <c r="D2" s="785"/>
      <c r="E2" s="785"/>
    </row>
    <row r="3" spans="1:5" ht="12.75" customHeight="1">
      <c r="A3" s="786"/>
      <c r="B3" s="786"/>
      <c r="C3" s="786"/>
      <c r="D3" s="786"/>
      <c r="E3" s="786"/>
    </row>
    <row r="4" spans="1:5" ht="12.75" customHeight="1">
      <c r="A4" s="203" t="s">
        <v>260</v>
      </c>
      <c r="B4" s="204" t="s">
        <v>261</v>
      </c>
      <c r="C4" s="205"/>
      <c r="D4" s="205"/>
      <c r="E4" s="206" t="s">
        <v>262</v>
      </c>
    </row>
    <row r="5" spans="1:5" ht="12.75" customHeight="1">
      <c r="A5" s="787"/>
      <c r="B5" s="787"/>
      <c r="C5" s="787"/>
      <c r="D5" s="787"/>
      <c r="E5" s="787"/>
    </row>
    <row r="6" spans="1:5" ht="19.899999999999999" customHeight="1">
      <c r="A6" s="207">
        <v>1</v>
      </c>
      <c r="B6" s="782" t="s">
        <v>263</v>
      </c>
      <c r="C6" s="783"/>
      <c r="D6" s="783"/>
      <c r="E6" s="208">
        <f>'1'!F4</f>
        <v>0</v>
      </c>
    </row>
    <row r="7" spans="1:5" ht="12.75" customHeight="1">
      <c r="A7" s="787"/>
      <c r="B7" s="787"/>
      <c r="C7" s="787"/>
      <c r="D7" s="787"/>
      <c r="E7" s="787"/>
    </row>
    <row r="8" spans="1:5" ht="19.899999999999999" customHeight="1">
      <c r="A8" s="207">
        <v>2</v>
      </c>
      <c r="B8" s="782" t="s">
        <v>264</v>
      </c>
      <c r="C8" s="783"/>
      <c r="D8" s="783"/>
      <c r="E8" s="208">
        <f>'2'!F4</f>
        <v>0</v>
      </c>
    </row>
    <row r="9" spans="1:5" ht="12.75" customHeight="1">
      <c r="A9" s="787"/>
      <c r="B9" s="787"/>
      <c r="C9" s="787"/>
      <c r="D9" s="787"/>
      <c r="E9" s="787"/>
    </row>
    <row r="10" spans="1:5" ht="19.899999999999999" customHeight="1">
      <c r="A10" s="207">
        <v>3</v>
      </c>
      <c r="B10" s="782" t="s">
        <v>265</v>
      </c>
      <c r="C10" s="783"/>
      <c r="D10" s="783"/>
      <c r="E10" s="208">
        <f>'3'!F4</f>
        <v>0</v>
      </c>
    </row>
    <row r="11" spans="1:5" ht="12.75" customHeight="1">
      <c r="A11" s="787"/>
      <c r="B11" s="787"/>
      <c r="C11" s="787"/>
      <c r="D11" s="787"/>
      <c r="E11" s="787"/>
    </row>
    <row r="12" spans="1:5" ht="19.899999999999999" customHeight="1">
      <c r="A12" s="207">
        <v>4</v>
      </c>
      <c r="B12" s="782" t="s">
        <v>266</v>
      </c>
      <c r="C12" s="783"/>
      <c r="D12" s="783"/>
      <c r="E12" s="208">
        <f>'4'!F4</f>
        <v>0</v>
      </c>
    </row>
    <row r="13" spans="1:5" ht="12.75" customHeight="1">
      <c r="A13" s="787"/>
      <c r="B13" s="787"/>
      <c r="C13" s="787"/>
      <c r="D13" s="787"/>
      <c r="E13" s="787"/>
    </row>
    <row r="14" spans="1:5" ht="19.899999999999999" customHeight="1">
      <c r="A14" s="207">
        <v>6</v>
      </c>
      <c r="B14" s="782" t="s">
        <v>267</v>
      </c>
      <c r="C14" s="783"/>
      <c r="D14" s="783"/>
      <c r="E14" s="208">
        <f>'6'!F4</f>
        <v>0</v>
      </c>
    </row>
    <row r="15" spans="1:5" ht="12.75" customHeight="1">
      <c r="A15" s="787"/>
      <c r="B15" s="787"/>
      <c r="C15" s="787"/>
      <c r="D15" s="787"/>
      <c r="E15" s="787"/>
    </row>
    <row r="16" spans="1:5" ht="19.899999999999999" customHeight="1">
      <c r="A16" s="849">
        <v>7</v>
      </c>
      <c r="B16" s="850" t="s">
        <v>727</v>
      </c>
      <c r="C16" s="851"/>
      <c r="D16" s="851"/>
      <c r="E16" s="852">
        <f>'7'!F4</f>
        <v>0</v>
      </c>
    </row>
    <row r="17" spans="1:5" ht="12.75" customHeight="1">
      <c r="A17" s="853"/>
      <c r="B17" s="854"/>
      <c r="C17" s="854"/>
      <c r="D17" s="854"/>
      <c r="E17" s="854"/>
    </row>
    <row r="18" spans="1:5" ht="12.75" customHeight="1">
      <c r="A18" s="788"/>
      <c r="B18" s="788"/>
      <c r="C18" s="788"/>
      <c r="D18" s="788"/>
      <c r="E18" s="788"/>
    </row>
    <row r="19" spans="1:5" ht="26.65" customHeight="1">
      <c r="A19" s="789" t="s">
        <v>270</v>
      </c>
      <c r="B19" s="790"/>
      <c r="C19" s="790"/>
      <c r="D19" s="790"/>
      <c r="E19" s="209">
        <f>E6+E8+E10+E12+E14+E16</f>
        <v>0</v>
      </c>
    </row>
    <row r="20" spans="1:5" ht="12.75" customHeight="1">
      <c r="A20" s="791"/>
      <c r="B20" s="791"/>
      <c r="C20" s="791"/>
      <c r="D20" s="791"/>
      <c r="E20" s="791"/>
    </row>
  </sheetData>
  <mergeCells count="18">
    <mergeCell ref="A18:E18"/>
    <mergeCell ref="A19:D19"/>
    <mergeCell ref="A20:E20"/>
    <mergeCell ref="A9:E9"/>
    <mergeCell ref="B10:D10"/>
    <mergeCell ref="A11:E11"/>
    <mergeCell ref="B12:D12"/>
    <mergeCell ref="A13:E13"/>
    <mergeCell ref="B14:D14"/>
    <mergeCell ref="A15:E15"/>
    <mergeCell ref="B16:D16"/>
    <mergeCell ref="A17:E17"/>
    <mergeCell ref="B8:D8"/>
    <mergeCell ref="A1:E2"/>
    <mergeCell ref="A3:E3"/>
    <mergeCell ref="A5:E5"/>
    <mergeCell ref="B6:D6"/>
    <mergeCell ref="A7:E7"/>
  </mergeCells>
  <pageMargins left="0.748031" right="0.748031" top="0.98425200000000002" bottom="1.2204699999999999" header="0.51181100000000002" footer="0.66929099999999997"/>
  <pageSetup orientation="portrait" r:id="rId1"/>
  <headerFooter>
    <oddFooter>&amp;R&amp;"Arial,Regular"&amp;8&amp;U&amp;K000000Stran &amp;P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29715-9FD5-491F-85AD-ECF41FD4C6E3}">
  <dimension ref="A1:IV21"/>
  <sheetViews>
    <sheetView showGridLines="0" topLeftCell="A7" workbookViewId="0">
      <selection activeCell="E11" sqref="E11:E16"/>
    </sheetView>
  </sheetViews>
  <sheetFormatPr defaultColWidth="8.7109375" defaultRowHeight="12.75" customHeight="1"/>
  <cols>
    <col min="1" max="1" width="4.85546875" style="210" customWidth="1"/>
    <col min="2" max="2" width="39.7109375" style="210" customWidth="1"/>
    <col min="3" max="3" width="6" style="210" customWidth="1"/>
    <col min="4" max="4" width="7.7109375" style="210" customWidth="1"/>
    <col min="5" max="5" width="8.85546875" style="210" customWidth="1"/>
    <col min="6" max="6" width="11.28515625" style="210" customWidth="1"/>
    <col min="7" max="256" width="8.85546875" style="201" customWidth="1"/>
    <col min="257" max="16384" width="8.7109375" style="202"/>
  </cols>
  <sheetData>
    <row r="1" spans="1:6" ht="8.65" customHeight="1">
      <c r="A1" s="794" t="s">
        <v>271</v>
      </c>
      <c r="B1" s="785"/>
      <c r="C1" s="785"/>
      <c r="D1" s="785"/>
      <c r="E1" s="785"/>
      <c r="F1" s="785"/>
    </row>
    <row r="2" spans="1:6" ht="8.65" customHeight="1">
      <c r="A2" s="785"/>
      <c r="B2" s="785"/>
      <c r="C2" s="785"/>
      <c r="D2" s="785"/>
      <c r="E2" s="785"/>
      <c r="F2" s="785"/>
    </row>
    <row r="3" spans="1:6" ht="13.15" customHeight="1">
      <c r="A3" s="795"/>
      <c r="B3" s="795"/>
      <c r="C3" s="795"/>
      <c r="D3" s="795"/>
      <c r="E3" s="795"/>
      <c r="F3" s="795"/>
    </row>
    <row r="4" spans="1:6" ht="15" customHeight="1">
      <c r="A4" s="211"/>
      <c r="B4" s="796" t="s">
        <v>272</v>
      </c>
      <c r="C4" s="797"/>
      <c r="D4" s="797"/>
      <c r="E4" s="797"/>
      <c r="F4" s="212">
        <f>SUM(F9:F20)</f>
        <v>0</v>
      </c>
    </row>
    <row r="5" spans="1:6" ht="13.15" customHeight="1">
      <c r="A5" s="795"/>
      <c r="B5" s="795"/>
      <c r="C5" s="795"/>
      <c r="D5" s="795"/>
      <c r="E5" s="795"/>
      <c r="F5" s="798"/>
    </row>
    <row r="6" spans="1:6" ht="91.5" customHeight="1">
      <c r="A6" s="799" t="s">
        <v>273</v>
      </c>
      <c r="B6" s="800"/>
      <c r="C6" s="800"/>
      <c r="D6" s="800"/>
      <c r="E6" s="800"/>
      <c r="F6" s="800"/>
    </row>
    <row r="7" spans="1:6" ht="13.15" customHeight="1">
      <c r="A7" s="795"/>
      <c r="B7" s="795"/>
      <c r="C7" s="795"/>
      <c r="D7" s="795"/>
      <c r="E7" s="795"/>
      <c r="F7" s="795"/>
    </row>
    <row r="8" spans="1:6" ht="13.15" customHeight="1">
      <c r="A8" s="203" t="s">
        <v>274</v>
      </c>
      <c r="B8" s="204" t="s">
        <v>275</v>
      </c>
      <c r="C8" s="213" t="s">
        <v>276</v>
      </c>
      <c r="D8" s="213" t="s">
        <v>277</v>
      </c>
      <c r="E8" s="214" t="s">
        <v>278</v>
      </c>
      <c r="F8" s="206" t="s">
        <v>279</v>
      </c>
    </row>
    <row r="9" spans="1:6" ht="13.15" customHeight="1">
      <c r="A9" s="792"/>
      <c r="B9" s="792"/>
      <c r="C9" s="792"/>
      <c r="D9" s="792"/>
      <c r="E9" s="792"/>
      <c r="F9" s="792"/>
    </row>
    <row r="10" spans="1:6" ht="45.75" customHeight="1">
      <c r="A10" s="215"/>
      <c r="B10" s="216" t="s">
        <v>280</v>
      </c>
      <c r="C10" s="217"/>
      <c r="D10" s="217"/>
      <c r="E10" s="217"/>
      <c r="F10" s="218"/>
    </row>
    <row r="11" spans="1:6" ht="43.15" customHeight="1">
      <c r="A11" s="219">
        <v>1</v>
      </c>
      <c r="B11" s="220" t="s">
        <v>281</v>
      </c>
      <c r="C11" s="221" t="s">
        <v>25</v>
      </c>
      <c r="D11" s="222">
        <v>8</v>
      </c>
      <c r="E11" s="719"/>
      <c r="F11" s="223">
        <f>E11*D11</f>
        <v>0</v>
      </c>
    </row>
    <row r="12" spans="1:6" ht="43.15" customHeight="1">
      <c r="A12" s="224">
        <v>2</v>
      </c>
      <c r="B12" s="225" t="s">
        <v>282</v>
      </c>
      <c r="C12" s="226" t="s">
        <v>25</v>
      </c>
      <c r="D12" s="227">
        <v>3</v>
      </c>
      <c r="E12" s="720"/>
      <c r="F12" s="228">
        <f>E12*D12</f>
        <v>0</v>
      </c>
    </row>
    <row r="13" spans="1:6" ht="43.15" customHeight="1">
      <c r="A13" s="224">
        <v>3</v>
      </c>
      <c r="B13" s="225" t="s">
        <v>283</v>
      </c>
      <c r="C13" s="226" t="s">
        <v>25</v>
      </c>
      <c r="D13" s="227">
        <v>6</v>
      </c>
      <c r="E13" s="720"/>
      <c r="F13" s="228">
        <f>E13*D13</f>
        <v>0</v>
      </c>
    </row>
    <row r="14" spans="1:6" ht="13.15" customHeight="1">
      <c r="A14" s="229"/>
      <c r="B14" s="230"/>
      <c r="C14" s="231"/>
      <c r="D14" s="231"/>
      <c r="E14" s="721"/>
      <c r="F14" s="232"/>
    </row>
    <row r="15" spans="1:6" ht="13.15" customHeight="1">
      <c r="A15" s="215"/>
      <c r="B15" s="233" t="s">
        <v>284</v>
      </c>
      <c r="C15" s="217"/>
      <c r="D15" s="217"/>
      <c r="E15" s="722"/>
      <c r="F15" s="218"/>
    </row>
    <row r="16" spans="1:6" ht="93" customHeight="1">
      <c r="A16" s="219">
        <v>4</v>
      </c>
      <c r="B16" s="220" t="s">
        <v>285</v>
      </c>
      <c r="C16" s="221" t="s">
        <v>25</v>
      </c>
      <c r="D16" s="222">
        <v>8</v>
      </c>
      <c r="E16" s="719"/>
      <c r="F16" s="223">
        <f>D16*E16</f>
        <v>0</v>
      </c>
    </row>
    <row r="17" spans="1:6" ht="13.15" customHeight="1">
      <c r="A17" s="234"/>
      <c r="B17" s="235"/>
      <c r="C17" s="236"/>
      <c r="D17" s="236"/>
      <c r="E17" s="228"/>
      <c r="F17" s="228"/>
    </row>
    <row r="18" spans="1:6" ht="7.9" customHeight="1">
      <c r="A18" s="793"/>
      <c r="B18" s="793"/>
      <c r="C18" s="793"/>
      <c r="D18" s="793"/>
      <c r="E18" s="793"/>
      <c r="F18" s="793"/>
    </row>
    <row r="19" spans="1:6" ht="33" customHeight="1">
      <c r="A19" s="237" t="s">
        <v>286</v>
      </c>
      <c r="B19" s="238" t="s">
        <v>287</v>
      </c>
      <c r="C19" s="239"/>
      <c r="D19" s="240">
        <v>0.02</v>
      </c>
      <c r="E19" s="241">
        <f>SUM(F9:F17)</f>
        <v>0</v>
      </c>
      <c r="F19" s="242">
        <f>D19*E19</f>
        <v>0</v>
      </c>
    </row>
    <row r="20" spans="1:6" ht="43.15" customHeight="1">
      <c r="A20" s="237" t="s">
        <v>288</v>
      </c>
      <c r="B20" s="238" t="s">
        <v>289</v>
      </c>
      <c r="C20" s="239"/>
      <c r="D20" s="240">
        <v>0.02</v>
      </c>
      <c r="E20" s="241">
        <f>SUM(F9:F17)</f>
        <v>0</v>
      </c>
      <c r="F20" s="242">
        <f>D20*E20</f>
        <v>0</v>
      </c>
    </row>
    <row r="21" spans="1:6" ht="7.9" customHeight="1">
      <c r="A21" s="793"/>
      <c r="B21" s="793"/>
      <c r="C21" s="793"/>
      <c r="D21" s="793"/>
      <c r="E21" s="793"/>
      <c r="F21" s="793"/>
    </row>
  </sheetData>
  <sheetProtection password="DFF5" sheet="1" objects="1" scenarios="1"/>
  <mergeCells count="9">
    <mergeCell ref="A9:F9"/>
    <mergeCell ref="A18:F18"/>
    <mergeCell ref="A21:F21"/>
    <mergeCell ref="A1:F2"/>
    <mergeCell ref="A3:F3"/>
    <mergeCell ref="B4:E4"/>
    <mergeCell ref="A5:F5"/>
    <mergeCell ref="A6:F6"/>
    <mergeCell ref="A7:F7"/>
  </mergeCells>
  <pageMargins left="0.8" right="0.74791700000000005" top="0.66944400000000004" bottom="0.86388900000000002" header="0.51180599999999998" footer="0.45277800000000001"/>
  <pageSetup orientation="portrait"/>
  <headerFooter>
    <oddFooter>&amp;R&amp;"Arial,Regular"&amp;8&amp;U&amp;K000000Stran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7DB23-0D4F-4B78-B85D-918EC6581FDE}">
  <dimension ref="A1:IV38"/>
  <sheetViews>
    <sheetView showGridLines="0" topLeftCell="A4" workbookViewId="0">
      <selection activeCell="J16" sqref="J16"/>
    </sheetView>
  </sheetViews>
  <sheetFormatPr defaultColWidth="8.7109375" defaultRowHeight="12.75" customHeight="1"/>
  <cols>
    <col min="1" max="1" width="4.85546875" style="210" customWidth="1"/>
    <col min="2" max="2" width="37" style="210" customWidth="1"/>
    <col min="3" max="3" width="6" style="210" customWidth="1"/>
    <col min="4" max="4" width="7.7109375" style="210" customWidth="1"/>
    <col min="5" max="5" width="10.42578125" style="210" customWidth="1"/>
    <col min="6" max="6" width="11.28515625" style="210" customWidth="1"/>
    <col min="7" max="256" width="8.85546875" style="201" customWidth="1"/>
    <col min="257" max="16384" width="8.7109375" style="202"/>
  </cols>
  <sheetData>
    <row r="1" spans="1:6" ht="8.65" customHeight="1">
      <c r="A1" s="794" t="s">
        <v>290</v>
      </c>
      <c r="B1" s="785"/>
      <c r="C1" s="785"/>
      <c r="D1" s="785"/>
      <c r="E1" s="785"/>
      <c r="F1" s="785"/>
    </row>
    <row r="2" spans="1:6" ht="8.65" customHeight="1">
      <c r="A2" s="785"/>
      <c r="B2" s="785"/>
      <c r="C2" s="785"/>
      <c r="D2" s="785"/>
      <c r="E2" s="785"/>
      <c r="F2" s="785"/>
    </row>
    <row r="3" spans="1:6" ht="13.15" customHeight="1">
      <c r="A3" s="795"/>
      <c r="B3" s="795"/>
      <c r="C3" s="795"/>
      <c r="D3" s="795"/>
      <c r="E3" s="795"/>
      <c r="F3" s="795"/>
    </row>
    <row r="4" spans="1:6" ht="15" customHeight="1">
      <c r="A4" s="243"/>
      <c r="B4" s="801" t="s">
        <v>291</v>
      </c>
      <c r="C4" s="802"/>
      <c r="D4" s="802"/>
      <c r="E4" s="802"/>
      <c r="F4" s="773">
        <f>SUM(F9:F38)</f>
        <v>0</v>
      </c>
    </row>
    <row r="5" spans="1:6" ht="13.15" customHeight="1">
      <c r="A5" s="803"/>
      <c r="B5" s="803"/>
      <c r="C5" s="803"/>
      <c r="D5" s="803"/>
      <c r="E5" s="803"/>
      <c r="F5" s="795"/>
    </row>
    <row r="6" spans="1:6" ht="50.45" customHeight="1">
      <c r="A6" s="245"/>
      <c r="B6" s="804" t="s">
        <v>292</v>
      </c>
      <c r="C6" s="805"/>
      <c r="D6" s="805"/>
      <c r="E6" s="805"/>
      <c r="F6" s="805"/>
    </row>
    <row r="7" spans="1:6" ht="13.15" customHeight="1">
      <c r="A7" s="795"/>
      <c r="B7" s="795"/>
      <c r="C7" s="795"/>
      <c r="D7" s="795"/>
      <c r="E7" s="795"/>
      <c r="F7" s="795"/>
    </row>
    <row r="8" spans="1:6" ht="13.15" customHeight="1">
      <c r="A8" s="203" t="s">
        <v>274</v>
      </c>
      <c r="B8" s="246" t="s">
        <v>275</v>
      </c>
      <c r="C8" s="213" t="s">
        <v>276</v>
      </c>
      <c r="D8" s="213" t="s">
        <v>277</v>
      </c>
      <c r="E8" s="214" t="s">
        <v>278</v>
      </c>
      <c r="F8" s="206" t="s">
        <v>279</v>
      </c>
    </row>
    <row r="9" spans="1:6" ht="13.15" customHeight="1">
      <c r="A9" s="795"/>
      <c r="B9" s="795"/>
      <c r="C9" s="795"/>
      <c r="D9" s="795"/>
      <c r="E9" s="795"/>
      <c r="F9" s="795"/>
    </row>
    <row r="10" spans="1:6" ht="52.9" customHeight="1">
      <c r="A10" s="247">
        <v>1</v>
      </c>
      <c r="B10" s="238" t="s">
        <v>293</v>
      </c>
      <c r="C10" s="239"/>
      <c r="D10" s="239"/>
      <c r="E10" s="241"/>
      <c r="F10" s="242"/>
    </row>
    <row r="11" spans="1:6" ht="13.15" customHeight="1">
      <c r="A11" s="248"/>
      <c r="B11" s="238" t="s">
        <v>294</v>
      </c>
      <c r="C11" s="249" t="s">
        <v>295</v>
      </c>
      <c r="D11" s="250">
        <v>160</v>
      </c>
      <c r="E11" s="723"/>
      <c r="F11" s="242">
        <f>E11*D11</f>
        <v>0</v>
      </c>
    </row>
    <row r="12" spans="1:6" ht="13.15" customHeight="1">
      <c r="A12" s="248"/>
      <c r="B12" s="238" t="s">
        <v>296</v>
      </c>
      <c r="C12" s="249" t="s">
        <v>295</v>
      </c>
      <c r="D12" s="250">
        <v>360</v>
      </c>
      <c r="E12" s="723"/>
      <c r="F12" s="242">
        <f>E12*D12</f>
        <v>0</v>
      </c>
    </row>
    <row r="13" spans="1:6" ht="13.15" customHeight="1">
      <c r="A13" s="248"/>
      <c r="B13" s="238" t="s">
        <v>297</v>
      </c>
      <c r="C13" s="249" t="s">
        <v>295</v>
      </c>
      <c r="D13" s="250">
        <v>185</v>
      </c>
      <c r="E13" s="723"/>
      <c r="F13" s="242">
        <f>E13*D13</f>
        <v>0</v>
      </c>
    </row>
    <row r="14" spans="1:6" ht="13.15" customHeight="1">
      <c r="A14" s="248"/>
      <c r="B14" s="238" t="s">
        <v>298</v>
      </c>
      <c r="C14" s="249" t="s">
        <v>295</v>
      </c>
      <c r="D14" s="250">
        <v>30</v>
      </c>
      <c r="E14" s="723"/>
      <c r="F14" s="242">
        <f>E14*D14</f>
        <v>0</v>
      </c>
    </row>
    <row r="15" spans="1:6" ht="13.15" customHeight="1">
      <c r="A15" s="248"/>
      <c r="B15" s="251"/>
      <c r="C15" s="239"/>
      <c r="D15" s="239"/>
      <c r="E15" s="723"/>
      <c r="F15" s="242"/>
    </row>
    <row r="16" spans="1:6" ht="52.9" customHeight="1">
      <c r="A16" s="247">
        <v>2</v>
      </c>
      <c r="B16" s="238" t="s">
        <v>299</v>
      </c>
      <c r="C16" s="239"/>
      <c r="D16" s="239"/>
      <c r="E16" s="723"/>
      <c r="F16" s="242"/>
    </row>
    <row r="17" spans="1:6" ht="13.15" customHeight="1">
      <c r="A17" s="248"/>
      <c r="B17" s="238" t="s">
        <v>300</v>
      </c>
      <c r="C17" s="249" t="s">
        <v>295</v>
      </c>
      <c r="D17" s="250">
        <v>90</v>
      </c>
      <c r="E17" s="723"/>
      <c r="F17" s="242">
        <f>E17*D17</f>
        <v>0</v>
      </c>
    </row>
    <row r="18" spans="1:6" ht="13.15" customHeight="1">
      <c r="A18" s="248"/>
      <c r="B18" s="238" t="s">
        <v>301</v>
      </c>
      <c r="C18" s="249" t="s">
        <v>295</v>
      </c>
      <c r="D18" s="250">
        <v>36</v>
      </c>
      <c r="E18" s="723"/>
      <c r="F18" s="242">
        <f>E18*D18</f>
        <v>0</v>
      </c>
    </row>
    <row r="19" spans="1:6" ht="13.15" customHeight="1">
      <c r="A19" s="248"/>
      <c r="B19" s="238" t="s">
        <v>302</v>
      </c>
      <c r="C19" s="249" t="s">
        <v>295</v>
      </c>
      <c r="D19" s="250">
        <v>14</v>
      </c>
      <c r="E19" s="723"/>
      <c r="F19" s="242">
        <f>E19*D19</f>
        <v>0</v>
      </c>
    </row>
    <row r="20" spans="1:6" ht="13.15" customHeight="1">
      <c r="A20" s="248"/>
      <c r="B20" s="238" t="s">
        <v>303</v>
      </c>
      <c r="C20" s="249" t="s">
        <v>295</v>
      </c>
      <c r="D20" s="250">
        <v>5</v>
      </c>
      <c r="E20" s="723"/>
      <c r="F20" s="242">
        <f>E20*D20</f>
        <v>0</v>
      </c>
    </row>
    <row r="21" spans="1:6" ht="13.15" customHeight="1">
      <c r="A21" s="248"/>
      <c r="B21" s="251"/>
      <c r="C21" s="239"/>
      <c r="D21" s="239"/>
      <c r="E21" s="723"/>
      <c r="F21" s="242"/>
    </row>
    <row r="22" spans="1:6" ht="22.9" customHeight="1">
      <c r="A22" s="247">
        <v>3</v>
      </c>
      <c r="B22" s="238" t="s">
        <v>304</v>
      </c>
      <c r="C22" s="239"/>
      <c r="D22" s="239"/>
      <c r="E22" s="723"/>
      <c r="F22" s="242"/>
    </row>
    <row r="23" spans="1:6" ht="13.15" customHeight="1">
      <c r="A23" s="248"/>
      <c r="B23" s="238" t="s">
        <v>305</v>
      </c>
      <c r="C23" s="249" t="s">
        <v>25</v>
      </c>
      <c r="D23" s="250">
        <v>46</v>
      </c>
      <c r="E23" s="723"/>
      <c r="F23" s="242">
        <f>E23*D23</f>
        <v>0</v>
      </c>
    </row>
    <row r="24" spans="1:6" ht="14.65" customHeight="1">
      <c r="A24" s="248"/>
      <c r="B24" s="252"/>
      <c r="C24" s="239"/>
      <c r="D24" s="239"/>
      <c r="E24" s="723"/>
      <c r="F24" s="242"/>
    </row>
    <row r="25" spans="1:6" ht="43.15" customHeight="1">
      <c r="A25" s="247">
        <v>4</v>
      </c>
      <c r="B25" s="238" t="s">
        <v>306</v>
      </c>
      <c r="C25" s="239"/>
      <c r="D25" s="239"/>
      <c r="E25" s="723"/>
      <c r="F25" s="242"/>
    </row>
    <row r="26" spans="1:6" ht="13.15" customHeight="1">
      <c r="A26" s="248"/>
      <c r="B26" s="238" t="s">
        <v>307</v>
      </c>
      <c r="C26" s="249" t="s">
        <v>295</v>
      </c>
      <c r="D26" s="250">
        <v>40</v>
      </c>
      <c r="E26" s="723"/>
      <c r="F26" s="242">
        <f>E26*D26</f>
        <v>0</v>
      </c>
    </row>
    <row r="27" spans="1:6" ht="13.15" customHeight="1">
      <c r="A27" s="248"/>
      <c r="B27" s="238" t="s">
        <v>308</v>
      </c>
      <c r="C27" s="249" t="s">
        <v>295</v>
      </c>
      <c r="D27" s="250">
        <v>35</v>
      </c>
      <c r="E27" s="723"/>
      <c r="F27" s="242">
        <f>E27*D27</f>
        <v>0</v>
      </c>
    </row>
    <row r="28" spans="1:6" ht="13.15" customHeight="1">
      <c r="A28" s="248"/>
      <c r="B28" s="251"/>
      <c r="C28" s="239"/>
      <c r="D28" s="239"/>
      <c r="E28" s="723"/>
      <c r="F28" s="242"/>
    </row>
    <row r="29" spans="1:6" ht="22.9" customHeight="1">
      <c r="A29" s="247">
        <v>5</v>
      </c>
      <c r="B29" s="238" t="s">
        <v>309</v>
      </c>
      <c r="C29" s="249" t="s">
        <v>8</v>
      </c>
      <c r="D29" s="250">
        <v>2</v>
      </c>
      <c r="E29" s="723"/>
      <c r="F29" s="242">
        <f>E29*D29</f>
        <v>0</v>
      </c>
    </row>
    <row r="30" spans="1:6" ht="63" customHeight="1">
      <c r="A30" s="247">
        <v>6</v>
      </c>
      <c r="B30" s="238" t="s">
        <v>310</v>
      </c>
      <c r="C30" s="249" t="s">
        <v>24</v>
      </c>
      <c r="D30" s="250">
        <v>12</v>
      </c>
      <c r="E30" s="723"/>
      <c r="F30" s="242">
        <f>D30*E30</f>
        <v>0</v>
      </c>
    </row>
    <row r="31" spans="1:6" ht="33" customHeight="1">
      <c r="A31" s="247">
        <v>7</v>
      </c>
      <c r="B31" s="238" t="s">
        <v>311</v>
      </c>
      <c r="C31" s="249" t="s">
        <v>312</v>
      </c>
      <c r="D31" s="250">
        <v>6</v>
      </c>
      <c r="E31" s="723"/>
      <c r="F31" s="242">
        <f>D31*E31</f>
        <v>0</v>
      </c>
    </row>
    <row r="32" spans="1:6" ht="43.15" customHeight="1">
      <c r="A32" s="247">
        <v>8</v>
      </c>
      <c r="B32" s="238" t="s">
        <v>313</v>
      </c>
      <c r="C32" s="249" t="s">
        <v>25</v>
      </c>
      <c r="D32" s="250">
        <v>1</v>
      </c>
      <c r="E32" s="723"/>
      <c r="F32" s="242">
        <f>D32*E32</f>
        <v>0</v>
      </c>
    </row>
    <row r="33" spans="1:6" ht="13.15" customHeight="1">
      <c r="A33" s="248"/>
      <c r="B33" s="251"/>
      <c r="C33" s="239"/>
      <c r="D33" s="239"/>
      <c r="E33" s="241"/>
      <c r="F33" s="242"/>
    </row>
    <row r="34" spans="1:6" ht="7.9" customHeight="1">
      <c r="A34" s="793"/>
      <c r="B34" s="793"/>
      <c r="C34" s="793"/>
      <c r="D34" s="793"/>
      <c r="E34" s="793"/>
      <c r="F34" s="793"/>
    </row>
    <row r="35" spans="1:6" ht="33" customHeight="1">
      <c r="A35" s="237" t="s">
        <v>286</v>
      </c>
      <c r="B35" s="238" t="s">
        <v>287</v>
      </c>
      <c r="C35" s="239"/>
      <c r="D35" s="240">
        <v>0.02</v>
      </c>
      <c r="E35" s="241">
        <f>SUM(F9:F33)</f>
        <v>0</v>
      </c>
      <c r="F35" s="242">
        <f>D35*E35</f>
        <v>0</v>
      </c>
    </row>
    <row r="36" spans="1:6" ht="43.15" customHeight="1">
      <c r="A36" s="237" t="s">
        <v>288</v>
      </c>
      <c r="B36" s="238" t="s">
        <v>289</v>
      </c>
      <c r="C36" s="239"/>
      <c r="D36" s="240">
        <v>0.04</v>
      </c>
      <c r="E36" s="241">
        <f>SUM(F9:F33)</f>
        <v>0</v>
      </c>
      <c r="F36" s="242">
        <f>D36*E36</f>
        <v>0</v>
      </c>
    </row>
    <row r="37" spans="1:6" ht="13.15" customHeight="1">
      <c r="A37" s="237" t="s">
        <v>314</v>
      </c>
      <c r="B37" s="238" t="s">
        <v>315</v>
      </c>
      <c r="C37" s="249" t="s">
        <v>24</v>
      </c>
      <c r="D37" s="253">
        <v>6</v>
      </c>
      <c r="E37" s="723"/>
      <c r="F37" s="242">
        <f>D37*E37</f>
        <v>0</v>
      </c>
    </row>
    <row r="38" spans="1:6" ht="13.15" customHeight="1">
      <c r="A38" s="237" t="s">
        <v>316</v>
      </c>
      <c r="B38" s="238" t="s">
        <v>317</v>
      </c>
      <c r="C38" s="249" t="s">
        <v>25</v>
      </c>
      <c r="D38" s="253">
        <v>1</v>
      </c>
      <c r="E38" s="723"/>
      <c r="F38" s="242">
        <f>D38*E38</f>
        <v>0</v>
      </c>
    </row>
  </sheetData>
  <mergeCells count="8">
    <mergeCell ref="A9:F9"/>
    <mergeCell ref="A34:F34"/>
    <mergeCell ref="A1:F2"/>
    <mergeCell ref="A3:F3"/>
    <mergeCell ref="B4:E4"/>
    <mergeCell ref="A5:F5"/>
    <mergeCell ref="B6:F6"/>
    <mergeCell ref="A7:F7"/>
  </mergeCells>
  <pageMargins left="0.78740200000000005" right="0.748031" top="0.748031" bottom="0.90551199999999998" header="0.51181100000000002" footer="0.51181100000000002"/>
  <pageSetup orientation="portrait"/>
  <headerFooter>
    <oddFooter>&amp;R&amp;"Arial,Regular"&amp;8&amp;U&amp;K000000Stran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36500-9F42-41E9-9C65-5C73C74FB33E}">
  <dimension ref="A1:IV32"/>
  <sheetViews>
    <sheetView showGridLines="0" topLeftCell="A16" workbookViewId="0">
      <selection activeCell="E10" sqref="E10:E27"/>
    </sheetView>
  </sheetViews>
  <sheetFormatPr defaultColWidth="8.7109375" defaultRowHeight="12.75" customHeight="1"/>
  <cols>
    <col min="1" max="1" width="4.85546875" style="210" customWidth="1"/>
    <col min="2" max="2" width="37.7109375" style="210" customWidth="1"/>
    <col min="3" max="3" width="6" style="210" customWidth="1"/>
    <col min="4" max="4" width="7.7109375" style="210" customWidth="1"/>
    <col min="5" max="5" width="10.42578125" style="210" customWidth="1"/>
    <col min="6" max="6" width="11.28515625" style="210" customWidth="1"/>
    <col min="7" max="256" width="8.85546875" style="201" customWidth="1"/>
    <col min="257" max="16384" width="8.7109375" style="202"/>
  </cols>
  <sheetData>
    <row r="1" spans="1:6" ht="8.65" customHeight="1">
      <c r="A1" s="794" t="s">
        <v>318</v>
      </c>
      <c r="B1" s="785"/>
      <c r="C1" s="785"/>
      <c r="D1" s="785"/>
      <c r="E1" s="785"/>
      <c r="F1" s="785"/>
    </row>
    <row r="2" spans="1:6" ht="8.65" customHeight="1">
      <c r="A2" s="785"/>
      <c r="B2" s="785"/>
      <c r="C2" s="785"/>
      <c r="D2" s="785"/>
      <c r="E2" s="785"/>
      <c r="F2" s="785"/>
    </row>
    <row r="3" spans="1:6" ht="13.15" customHeight="1">
      <c r="A3" s="808"/>
      <c r="B3" s="808"/>
      <c r="C3" s="808"/>
      <c r="D3" s="808"/>
      <c r="E3" s="808"/>
      <c r="F3" s="808"/>
    </row>
    <row r="4" spans="1:6" ht="15" customHeight="1">
      <c r="A4" s="243"/>
      <c r="B4" s="801" t="s">
        <v>319</v>
      </c>
      <c r="C4" s="802"/>
      <c r="D4" s="802"/>
      <c r="E4" s="802"/>
      <c r="F4" s="254">
        <f>SUM(F10:F32)</f>
        <v>0</v>
      </c>
    </row>
    <row r="5" spans="1:6" ht="13.15" customHeight="1">
      <c r="A5" s="809"/>
      <c r="B5" s="809"/>
      <c r="C5" s="809"/>
      <c r="D5" s="809"/>
      <c r="E5" s="809"/>
      <c r="F5" s="810"/>
    </row>
    <row r="6" spans="1:6" ht="45" customHeight="1">
      <c r="A6" s="255"/>
      <c r="B6" s="811" t="s">
        <v>320</v>
      </c>
      <c r="C6" s="812"/>
      <c r="D6" s="812"/>
      <c r="E6" s="812"/>
      <c r="F6" s="812"/>
    </row>
    <row r="7" spans="1:6" ht="13.15" customHeight="1">
      <c r="A7" s="808"/>
      <c r="B7" s="808"/>
      <c r="C7" s="808"/>
      <c r="D7" s="808"/>
      <c r="E7" s="808"/>
      <c r="F7" s="808"/>
    </row>
    <row r="8" spans="1:6" ht="13.15" customHeight="1">
      <c r="A8" s="203" t="s">
        <v>274</v>
      </c>
      <c r="B8" s="246" t="s">
        <v>275</v>
      </c>
      <c r="C8" s="213" t="s">
        <v>276</v>
      </c>
      <c r="D8" s="213" t="s">
        <v>277</v>
      </c>
      <c r="E8" s="214" t="s">
        <v>278</v>
      </c>
      <c r="F8" s="206" t="s">
        <v>279</v>
      </c>
    </row>
    <row r="9" spans="1:6" ht="13.15" customHeight="1">
      <c r="A9" s="806"/>
      <c r="B9" s="806"/>
      <c r="C9" s="806"/>
      <c r="D9" s="806"/>
      <c r="E9" s="806"/>
      <c r="F9" s="806"/>
    </row>
    <row r="10" spans="1:6" ht="22.9" customHeight="1">
      <c r="A10" s="247">
        <v>1</v>
      </c>
      <c r="B10" s="257" t="s">
        <v>321</v>
      </c>
      <c r="C10" s="239"/>
      <c r="D10" s="239"/>
      <c r="E10" s="723"/>
      <c r="F10" s="242"/>
    </row>
    <row r="11" spans="1:6" ht="13.15" customHeight="1">
      <c r="A11" s="248"/>
      <c r="B11" s="257" t="s">
        <v>322</v>
      </c>
      <c r="C11" s="249" t="s">
        <v>25</v>
      </c>
      <c r="D11" s="250">
        <v>6</v>
      </c>
      <c r="E11" s="723"/>
      <c r="F11" s="242">
        <f>E11*D11</f>
        <v>0</v>
      </c>
    </row>
    <row r="12" spans="1:6" ht="13.15" customHeight="1">
      <c r="A12" s="248"/>
      <c r="B12" s="257" t="s">
        <v>323</v>
      </c>
      <c r="C12" s="249" t="s">
        <v>25</v>
      </c>
      <c r="D12" s="250">
        <v>1</v>
      </c>
      <c r="E12" s="723"/>
      <c r="F12" s="242">
        <f>E12*D12</f>
        <v>0</v>
      </c>
    </row>
    <row r="13" spans="1:6" ht="13.15" customHeight="1">
      <c r="A13" s="248"/>
      <c r="B13" s="258"/>
      <c r="C13" s="239"/>
      <c r="D13" s="239"/>
      <c r="E13" s="723"/>
      <c r="F13" s="242"/>
    </row>
    <row r="14" spans="1:6" ht="13.15" customHeight="1">
      <c r="A14" s="247">
        <v>2</v>
      </c>
      <c r="B14" s="257" t="s">
        <v>324</v>
      </c>
      <c r="C14" s="239"/>
      <c r="D14" s="239"/>
      <c r="E14" s="723"/>
      <c r="F14" s="242"/>
    </row>
    <row r="15" spans="1:6" ht="13.15" customHeight="1">
      <c r="A15" s="248"/>
      <c r="B15" s="257" t="s">
        <v>325</v>
      </c>
      <c r="C15" s="249" t="s">
        <v>25</v>
      </c>
      <c r="D15" s="250">
        <v>1</v>
      </c>
      <c r="E15" s="723"/>
      <c r="F15" s="242">
        <f>E15*D15</f>
        <v>0</v>
      </c>
    </row>
    <row r="16" spans="1:6" ht="13.15" customHeight="1">
      <c r="A16" s="248"/>
      <c r="B16" s="258"/>
      <c r="C16" s="239"/>
      <c r="D16" s="239"/>
      <c r="E16" s="723"/>
      <c r="F16" s="242"/>
    </row>
    <row r="17" spans="1:6" ht="13.15" customHeight="1">
      <c r="A17" s="247">
        <v>3</v>
      </c>
      <c r="B17" s="257" t="s">
        <v>326</v>
      </c>
      <c r="C17" s="249" t="s">
        <v>25</v>
      </c>
      <c r="D17" s="250">
        <v>2</v>
      </c>
      <c r="E17" s="723"/>
      <c r="F17" s="242">
        <f>E17*D17</f>
        <v>0</v>
      </c>
    </row>
    <row r="18" spans="1:6" ht="13.15" customHeight="1">
      <c r="A18" s="248"/>
      <c r="B18" s="258"/>
      <c r="C18" s="239"/>
      <c r="D18" s="239"/>
      <c r="E18" s="723"/>
      <c r="F18" s="242"/>
    </row>
    <row r="19" spans="1:6" ht="33" customHeight="1">
      <c r="A19" s="247">
        <v>4</v>
      </c>
      <c r="B19" s="257" t="s">
        <v>327</v>
      </c>
      <c r="C19" s="249" t="s">
        <v>25</v>
      </c>
      <c r="D19" s="250">
        <v>7</v>
      </c>
      <c r="E19" s="723"/>
      <c r="F19" s="242">
        <f t="shared" ref="F19:F27" si="0">E19*D19</f>
        <v>0</v>
      </c>
    </row>
    <row r="20" spans="1:6" ht="43.15" customHeight="1">
      <c r="A20" s="247">
        <v>5</v>
      </c>
      <c r="B20" s="257" t="s">
        <v>328</v>
      </c>
      <c r="C20" s="249" t="s">
        <v>25</v>
      </c>
      <c r="D20" s="250">
        <v>6</v>
      </c>
      <c r="E20" s="723"/>
      <c r="F20" s="242">
        <f t="shared" si="0"/>
        <v>0</v>
      </c>
    </row>
    <row r="21" spans="1:6" ht="13.15" customHeight="1">
      <c r="A21" s="247">
        <v>6</v>
      </c>
      <c r="B21" s="257" t="s">
        <v>329</v>
      </c>
      <c r="C21" s="249" t="s">
        <v>25</v>
      </c>
      <c r="D21" s="250">
        <v>4</v>
      </c>
      <c r="E21" s="723"/>
      <c r="F21" s="242">
        <f t="shared" si="0"/>
        <v>0</v>
      </c>
    </row>
    <row r="22" spans="1:6" ht="22.9" customHeight="1">
      <c r="A22" s="247">
        <v>7</v>
      </c>
      <c r="B22" s="257" t="s">
        <v>330</v>
      </c>
      <c r="C22" s="249" t="s">
        <v>25</v>
      </c>
      <c r="D22" s="250">
        <v>1</v>
      </c>
      <c r="E22" s="723"/>
      <c r="F22" s="242">
        <f t="shared" si="0"/>
        <v>0</v>
      </c>
    </row>
    <row r="23" spans="1:6" ht="22.9" customHeight="1">
      <c r="A23" s="247">
        <v>8</v>
      </c>
      <c r="B23" s="257" t="s">
        <v>331</v>
      </c>
      <c r="C23" s="249" t="s">
        <v>25</v>
      </c>
      <c r="D23" s="250">
        <v>1</v>
      </c>
      <c r="E23" s="723"/>
      <c r="F23" s="242">
        <f t="shared" si="0"/>
        <v>0</v>
      </c>
    </row>
    <row r="24" spans="1:6" ht="33" customHeight="1">
      <c r="A24" s="247">
        <v>9</v>
      </c>
      <c r="B24" s="257" t="s">
        <v>332</v>
      </c>
      <c r="C24" s="249" t="s">
        <v>25</v>
      </c>
      <c r="D24" s="250">
        <v>12</v>
      </c>
      <c r="E24" s="723"/>
      <c r="F24" s="242">
        <f t="shared" si="0"/>
        <v>0</v>
      </c>
    </row>
    <row r="25" spans="1:6" ht="43.15" customHeight="1">
      <c r="A25" s="247">
        <v>10</v>
      </c>
      <c r="B25" s="257" t="s">
        <v>333</v>
      </c>
      <c r="C25" s="249" t="s">
        <v>8</v>
      </c>
      <c r="D25" s="250">
        <v>14</v>
      </c>
      <c r="E25" s="723"/>
      <c r="F25" s="242">
        <f t="shared" si="0"/>
        <v>0</v>
      </c>
    </row>
    <row r="26" spans="1:6" ht="33" customHeight="1">
      <c r="A26" s="247">
        <v>11</v>
      </c>
      <c r="B26" s="257" t="s">
        <v>334</v>
      </c>
      <c r="C26" s="249" t="s">
        <v>25</v>
      </c>
      <c r="D26" s="250">
        <v>3</v>
      </c>
      <c r="E26" s="723"/>
      <c r="F26" s="242">
        <f t="shared" si="0"/>
        <v>0</v>
      </c>
    </row>
    <row r="27" spans="1:6" ht="33" customHeight="1">
      <c r="A27" s="247">
        <v>12</v>
      </c>
      <c r="B27" s="257" t="s">
        <v>335</v>
      </c>
      <c r="C27" s="249" t="s">
        <v>25</v>
      </c>
      <c r="D27" s="250">
        <v>7</v>
      </c>
      <c r="E27" s="723"/>
      <c r="F27" s="242">
        <f t="shared" si="0"/>
        <v>0</v>
      </c>
    </row>
    <row r="28" spans="1:6" ht="13.7" customHeight="1">
      <c r="A28" s="259"/>
      <c r="B28" s="259"/>
      <c r="C28" s="259"/>
      <c r="D28" s="259"/>
      <c r="E28" s="259"/>
      <c r="F28" s="259"/>
    </row>
    <row r="29" spans="1:6" ht="7.9" customHeight="1">
      <c r="A29" s="807"/>
      <c r="B29" s="807"/>
      <c r="C29" s="807"/>
      <c r="D29" s="807"/>
      <c r="E29" s="807"/>
      <c r="F29" s="807"/>
    </row>
    <row r="30" spans="1:6" ht="33" customHeight="1">
      <c r="A30" s="237" t="s">
        <v>286</v>
      </c>
      <c r="B30" s="238" t="s">
        <v>287</v>
      </c>
      <c r="C30" s="239"/>
      <c r="D30" s="240">
        <v>0.02</v>
      </c>
      <c r="E30" s="241">
        <f>SUM(F10:F28)</f>
        <v>0</v>
      </c>
      <c r="F30" s="242">
        <f>D30*E30</f>
        <v>0</v>
      </c>
    </row>
    <row r="31" spans="1:6" ht="43.15" customHeight="1">
      <c r="A31" s="237" t="s">
        <v>288</v>
      </c>
      <c r="B31" s="238" t="s">
        <v>289</v>
      </c>
      <c r="C31" s="239"/>
      <c r="D31" s="240">
        <v>0.04</v>
      </c>
      <c r="E31" s="241">
        <f>SUM(F10:F28)</f>
        <v>0</v>
      </c>
      <c r="F31" s="242">
        <f>D31*E31</f>
        <v>0</v>
      </c>
    </row>
    <row r="32" spans="1:6" ht="7.9" customHeight="1">
      <c r="A32" s="807"/>
      <c r="B32" s="807"/>
      <c r="C32" s="807"/>
      <c r="D32" s="807"/>
      <c r="E32" s="807"/>
      <c r="F32" s="807"/>
    </row>
  </sheetData>
  <sheetProtection password="DFF5" sheet="1" objects="1" scenarios="1"/>
  <mergeCells count="9">
    <mergeCell ref="A9:F9"/>
    <mergeCell ref="A29:F29"/>
    <mergeCell ref="A32:F32"/>
    <mergeCell ref="A1:F2"/>
    <mergeCell ref="A3:F3"/>
    <mergeCell ref="B4:E4"/>
    <mergeCell ref="A5:F5"/>
    <mergeCell ref="B6:F6"/>
    <mergeCell ref="A7:F7"/>
  </mergeCells>
  <pageMargins left="0.8" right="0.74791700000000005" top="0.74027799999999999" bottom="0.911111" header="0.51180599999999998" footer="0.5"/>
  <pageSetup orientation="portrait"/>
  <headerFooter>
    <oddFooter>&amp;R&amp;"Arial,Regular"&amp;8&amp;U&amp;K000000Stran &amp;P /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9130-D5EC-4D3A-9EA5-E2F87E035E88}">
  <dimension ref="A1:IV29"/>
  <sheetViews>
    <sheetView showGridLines="0" workbookViewId="0">
      <selection activeCell="J26" sqref="J26"/>
    </sheetView>
  </sheetViews>
  <sheetFormatPr defaultColWidth="8.7109375" defaultRowHeight="12.75" customHeight="1"/>
  <cols>
    <col min="1" max="1" width="4.42578125" style="210" customWidth="1"/>
    <col min="2" max="2" width="36" style="210" customWidth="1"/>
    <col min="3" max="3" width="6" style="210" customWidth="1"/>
    <col min="4" max="4" width="7.7109375" style="210" customWidth="1"/>
    <col min="5" max="5" width="10.42578125" style="210" customWidth="1"/>
    <col min="6" max="6" width="13.42578125" style="210" customWidth="1"/>
    <col min="7" max="256" width="8.85546875" style="201" customWidth="1"/>
    <col min="257" max="16384" width="8.7109375" style="202"/>
  </cols>
  <sheetData>
    <row r="1" spans="1:6" ht="8.65" customHeight="1">
      <c r="A1" s="818" t="s">
        <v>336</v>
      </c>
      <c r="B1" s="819"/>
      <c r="C1" s="819"/>
      <c r="D1" s="819"/>
      <c r="E1" s="819"/>
      <c r="F1" s="820"/>
    </row>
    <row r="2" spans="1:6" ht="8.65" customHeight="1">
      <c r="A2" s="821"/>
      <c r="B2" s="822"/>
      <c r="C2" s="822"/>
      <c r="D2" s="822"/>
      <c r="E2" s="822"/>
      <c r="F2" s="823"/>
    </row>
    <row r="3" spans="1:6" ht="12.6" customHeight="1">
      <c r="A3" s="808"/>
      <c r="B3" s="808"/>
      <c r="C3" s="808"/>
      <c r="D3" s="808"/>
      <c r="E3" s="808"/>
      <c r="F3" s="808"/>
    </row>
    <row r="4" spans="1:6" ht="14.65" customHeight="1">
      <c r="A4" s="243"/>
      <c r="B4" s="801" t="s">
        <v>337</v>
      </c>
      <c r="C4" s="802"/>
      <c r="D4" s="802"/>
      <c r="E4" s="802"/>
      <c r="F4" s="773">
        <f>SUM(F9:F27)</f>
        <v>0</v>
      </c>
    </row>
    <row r="5" spans="1:6" ht="12.6" customHeight="1">
      <c r="A5" s="809"/>
      <c r="B5" s="809"/>
      <c r="C5" s="809"/>
      <c r="D5" s="809"/>
      <c r="E5" s="809"/>
      <c r="F5" s="808"/>
    </row>
    <row r="6" spans="1:6" ht="129" customHeight="1">
      <c r="A6" s="255"/>
      <c r="B6" s="804" t="s">
        <v>338</v>
      </c>
      <c r="C6" s="805"/>
      <c r="D6" s="805"/>
      <c r="E6" s="805"/>
      <c r="F6" s="805"/>
    </row>
    <row r="7" spans="1:6" ht="12.6" customHeight="1">
      <c r="A7" s="808"/>
      <c r="B7" s="808"/>
      <c r="C7" s="808"/>
      <c r="D7" s="808"/>
      <c r="E7" s="808"/>
      <c r="F7" s="808"/>
    </row>
    <row r="8" spans="1:6" ht="12.6" customHeight="1">
      <c r="A8" s="203" t="s">
        <v>274</v>
      </c>
      <c r="B8" s="246" t="s">
        <v>275</v>
      </c>
      <c r="C8" s="213" t="s">
        <v>276</v>
      </c>
      <c r="D8" s="213" t="s">
        <v>277</v>
      </c>
      <c r="E8" s="214" t="s">
        <v>278</v>
      </c>
      <c r="F8" s="206" t="s">
        <v>279</v>
      </c>
    </row>
    <row r="9" spans="1:6" ht="12.6" customHeight="1">
      <c r="A9" s="813"/>
      <c r="B9" s="813"/>
      <c r="C9" s="813"/>
      <c r="D9" s="813"/>
      <c r="E9" s="813"/>
      <c r="F9" s="813"/>
    </row>
    <row r="10" spans="1:6" ht="12.6" customHeight="1">
      <c r="A10" s="260"/>
      <c r="B10" s="261"/>
      <c r="C10" s="262"/>
      <c r="D10" s="263"/>
      <c r="E10" s="264"/>
      <c r="F10" s="264"/>
    </row>
    <row r="11" spans="1:6" ht="12.6" customHeight="1">
      <c r="A11" s="265" t="s">
        <v>288</v>
      </c>
      <c r="B11" s="266" t="s">
        <v>339</v>
      </c>
      <c r="C11" s="267"/>
      <c r="D11" s="267"/>
      <c r="E11" s="268"/>
      <c r="F11" s="269"/>
    </row>
    <row r="12" spans="1:6" ht="61.35" customHeight="1">
      <c r="A12" s="270">
        <v>1</v>
      </c>
      <c r="B12" s="271" t="s">
        <v>340</v>
      </c>
      <c r="C12" s="272" t="s">
        <v>25</v>
      </c>
      <c r="D12" s="273">
        <v>1</v>
      </c>
      <c r="E12" s="769"/>
      <c r="F12" s="274"/>
    </row>
    <row r="13" spans="1:6" ht="22.35" customHeight="1">
      <c r="A13" s="275">
        <v>2</v>
      </c>
      <c r="B13" s="276" t="s">
        <v>341</v>
      </c>
      <c r="C13" s="277" t="s">
        <v>25</v>
      </c>
      <c r="D13" s="278">
        <v>1</v>
      </c>
      <c r="E13" s="770"/>
      <c r="F13" s="279"/>
    </row>
    <row r="14" spans="1:6" ht="12.6" customHeight="1">
      <c r="A14" s="275">
        <v>3</v>
      </c>
      <c r="B14" s="280" t="s">
        <v>342</v>
      </c>
      <c r="C14" s="277" t="s">
        <v>25</v>
      </c>
      <c r="D14" s="278">
        <v>6</v>
      </c>
      <c r="E14" s="770"/>
      <c r="F14" s="279"/>
    </row>
    <row r="15" spans="1:6" ht="12.6" customHeight="1">
      <c r="A15" s="275">
        <v>4</v>
      </c>
      <c r="B15" s="280" t="s">
        <v>343</v>
      </c>
      <c r="C15" s="277" t="s">
        <v>25</v>
      </c>
      <c r="D15" s="278">
        <v>12</v>
      </c>
      <c r="E15" s="770"/>
      <c r="F15" s="279"/>
    </row>
    <row r="16" spans="1:6" ht="12.6" customHeight="1">
      <c r="A16" s="275">
        <v>5</v>
      </c>
      <c r="B16" s="280" t="s">
        <v>344</v>
      </c>
      <c r="C16" s="277" t="s">
        <v>25</v>
      </c>
      <c r="D16" s="278">
        <v>1</v>
      </c>
      <c r="E16" s="770"/>
      <c r="F16" s="279"/>
    </row>
    <row r="17" spans="1:6" ht="12.6" customHeight="1">
      <c r="A17" s="275">
        <v>6</v>
      </c>
      <c r="B17" s="280" t="s">
        <v>345</v>
      </c>
      <c r="C17" s="277" t="s">
        <v>25</v>
      </c>
      <c r="D17" s="278">
        <v>1</v>
      </c>
      <c r="E17" s="770"/>
      <c r="F17" s="279"/>
    </row>
    <row r="18" spans="1:6" ht="32.1" customHeight="1">
      <c r="A18" s="275">
        <v>7</v>
      </c>
      <c r="B18" s="280" t="s">
        <v>346</v>
      </c>
      <c r="C18" s="277" t="s">
        <v>8</v>
      </c>
      <c r="D18" s="278">
        <v>1</v>
      </c>
      <c r="E18" s="770"/>
      <c r="F18" s="279"/>
    </row>
    <row r="19" spans="1:6" ht="32.1" customHeight="1">
      <c r="A19" s="275">
        <v>8</v>
      </c>
      <c r="B19" s="280" t="s">
        <v>347</v>
      </c>
      <c r="C19" s="277" t="s">
        <v>8</v>
      </c>
      <c r="D19" s="278">
        <v>1</v>
      </c>
      <c r="E19" s="770"/>
      <c r="F19" s="279"/>
    </row>
    <row r="20" spans="1:6" ht="22.35" customHeight="1">
      <c r="A20" s="275">
        <v>9</v>
      </c>
      <c r="B20" s="280" t="s">
        <v>348</v>
      </c>
      <c r="C20" s="277" t="s">
        <v>8</v>
      </c>
      <c r="D20" s="278">
        <v>1</v>
      </c>
      <c r="E20" s="770"/>
      <c r="F20" s="279"/>
    </row>
    <row r="21" spans="1:6" ht="12.6" customHeight="1">
      <c r="A21" s="281">
        <v>10</v>
      </c>
      <c r="B21" s="282" t="s">
        <v>349</v>
      </c>
      <c r="C21" s="283" t="s">
        <v>8</v>
      </c>
      <c r="D21" s="284">
        <v>1</v>
      </c>
      <c r="E21" s="771"/>
      <c r="F21" s="285"/>
    </row>
    <row r="22" spans="1:6" ht="12.6" customHeight="1">
      <c r="A22" s="265" t="str">
        <f>A11</f>
        <v>0.2</v>
      </c>
      <c r="B22" s="266" t="s">
        <v>350</v>
      </c>
      <c r="C22" s="286" t="s">
        <v>8</v>
      </c>
      <c r="D22" s="287">
        <v>1</v>
      </c>
      <c r="E22" s="724"/>
      <c r="F22" s="269">
        <f>E22*D22</f>
        <v>0</v>
      </c>
    </row>
    <row r="23" spans="1:6" ht="12.6" customHeight="1">
      <c r="A23" s="260"/>
      <c r="B23" s="261"/>
      <c r="C23" s="262"/>
      <c r="D23" s="263"/>
      <c r="E23" s="264"/>
      <c r="F23" s="264"/>
    </row>
    <row r="24" spans="1:6" ht="9" customHeight="1">
      <c r="A24" s="288"/>
      <c r="B24" s="288"/>
      <c r="C24" s="288"/>
      <c r="D24" s="288"/>
      <c r="E24" s="288"/>
      <c r="F24" s="288"/>
    </row>
    <row r="25" spans="1:6" ht="9" customHeight="1">
      <c r="A25" s="814"/>
      <c r="B25" s="815"/>
      <c r="C25" s="815"/>
      <c r="D25" s="815"/>
      <c r="E25" s="815"/>
      <c r="F25" s="816"/>
    </row>
    <row r="26" spans="1:6" ht="27.2" customHeight="1">
      <c r="A26" s="237" t="s">
        <v>286</v>
      </c>
      <c r="B26" s="238" t="s">
        <v>287</v>
      </c>
      <c r="C26" s="239"/>
      <c r="D26" s="240">
        <v>0.02</v>
      </c>
      <c r="E26" s="772">
        <f>SUM(F22:F22)</f>
        <v>0</v>
      </c>
      <c r="F26" s="242">
        <f>D26*E26</f>
        <v>0</v>
      </c>
    </row>
    <row r="27" spans="1:6" ht="33.6" customHeight="1">
      <c r="A27" s="237" t="s">
        <v>288</v>
      </c>
      <c r="B27" s="238" t="s">
        <v>289</v>
      </c>
      <c r="C27" s="239"/>
      <c r="D27" s="240">
        <v>0.02</v>
      </c>
      <c r="E27" s="772">
        <f>SUM(F22:F22)</f>
        <v>0</v>
      </c>
      <c r="F27" s="242">
        <f>D27*E27</f>
        <v>0</v>
      </c>
    </row>
    <row r="28" spans="1:6" ht="9" customHeight="1">
      <c r="A28" s="817"/>
      <c r="B28" s="817"/>
      <c r="C28" s="817"/>
      <c r="D28" s="817"/>
      <c r="E28" s="817"/>
      <c r="F28" s="817"/>
    </row>
    <row r="29" spans="1:6" ht="9" customHeight="1">
      <c r="A29" s="289"/>
      <c r="B29" s="290"/>
      <c r="C29" s="291"/>
      <c r="D29" s="274"/>
      <c r="E29" s="292"/>
      <c r="F29" s="292"/>
    </row>
  </sheetData>
  <mergeCells count="9">
    <mergeCell ref="A9:F9"/>
    <mergeCell ref="A25:F25"/>
    <mergeCell ref="A28:F28"/>
    <mergeCell ref="A1:F2"/>
    <mergeCell ref="A3:F3"/>
    <mergeCell ref="B4:E4"/>
    <mergeCell ref="A5:F5"/>
    <mergeCell ref="B6:F6"/>
    <mergeCell ref="A7:F7"/>
  </mergeCells>
  <pageMargins left="0.8" right="0.74791700000000005" top="0.74027799999999999" bottom="0.911111" header="0.51180599999999998" footer="0.5"/>
  <pageSetup orientation="portrait" r:id="rId1"/>
  <headerFooter>
    <oddFooter>&amp;R&amp;"Arial,Regular"&amp;8&amp;U&amp;K000000Stran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vt:i4>
      </vt:variant>
    </vt:vector>
  </HeadingPairs>
  <TitlesOfParts>
    <vt:vector size="25" baseType="lpstr">
      <vt:lpstr>REKAPITULACIJA</vt:lpstr>
      <vt:lpstr>A - GRADBENA DELA</vt:lpstr>
      <vt:lpstr>B - OBRTNIŠKA DELA</vt:lpstr>
      <vt:lpstr>C - STROJNE - OVO</vt:lpstr>
      <vt:lpstr>D - rek ovo elek</vt:lpstr>
      <vt:lpstr>1</vt:lpstr>
      <vt:lpstr>2</vt:lpstr>
      <vt:lpstr>3</vt:lpstr>
      <vt:lpstr>4</vt:lpstr>
      <vt:lpstr>6</vt:lpstr>
      <vt:lpstr>7</vt:lpstr>
      <vt:lpstr>A - GRADBENA DELA (olmar)</vt:lpstr>
      <vt:lpstr>B - OBRTNIŠKA DELA (olmar)</vt:lpstr>
      <vt:lpstr>C - PRENOVA SANITARIJ (olmar)</vt:lpstr>
      <vt:lpstr>D. STROJNE -OLMAR</vt:lpstr>
      <vt:lpstr>E. rek olmar elekt</vt:lpstr>
      <vt:lpstr>1 (olmar)</vt:lpstr>
      <vt:lpstr>2 (olmar)</vt:lpstr>
      <vt:lpstr>3 (olmar)</vt:lpstr>
      <vt:lpstr>4 (olmar)</vt:lpstr>
      <vt:lpstr> 5 (olmar)</vt:lpstr>
      <vt:lpstr>6 (olmar)</vt:lpstr>
      <vt:lpstr>7 (olmar)</vt:lpstr>
      <vt:lpstr>III.</vt:lpstr>
      <vt:lpstr>III.!Print_Area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Andro</dc:creator>
  <cp:lastModifiedBy>Žerjal Mara</cp:lastModifiedBy>
  <cp:lastPrinted>2018-12-21T15:17:50Z</cp:lastPrinted>
  <dcterms:created xsi:type="dcterms:W3CDTF">2015-11-09T12:04:50Z</dcterms:created>
  <dcterms:modified xsi:type="dcterms:W3CDTF">2018-12-21T15:18:20Z</dcterms:modified>
</cp:coreProperties>
</file>