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3290" windowHeight="11760"/>
  </bookViews>
  <sheets>
    <sheet name="Rekapitulacija" sheetId="1" r:id="rId1"/>
    <sheet name="Preddela" sheetId="2" r:id="rId2"/>
    <sheet name="Zemeljska dela" sheetId="3" r:id="rId3"/>
    <sheet name="Gradbena dela " sheetId="5" r:id="rId4"/>
    <sheet name="Tuje storitve" sheetId="6" r:id="rId5"/>
  </sheets>
  <calcPr calcId="145621"/>
</workbook>
</file>

<file path=xl/calcChain.xml><?xml version="1.0" encoding="utf-8"?>
<calcChain xmlns="http://schemas.openxmlformats.org/spreadsheetml/2006/main">
  <c r="F12" i="6" l="1"/>
  <c r="F11" i="6"/>
  <c r="F13" i="6" s="1"/>
  <c r="F27" i="1" s="1"/>
  <c r="G27" i="1" s="1"/>
  <c r="H27" i="1" s="1"/>
  <c r="F12" i="5" l="1"/>
  <c r="F11" i="5"/>
  <c r="F13" i="3"/>
  <c r="F17" i="2"/>
  <c r="F12" i="3" l="1"/>
  <c r="F14" i="3" s="1"/>
  <c r="F17" i="1" s="1"/>
  <c r="G17" i="1" l="1"/>
  <c r="H17" i="1" s="1"/>
  <c r="F7" i="6" l="1"/>
  <c r="F6" i="6"/>
  <c r="F7" i="3" l="1"/>
  <c r="F6" i="3"/>
  <c r="F11" i="2"/>
  <c r="F9" i="5" l="1"/>
  <c r="F8" i="5"/>
  <c r="F7" i="5"/>
  <c r="F18" i="2"/>
  <c r="F8" i="6" l="1"/>
  <c r="F9" i="6" s="1"/>
  <c r="F23" i="1" s="1"/>
  <c r="F10" i="5"/>
  <c r="F6" i="5"/>
  <c r="F5" i="5"/>
  <c r="F5" i="3"/>
  <c r="F16" i="2"/>
  <c r="F12" i="2"/>
  <c r="F13" i="5" l="1"/>
  <c r="F19" i="2"/>
  <c r="F8" i="3"/>
  <c r="F5" i="2"/>
  <c r="F6" i="2"/>
  <c r="G23" i="1" l="1"/>
  <c r="F20" i="1"/>
  <c r="F16" i="1"/>
  <c r="G16" i="1" s="1"/>
  <c r="F13" i="1"/>
  <c r="G13" i="1" s="1"/>
  <c r="F12" i="1"/>
  <c r="F7" i="2"/>
  <c r="F11" i="1" s="1"/>
  <c r="F29" i="1" l="1"/>
  <c r="G29" i="1" s="1"/>
  <c r="G11" i="1"/>
  <c r="H23" i="1"/>
  <c r="G20" i="1"/>
  <c r="H20" i="1" s="1"/>
  <c r="H16" i="1"/>
  <c r="H11" i="1"/>
  <c r="G12" i="1"/>
  <c r="H12" i="1" s="1"/>
  <c r="H13" i="1"/>
  <c r="H31" i="1" l="1"/>
  <c r="H32" i="1"/>
  <c r="H29" i="1" l="1"/>
  <c r="H33" i="1" s="1"/>
</calcChain>
</file>

<file path=xl/sharedStrings.xml><?xml version="1.0" encoding="utf-8"?>
<sst xmlns="http://schemas.openxmlformats.org/spreadsheetml/2006/main" count="165" uniqueCount="85">
  <si>
    <t>Objekt:</t>
  </si>
  <si>
    <t>REKAPITULACIJA STROŠKOV</t>
  </si>
  <si>
    <t>št.</t>
  </si>
  <si>
    <t>Skupina postavk</t>
  </si>
  <si>
    <t>Cena brez DDV</t>
  </si>
  <si>
    <t>DDV</t>
  </si>
  <si>
    <t>Cena z DDV</t>
  </si>
  <si>
    <t>PREDDELA</t>
  </si>
  <si>
    <t>Geodetska dela</t>
  </si>
  <si>
    <t>Organizacija gradbišča</t>
  </si>
  <si>
    <t>ZEMELJSKA DELA</t>
  </si>
  <si>
    <t>Nasipi</t>
  </si>
  <si>
    <t>GRADBENA DELA</t>
  </si>
  <si>
    <t>Gradbena in obrtniška dela</t>
  </si>
  <si>
    <t>TUJE STORITVE</t>
  </si>
  <si>
    <t>SKUPAJ BREZ DDV</t>
  </si>
  <si>
    <t>SKUPAJ Z DDV</t>
  </si>
  <si>
    <t xml:space="preserve"> POPIS DEL</t>
  </si>
  <si>
    <t>1.1</t>
  </si>
  <si>
    <t>1.2</t>
  </si>
  <si>
    <t>1.3</t>
  </si>
  <si>
    <t>Ostala preddela</t>
  </si>
  <si>
    <t>2.1</t>
  </si>
  <si>
    <t>2.2</t>
  </si>
  <si>
    <t>3.1</t>
  </si>
  <si>
    <t>4.1</t>
  </si>
  <si>
    <t>DDV (22%)</t>
  </si>
  <si>
    <t>Preddela</t>
  </si>
  <si>
    <t>Postavka</t>
  </si>
  <si>
    <t>EM</t>
  </si>
  <si>
    <t>Količina</t>
  </si>
  <si>
    <t>Cena/EM</t>
  </si>
  <si>
    <t>Znesek brez DDV</t>
  </si>
  <si>
    <t>m</t>
  </si>
  <si>
    <t>m2</t>
  </si>
  <si>
    <t>kos</t>
  </si>
  <si>
    <t>Geodetska dela - skupaj</t>
  </si>
  <si>
    <t>Ostala predddela</t>
  </si>
  <si>
    <t>Ostala preddela - skupaj</t>
  </si>
  <si>
    <t>Organizacija gradbišča - skupaj</t>
  </si>
  <si>
    <t>m3</t>
  </si>
  <si>
    <t>Nasipi  - skupaj</t>
  </si>
  <si>
    <t>GRADBENA DELA ZA KASETO</t>
  </si>
  <si>
    <t>Gradbena dela</t>
  </si>
  <si>
    <t>Gradbena dela - skupaj</t>
  </si>
  <si>
    <t>Izdelava geodetskega posentka stanja terena po končanju del.                                             Posnetek končnega stanja mora vsebovati posnetek obstoječih višin terena po končani gradnji ter vse obstoječe in zgrajene naprave in objekte. Posnetek mora vsebovati jaške obstoječe fekalne kanalizacije Iplas-CČN z izmero dimenzij, kote pokrova in kote dna jaška.Izvajalec preda geodetski posnetek investitorju v pisni (4 izvodi) in digitalni obliki tipa DWG skupaj s certifikatom pooblaščenega geodeta. Površina posnetka cca 150.000 m2.</t>
  </si>
  <si>
    <t>Zakoličba osi varovalnih nasipov in prečnih profilov.                                                                 V ceno so zajeta vsa dodatna in zaščitna dela.</t>
  </si>
  <si>
    <t>Organizacija gradbišča – postavitev začasnih objektov.                                                    Priprava gradbišča - kontejnerji, zaščitna ograja in ostale sestavine gradbišča vključno z odstrantvijo po zaključnh delih. V strošek priprave je potrebno upoštevati tudi ureditev platoja za kontejnerje.                                                                 V ceno so zajeta vsa dodatna in zaščitna dela.</t>
  </si>
  <si>
    <t>Postavitev gradbiščne table dimenzij 200x100cm skladno z navodili za informiranje in obveščanje. Vsebina mora biti usklajena z naročnikom. Tabla mora biti izdelana iz vremensko odpornih materialov in postavljena na vidno mesto.       Vključno z nosilno konstrukcijo.</t>
  </si>
  <si>
    <t>Ureditev dostopnih poti do gradbišča ter vzdrževanje dostopov tekom gradnje. Pod dostopne poti sta mišljeni obe poti, tako ta vzdolž severnega nasipa kot ta vzdolž južnega nasipa.                                                                   V ceno so zajeta vsa dodatna in zaščitna dela.</t>
  </si>
  <si>
    <t>Dobava in montaža novih stebričkov varovalne ograje, višine 2,5 m, ki bo obdajala kaseto ter ponovno napenjanje mreže ograje.                                                         Vključno s temeljenjem in vsem potrebnim materialom.</t>
  </si>
  <si>
    <t xml:space="preserve">Dobava in transport zrnate kamnine iz kamnoloma za izdelavo nasipov (severni, vzhodni, južni nasip). Obračun po vgrajenih količinah. </t>
  </si>
  <si>
    <t xml:space="preserve">Priprava/čiščenje/brisanje zgornjega dela že vgrajene sintetične PE membrane za varjenje nove plasti. Delo bo potrebno izvajati ročno. </t>
  </si>
  <si>
    <t>Izdelava projektne dokumentacije za projekt izvedenih del. Izdelava projekta izvedenih del po končani gradnji objekta v pisni (4 izvodi) in digitalni obliki ter predajo investitorju.</t>
  </si>
  <si>
    <t>Izkopi</t>
  </si>
  <si>
    <t>Izkopi - skupaj</t>
  </si>
  <si>
    <t xml:space="preserve">Dobava in vgradnja geosintetika/geomreže pod prvo plastjo nadvišanega dela nasipa za ločevanje in ojačitev; kot npr. Combigrid 30/30. Navedena količina je brez upoštevanja preklopov, obračun po dejanskih količinah. Izvajalec mora v ceni upoštevati ustrezno mehanizacijo oz. tehnologijo, s katero bo lahko izvajal dela.                              </t>
  </si>
  <si>
    <t xml:space="preserve">Dobava in vgradnja sintetične PE membrane za zagotavljanje vodotesnosti nadvišanega dela nasipa; kot npr. Cover up 240. Navedena količina je brez upoštevanja preklopov, obračun po dejanskih količinah. Dela bo potrebno v večji meri izvajati ročno.                      </t>
  </si>
  <si>
    <t xml:space="preserve">Odstranitev dela varovalne ograje višine 2,5 m, ki obdaja kaseto. Vključno s stebrički. </t>
  </si>
  <si>
    <t xml:space="preserve">Izdelava nadvišanja nasipa z dodatnim polnjenjem geotub (zahodni nasip). Obračun po vgrajenih količinah. Dobava materiala za polnjenje ter polnjenje le teh. Izvajalec mora v ceni upoštevati ustrezno mehanizacijo oz. tehnologijo, s katero bo lahko izvajal dela.                    </t>
  </si>
  <si>
    <t>Odriv vgrajene zrnate kamnine v nasip v debelini cca. 0,2 m, širine od 1,0 m do 2,0 m in globine cca. 0,2 m - strojno, planiranje dna ročno.                            V ceno so zajeta vsa dodatna in zaščitna dela.</t>
  </si>
  <si>
    <t>Izkop zrnate kamnine za temelje, kanalske rove, prepuste, jaške in drenaže, širine do 0,3 m in globine do 0,3 m - strojno, planiranje dna ročno; sidrni kanal za PE membrano                                                          V ceno so zajeta vsa dodatna in zaščitna dela.</t>
  </si>
  <si>
    <t xml:space="preserve">Dobava in vgradnja geosintetika za zaščito sintetične sintetične PE membrane; 400 g filc. Polaganje pod membrano. Navedena količina je brez upoštevanja preklopov, obračun po dejanskih količinah. Dela bo potrebno v večji meri izvajati ročno.                               </t>
  </si>
  <si>
    <t>A. NADVIŠANJE</t>
  </si>
  <si>
    <t>A1</t>
  </si>
  <si>
    <t>A2</t>
  </si>
  <si>
    <t>A3</t>
  </si>
  <si>
    <t>A4</t>
  </si>
  <si>
    <t xml:space="preserve">Izdelava nadvišanja nasipa iz zrnate kamnine iz kamnoloma (severni, vzhodni, južni nasip); frakcije do 32 mm, izjemoma so posamezni kamni lahko večji, vendar ne več kot premera 100 mm . Vgrajevanje v dveh plasteh debeline 0,2 m s sprotnim razgrinjanjem in komprimiranjem in s sprotnim oblikovanjem brežin nasipa. Obračun po vgrajenih količinah. Izvajalec mora v ceni upoštevati ustrezno mehanizacijo oz. tehnologijo, s katero bo lahko izvajal dela.         </t>
  </si>
  <si>
    <t>Določitev in preverjanje položajev, višin in smeri obstoječe fekalne kanalizacije. Geodetski monitoring obstoječega fekalnega kolektorja Iplas-CČN z izvedbo preverjanja višin in položaja (x,y) jaškov. Meritve tekom gradnje na 14 dni in vodenje dnevnika snemanj.</t>
  </si>
  <si>
    <t>Določitev in preverjanje položajev, višin in smeri obstoječe fekalne kanalizacije. Geodetski monitoring obstoječega fekalnega kolektorja Iplas-CČN z izvedbo preverjanja višin in položaja (x,y) jaškov. Meritve tekom polnjenja ter praznjenja kasete na 14 dni in vodenje dnevnika snemanj.</t>
  </si>
  <si>
    <t>Določitev in preverjanje položajev, višin in smeri obstoječega visokovodnega nasipa Rižane. Geodetski monitoring obstoječega visokovodnega nasipa Rižane. 3 inklinometri so že vgrajeni. Sprotno spremljanje morebitnih pomikov (x,y) in višin tekom uporabe kasete 4x letno. V ceni so zajeta vsa dodatna in zaščitna dela.</t>
  </si>
  <si>
    <t>Določitev in preverjanje položajev, višin in smeri obstoječega visokovodnega nasipa Rižane. Geodetski monitoring obstoječega visokovodnega nasipa Rižane. 3 inklinometri so že vgrajeni.   Meritve tekom gradnje na 14 dni in vodenje dnevnika snemanj. V ceni so zajeta vsa dodatna in zaščitna dela.</t>
  </si>
  <si>
    <t>B. DELA VEZANA NA ODLAGANJE IZKOPANEGA MATERIALA V KASETO</t>
  </si>
  <si>
    <t>Praznjenje in čiščenje lagun, odstranitev mulja iz lagun</t>
  </si>
  <si>
    <t>B1</t>
  </si>
  <si>
    <t>5.1</t>
  </si>
  <si>
    <t>Odlaganje izkopnega materiala od gradnje RO RO veza v bazenu III - vzhodni del kasete 799/29</t>
  </si>
  <si>
    <t>Pregled, čiščenje in vzpostavitev pretočnosti cevovodov za odvod izcejene vode v Rižano (DN600)</t>
  </si>
  <si>
    <t>Preskusi in projektna dokumentacija</t>
  </si>
  <si>
    <t>NEPREDVIDENA DELA, 10% vseh del</t>
  </si>
  <si>
    <t xml:space="preserve">Prevoz odvečnega, izkopanega materiala na deponijo in predaja pooblaščenemu prevzemniku gradbenih odpadkov. V ceni so zajeti vsi stroški deponiranja materiala ter vsa dodatna in zaščitna dela. Količina je ocenjena.                             </t>
  </si>
  <si>
    <t>preizkus, projektna dokumentacija</t>
  </si>
  <si>
    <t>Tuje storitve (nadvišanje) - skupaj</t>
  </si>
  <si>
    <t>Tuje storitve (dela vezana na odlaganje izkopnega materiala v kaseto) - skupaj</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</si>
</sst>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1" x14ac:knownFonts="1">
    <font>
      <sz val="11"/>
      <color theme="1"/>
      <name val="Calibri"/>
      <family val="2"/>
      <charset val="238"/>
      <scheme val="minor"/>
    </font>
    <font>
      <sz val="12"/>
      <color theme="1"/>
      <name val="Cambria"/>
      <family val="1"/>
      <charset val="238"/>
      <scheme val="major"/>
    </font>
    <font>
      <sz val="10"/>
      <color theme="1"/>
      <name val="Arial Narrow"/>
      <family val="2"/>
      <charset val="238"/>
    </font>
    <font>
      <sz val="10"/>
      <color theme="1"/>
      <name val="Courier New"/>
      <family val="3"/>
      <charset val="238"/>
    </font>
    <font>
      <i/>
      <sz val="10"/>
      <color theme="1"/>
      <name val="Arial Narrow"/>
      <family val="2"/>
      <charset val="238"/>
    </font>
    <font>
      <b/>
      <sz val="11"/>
      <color theme="1"/>
      <name val="Tahoma"/>
      <family val="2"/>
      <charset val="238"/>
    </font>
    <font>
      <b/>
      <sz val="11"/>
      <color theme="1"/>
      <name val="Franklin Gothic Book"/>
      <family val="2"/>
      <charset val="238"/>
    </font>
    <font>
      <sz val="11"/>
      <color theme="1"/>
      <name val="Franklin Gothic Book"/>
      <family val="2"/>
      <charset val="238"/>
    </font>
    <font>
      <sz val="11"/>
      <name val="Franklin Gothic Book"/>
      <family val="2"/>
      <charset val="238"/>
    </font>
    <font>
      <sz val="12"/>
      <color theme="1"/>
      <name val="Franklin Gothic Book"/>
      <family val="2"/>
      <charset val="238"/>
    </font>
    <font>
      <b/>
      <sz val="12"/>
      <color theme="1"/>
      <name val="Franklin Gothic Book"/>
      <family val="2"/>
      <charset val="23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xf numFmtId="0" fontId="1" fillId="0" borderId="0"/>
    <xf numFmtId="0" fontId="2" fillId="0" borderId="0"/>
    <xf numFmtId="4" fontId="3" fillId="0" borderId="0"/>
    <xf numFmtId="0" fontId="4" fillId="0" borderId="0"/>
    <xf numFmtId="44" fontId="1" fillId="0" borderId="0" applyFont="0" applyFill="0" applyBorder="0" applyAlignment="0" applyProtection="0"/>
  </cellStyleXfs>
  <cellXfs count="160">
    <xf numFmtId="0" fontId="0" fillId="0" borderId="0" xfId="0"/>
    <xf numFmtId="0" fontId="5" fillId="3" borderId="0" xfId="2" applyFont="1" applyFill="1" applyBorder="1"/>
    <xf numFmtId="0" fontId="5" fillId="3" borderId="0" xfId="2" applyFont="1" applyFill="1" applyBorder="1" applyProtection="1">
      <protection locked="0"/>
    </xf>
    <xf numFmtId="0" fontId="0" fillId="0" borderId="0" xfId="0" applyProtection="1">
      <protection locked="0"/>
    </xf>
    <xf numFmtId="0" fontId="6" fillId="3" borderId="0" xfId="2" applyFont="1" applyFill="1" applyBorder="1" applyAlignment="1" applyProtection="1">
      <alignment horizontal="center"/>
    </xf>
    <xf numFmtId="0" fontId="6" fillId="3" borderId="0" xfId="2" applyFont="1" applyFill="1" applyBorder="1" applyProtection="1"/>
    <xf numFmtId="0" fontId="6" fillId="3" borderId="0" xfId="2" applyFont="1" applyFill="1" applyBorder="1" applyProtection="1">
      <protection locked="0"/>
    </xf>
    <xf numFmtId="0" fontId="7" fillId="0" borderId="0" xfId="0" applyFont="1" applyBorder="1"/>
    <xf numFmtId="0" fontId="7" fillId="0" borderId="0" xfId="0" applyFont="1"/>
    <xf numFmtId="0" fontId="7" fillId="0" borderId="12" xfId="2" applyFont="1" applyBorder="1" applyProtection="1"/>
    <xf numFmtId="0" fontId="7" fillId="0" borderId="13" xfId="2" applyFont="1" applyBorder="1" applyAlignment="1" applyProtection="1">
      <alignment horizontal="center" vertical="center"/>
      <protection locked="0"/>
    </xf>
    <xf numFmtId="0" fontId="7" fillId="0" borderId="12" xfId="2" applyFont="1" applyBorder="1" applyAlignment="1" applyProtection="1">
      <alignment horizontal="center" vertical="center"/>
      <protection locked="0"/>
    </xf>
    <xf numFmtId="0" fontId="6" fillId="3" borderId="4" xfId="2" applyFont="1" applyFill="1" applyBorder="1" applyProtection="1"/>
    <xf numFmtId="0" fontId="6" fillId="3" borderId="5" xfId="2" applyFont="1" applyFill="1" applyBorder="1" applyProtection="1">
      <protection locked="0"/>
    </xf>
    <xf numFmtId="0" fontId="7" fillId="0" borderId="0" xfId="0" applyFont="1" applyProtection="1"/>
    <xf numFmtId="0" fontId="7" fillId="0" borderId="0" xfId="0" applyFont="1" applyProtection="1">
      <protection locked="0"/>
    </xf>
    <xf numFmtId="0" fontId="8" fillId="0" borderId="9" xfId="1" applyFont="1" applyBorder="1" applyAlignment="1" applyProtection="1">
      <alignment vertical="top" wrapText="1"/>
    </xf>
    <xf numFmtId="4" fontId="6" fillId="3" borderId="0" xfId="2" applyNumberFormat="1" applyFont="1" applyFill="1" applyBorder="1" applyProtection="1">
      <protection locked="0"/>
    </xf>
    <xf numFmtId="4" fontId="7" fillId="0" borderId="11" xfId="2" applyNumberFormat="1" applyFont="1" applyBorder="1" applyAlignment="1" applyProtection="1">
      <alignment horizontal="center" vertical="center"/>
    </xf>
    <xf numFmtId="4" fontId="7" fillId="0" borderId="13" xfId="2" applyNumberFormat="1" applyFont="1" applyBorder="1" applyAlignment="1" applyProtection="1">
      <alignment horizontal="center" vertical="center"/>
      <protection locked="0"/>
    </xf>
    <xf numFmtId="4" fontId="7" fillId="0" borderId="12" xfId="2" applyNumberFormat="1" applyFont="1" applyBorder="1" applyAlignment="1" applyProtection="1">
      <alignment horizontal="center" vertical="center"/>
      <protection locked="0"/>
    </xf>
    <xf numFmtId="4" fontId="6" fillId="3" borderId="5" xfId="2" applyNumberFormat="1" applyFont="1" applyFill="1" applyBorder="1" applyProtection="1">
      <protection locked="0"/>
    </xf>
    <xf numFmtId="4" fontId="7" fillId="0" borderId="0" xfId="0" applyNumberFormat="1" applyFont="1" applyProtection="1">
      <protection locked="0"/>
    </xf>
    <xf numFmtId="4" fontId="7" fillId="0" borderId="11" xfId="2" applyNumberFormat="1" applyFont="1" applyBorder="1" applyAlignment="1" applyProtection="1">
      <alignment horizontal="center"/>
    </xf>
    <xf numFmtId="4" fontId="7" fillId="0" borderId="9" xfId="3" applyNumberFormat="1" applyFont="1" applyBorder="1" applyAlignment="1" applyProtection="1">
      <alignment horizontal="center"/>
    </xf>
    <xf numFmtId="4" fontId="7" fillId="0" borderId="2" xfId="0" applyNumberFormat="1" applyFont="1" applyBorder="1" applyAlignment="1" applyProtection="1">
      <alignment horizontal="center"/>
    </xf>
    <xf numFmtId="4" fontId="9" fillId="0" borderId="2" xfId="0" applyNumberFormat="1" applyFont="1" applyBorder="1" applyAlignment="1" applyProtection="1">
      <alignment horizontal="center"/>
    </xf>
    <xf numFmtId="0" fontId="8" fillId="0" borderId="2" xfId="1" applyFont="1" applyBorder="1" applyAlignment="1" applyProtection="1">
      <alignment vertical="top" wrapText="1"/>
    </xf>
    <xf numFmtId="4" fontId="6" fillId="3" borderId="0" xfId="2" applyNumberFormat="1" applyFont="1" applyFill="1" applyBorder="1" applyAlignment="1" applyProtection="1">
      <alignment horizontal="center"/>
    </xf>
    <xf numFmtId="4" fontId="6" fillId="3" borderId="0" xfId="2" applyNumberFormat="1" applyFont="1" applyFill="1" applyBorder="1" applyAlignment="1" applyProtection="1">
      <alignment horizontal="center"/>
      <protection locked="0"/>
    </xf>
    <xf numFmtId="4" fontId="6" fillId="3" borderId="4" xfId="2" applyNumberFormat="1" applyFont="1" applyFill="1" applyBorder="1" applyAlignment="1" applyProtection="1">
      <alignment horizontal="center"/>
    </xf>
    <xf numFmtId="4" fontId="6" fillId="3" borderId="5" xfId="2" applyNumberFormat="1" applyFont="1" applyFill="1" applyBorder="1" applyAlignment="1" applyProtection="1">
      <alignment horizontal="center"/>
      <protection locked="0"/>
    </xf>
    <xf numFmtId="4" fontId="7" fillId="0" borderId="0" xfId="0" applyNumberFormat="1" applyFont="1" applyAlignment="1" applyProtection="1">
      <alignment horizontal="center"/>
    </xf>
    <xf numFmtId="4" fontId="7" fillId="0" borderId="0" xfId="0" applyNumberFormat="1" applyFont="1" applyAlignment="1" applyProtection="1">
      <alignment horizontal="center"/>
      <protection locked="0"/>
    </xf>
    <xf numFmtId="0" fontId="6" fillId="3" borderId="0" xfId="2" applyFont="1" applyFill="1" applyBorder="1" applyAlignment="1" applyProtection="1">
      <alignment horizontal="center"/>
      <protection locked="0"/>
    </xf>
    <xf numFmtId="0" fontId="6" fillId="3" borderId="2" xfId="2" applyFont="1" applyFill="1" applyBorder="1" applyAlignment="1" applyProtection="1">
      <alignment horizontal="center"/>
      <protection locked="0"/>
    </xf>
    <xf numFmtId="0" fontId="7" fillId="0" borderId="0" xfId="0" applyFont="1" applyAlignment="1" applyProtection="1">
      <alignment horizontal="center"/>
      <protection locked="0"/>
    </xf>
    <xf numFmtId="0" fontId="6" fillId="3" borderId="0" xfId="2" applyFont="1" applyFill="1" applyBorder="1" applyAlignment="1">
      <alignment horizontal="center"/>
    </xf>
    <xf numFmtId="0" fontId="6" fillId="3" borderId="0" xfId="2" applyFont="1" applyFill="1" applyBorder="1"/>
    <xf numFmtId="0" fontId="7" fillId="0" borderId="12" xfId="2" applyFont="1" applyBorder="1"/>
    <xf numFmtId="0" fontId="7" fillId="0" borderId="11" xfId="2" applyFont="1" applyBorder="1" applyAlignment="1">
      <alignment horizontal="center" vertical="center"/>
    </xf>
    <xf numFmtId="0" fontId="8" fillId="0" borderId="10" xfId="1" applyFont="1" applyBorder="1" applyAlignment="1">
      <alignment vertical="top" wrapText="1"/>
    </xf>
    <xf numFmtId="0" fontId="8" fillId="0" borderId="2" xfId="1" applyFont="1" applyBorder="1" applyAlignment="1">
      <alignment vertical="top" wrapText="1"/>
    </xf>
    <xf numFmtId="0" fontId="8" fillId="0" borderId="8" xfId="1" applyFont="1" applyBorder="1" applyAlignment="1">
      <alignment vertical="top" wrapText="1"/>
    </xf>
    <xf numFmtId="0" fontId="6" fillId="3" borderId="4" xfId="2" applyFont="1" applyFill="1" applyBorder="1"/>
    <xf numFmtId="0" fontId="7" fillId="0" borderId="0" xfId="1" applyFont="1" applyProtection="1"/>
    <xf numFmtId="0" fontId="7" fillId="0" borderId="0" xfId="1" applyFont="1" applyAlignment="1" applyProtection="1">
      <alignment vertical="top" wrapText="1"/>
    </xf>
    <xf numFmtId="0" fontId="6" fillId="0" borderId="0" xfId="1" applyFont="1" applyAlignment="1" applyProtection="1">
      <alignment horizontal="left" vertical="top"/>
    </xf>
    <xf numFmtId="0" fontId="6" fillId="0" borderId="1" xfId="1" applyFont="1" applyBorder="1" applyProtection="1"/>
    <xf numFmtId="0" fontId="7" fillId="0" borderId="1" xfId="1" applyFont="1" applyBorder="1" applyProtection="1"/>
    <xf numFmtId="0" fontId="7" fillId="0" borderId="1" xfId="1" applyFont="1" applyBorder="1" applyAlignment="1" applyProtection="1">
      <alignment vertical="top" wrapText="1"/>
    </xf>
    <xf numFmtId="0" fontId="6" fillId="0" borderId="2" xfId="1" applyFont="1" applyBorder="1" applyProtection="1"/>
    <xf numFmtId="0" fontId="7" fillId="0" borderId="2" xfId="1" applyFont="1" applyBorder="1" applyAlignment="1" applyProtection="1">
      <alignment horizontal="center"/>
    </xf>
    <xf numFmtId="0" fontId="6" fillId="0" borderId="2" xfId="1" applyFont="1" applyBorder="1" applyAlignment="1" applyProtection="1">
      <alignment horizontal="center" vertical="center"/>
    </xf>
    <xf numFmtId="49" fontId="7" fillId="0" borderId="2" xfId="1" applyNumberFormat="1" applyFont="1" applyBorder="1" applyAlignment="1" applyProtection="1">
      <alignment horizontal="center" vertical="center"/>
    </xf>
    <xf numFmtId="0" fontId="6" fillId="3" borderId="4" xfId="2" applyFont="1" applyFill="1" applyBorder="1" applyAlignment="1">
      <alignment wrapText="1"/>
    </xf>
    <xf numFmtId="4" fontId="6" fillId="3" borderId="0" xfId="2" applyNumberFormat="1" applyFont="1" applyFill="1" applyBorder="1"/>
    <xf numFmtId="4" fontId="6" fillId="3" borderId="4" xfId="2" applyNumberFormat="1" applyFont="1" applyFill="1" applyBorder="1"/>
    <xf numFmtId="4" fontId="7" fillId="0" borderId="0" xfId="0" applyNumberFormat="1" applyFont="1"/>
    <xf numFmtId="49" fontId="6" fillId="3" borderId="3" xfId="2" applyNumberFormat="1" applyFont="1" applyFill="1" applyBorder="1" applyAlignment="1">
      <alignment horizontal="center"/>
    </xf>
    <xf numFmtId="4" fontId="7" fillId="0" borderId="2" xfId="1" applyNumberFormat="1" applyFont="1" applyBorder="1" applyAlignment="1" applyProtection="1">
      <alignment horizontal="right"/>
    </xf>
    <xf numFmtId="4" fontId="6" fillId="0" borderId="2" xfId="1" applyNumberFormat="1" applyFont="1" applyBorder="1" applyAlignment="1" applyProtection="1">
      <alignment horizontal="right"/>
    </xf>
    <xf numFmtId="0" fontId="6" fillId="3" borderId="2" xfId="1" applyFont="1" applyFill="1" applyBorder="1" applyAlignment="1" applyProtection="1">
      <alignment horizontal="right" vertical="center"/>
    </xf>
    <xf numFmtId="0" fontId="7" fillId="3" borderId="2" xfId="1" applyFont="1" applyFill="1" applyBorder="1" applyAlignment="1" applyProtection="1">
      <alignment horizontal="right" vertical="center"/>
    </xf>
    <xf numFmtId="4" fontId="6" fillId="3" borderId="2" xfId="1" applyNumberFormat="1" applyFont="1" applyFill="1" applyBorder="1" applyAlignment="1" applyProtection="1">
      <alignment horizontal="right" vertical="center"/>
    </xf>
    <xf numFmtId="0" fontId="6" fillId="0" borderId="2" xfId="1" applyFont="1" applyBorder="1" applyAlignment="1" applyProtection="1">
      <alignment horizontal="right"/>
    </xf>
    <xf numFmtId="0" fontId="7" fillId="0" borderId="2" xfId="1" applyFont="1" applyBorder="1" applyAlignment="1" applyProtection="1">
      <alignment horizontal="right"/>
    </xf>
    <xf numFmtId="0" fontId="7" fillId="0" borderId="12" xfId="2" applyFont="1" applyBorder="1" applyAlignment="1" applyProtection="1">
      <alignment horizontal="center"/>
    </xf>
    <xf numFmtId="49" fontId="6" fillId="3" borderId="2" xfId="2" applyNumberFormat="1" applyFont="1" applyFill="1" applyBorder="1" applyAlignment="1" applyProtection="1">
      <alignment horizontal="center"/>
    </xf>
    <xf numFmtId="49" fontId="6" fillId="3" borderId="3" xfId="2" applyNumberFormat="1" applyFont="1" applyFill="1" applyBorder="1" applyAlignment="1" applyProtection="1">
      <alignment horizontal="center"/>
    </xf>
    <xf numFmtId="4" fontId="6" fillId="3" borderId="4" xfId="2" applyNumberFormat="1" applyFont="1" applyFill="1" applyBorder="1" applyAlignment="1" applyProtection="1">
      <alignment horizontal="center"/>
      <protection locked="0"/>
    </xf>
    <xf numFmtId="0" fontId="7" fillId="0" borderId="2" xfId="2" applyFont="1" applyBorder="1" applyAlignment="1" applyProtection="1">
      <alignment horizontal="center"/>
    </xf>
    <xf numFmtId="0" fontId="6" fillId="3" borderId="4" xfId="2" applyFont="1" applyFill="1" applyBorder="1" applyProtection="1">
      <protection locked="0"/>
    </xf>
    <xf numFmtId="0" fontId="7" fillId="0" borderId="12" xfId="2" applyFont="1" applyBorder="1" applyAlignment="1">
      <alignment horizontal="center"/>
    </xf>
    <xf numFmtId="49" fontId="6" fillId="3" borderId="2" xfId="2" applyNumberFormat="1" applyFont="1" applyFill="1" applyBorder="1" applyAlignment="1">
      <alignment horizontal="center"/>
    </xf>
    <xf numFmtId="0" fontId="7" fillId="0" borderId="2" xfId="2" applyFont="1" applyBorder="1" applyAlignment="1">
      <alignment horizontal="center"/>
    </xf>
    <xf numFmtId="4" fontId="6" fillId="3" borderId="4" xfId="2" applyNumberFormat="1" applyFont="1" applyFill="1" applyBorder="1" applyProtection="1">
      <protection locked="0"/>
    </xf>
    <xf numFmtId="4" fontId="7" fillId="0" borderId="7" xfId="3" applyNumberFormat="1" applyFont="1" applyBorder="1" applyAlignment="1" applyProtection="1">
      <alignment horizontal="center"/>
    </xf>
    <xf numFmtId="0" fontId="7" fillId="0" borderId="8" xfId="2" applyFont="1" applyBorder="1" applyAlignment="1" applyProtection="1">
      <alignment horizontal="center"/>
    </xf>
    <xf numFmtId="0" fontId="7" fillId="0" borderId="9" xfId="2" applyFont="1" applyBorder="1" applyAlignment="1" applyProtection="1">
      <alignment horizontal="center"/>
    </xf>
    <xf numFmtId="4" fontId="7" fillId="0" borderId="1" xfId="3" applyNumberFormat="1" applyFont="1" applyBorder="1" applyAlignment="1" applyProtection="1">
      <alignment horizontal="center"/>
      <protection locked="0"/>
    </xf>
    <xf numFmtId="0" fontId="7" fillId="0" borderId="10" xfId="2" applyFont="1" applyBorder="1" applyAlignment="1" applyProtection="1">
      <alignment horizontal="center"/>
    </xf>
    <xf numFmtId="4" fontId="7" fillId="0" borderId="6" xfId="3" applyNumberFormat="1" applyFont="1" applyBorder="1" applyAlignment="1" applyProtection="1">
      <alignment horizontal="center"/>
    </xf>
    <xf numFmtId="0" fontId="7" fillId="0" borderId="8" xfId="2" applyFont="1" applyBorder="1" applyAlignment="1">
      <alignment horizontal="center"/>
    </xf>
    <xf numFmtId="0" fontId="7" fillId="0" borderId="10" xfId="2" applyFont="1" applyBorder="1" applyAlignment="1">
      <alignment horizontal="center"/>
    </xf>
    <xf numFmtId="4" fontId="7" fillId="0" borderId="0" xfId="3" applyFont="1" applyBorder="1" applyAlignment="1" applyProtection="1">
      <alignment horizontal="center"/>
      <protection locked="0"/>
    </xf>
    <xf numFmtId="4" fontId="7" fillId="0" borderId="2" xfId="3" applyFont="1" applyBorder="1" applyAlignment="1">
      <alignment horizontal="center"/>
    </xf>
    <xf numFmtId="4" fontId="7" fillId="0" borderId="2" xfId="3" applyFont="1" applyBorder="1" applyAlignment="1" applyProtection="1">
      <alignment horizontal="center"/>
      <protection locked="0"/>
    </xf>
    <xf numFmtId="4" fontId="7" fillId="0" borderId="14" xfId="3" applyFont="1" applyBorder="1" applyAlignment="1">
      <alignment horizontal="center"/>
    </xf>
    <xf numFmtId="4" fontId="7" fillId="0" borderId="8" xfId="3" applyFont="1" applyBorder="1" applyAlignment="1">
      <alignment horizontal="center"/>
    </xf>
    <xf numFmtId="0" fontId="7" fillId="0" borderId="9" xfId="0" applyFont="1" applyBorder="1" applyAlignment="1">
      <alignment horizontal="center"/>
    </xf>
    <xf numFmtId="4" fontId="7" fillId="0" borderId="14" xfId="3" applyNumberFormat="1" applyFont="1" applyBorder="1" applyAlignment="1">
      <alignment horizontal="center"/>
    </xf>
    <xf numFmtId="4" fontId="7" fillId="0" borderId="7" xfId="3" applyNumberFormat="1" applyFont="1" applyBorder="1" applyAlignment="1" applyProtection="1">
      <alignment horizontal="center"/>
      <protection locked="0"/>
    </xf>
    <xf numFmtId="0" fontId="7" fillId="0" borderId="14" xfId="2" applyFont="1" applyBorder="1" applyAlignment="1">
      <alignment horizontal="center"/>
    </xf>
    <xf numFmtId="4" fontId="7" fillId="0" borderId="14" xfId="3" applyNumberFormat="1" applyFont="1" applyBorder="1" applyAlignment="1" applyProtection="1">
      <alignment horizontal="center"/>
      <protection locked="0"/>
    </xf>
    <xf numFmtId="4" fontId="7" fillId="0" borderId="9" xfId="3" applyNumberFormat="1" applyFont="1" applyBorder="1" applyAlignment="1" applyProtection="1">
      <alignment horizontal="center"/>
      <protection locked="0"/>
    </xf>
    <xf numFmtId="4" fontId="7" fillId="0" borderId="2" xfId="3" applyNumberFormat="1" applyFont="1" applyBorder="1" applyAlignment="1" applyProtection="1">
      <alignment horizontal="center"/>
      <protection locked="0"/>
    </xf>
    <xf numFmtId="4" fontId="7" fillId="0" borderId="2" xfId="3" applyNumberFormat="1" applyFont="1" applyBorder="1" applyAlignment="1" applyProtection="1">
      <alignment horizontal="center"/>
    </xf>
    <xf numFmtId="4" fontId="7" fillId="0" borderId="10" xfId="3" applyNumberFormat="1" applyFont="1" applyBorder="1" applyAlignment="1" applyProtection="1">
      <alignment horizontal="center"/>
    </xf>
    <xf numFmtId="4" fontId="6" fillId="3" borderId="2" xfId="2" applyNumberFormat="1" applyFont="1" applyFill="1" applyBorder="1" applyAlignment="1" applyProtection="1">
      <alignment horizontal="center"/>
    </xf>
    <xf numFmtId="4" fontId="7" fillId="0" borderId="14" xfId="3" applyNumberFormat="1" applyFont="1" applyBorder="1" applyAlignment="1" applyProtection="1">
      <alignment horizontal="center"/>
    </xf>
    <xf numFmtId="0" fontId="7" fillId="0" borderId="2" xfId="2" applyFont="1" applyBorder="1" applyAlignment="1" applyProtection="1">
      <alignment wrapText="1"/>
    </xf>
    <xf numFmtId="4" fontId="7" fillId="0" borderId="2" xfId="2" applyNumberFormat="1" applyFont="1" applyBorder="1" applyAlignment="1" applyProtection="1">
      <alignment horizontal="center"/>
      <protection locked="0"/>
    </xf>
    <xf numFmtId="4" fontId="7" fillId="0" borderId="10" xfId="3" applyFont="1" applyBorder="1" applyAlignment="1" applyProtection="1">
      <alignment horizontal="center"/>
    </xf>
    <xf numFmtId="4" fontId="7" fillId="0" borderId="2" xfId="3" applyFont="1" applyBorder="1" applyAlignment="1" applyProtection="1">
      <alignment horizontal="center"/>
    </xf>
    <xf numFmtId="2" fontId="7" fillId="0" borderId="2" xfId="2" applyNumberFormat="1" applyFont="1" applyBorder="1" applyAlignment="1" applyProtection="1">
      <alignment horizontal="center"/>
      <protection locked="0"/>
    </xf>
    <xf numFmtId="4" fontId="8" fillId="0" borderId="2" xfId="0" applyNumberFormat="1" applyFont="1" applyBorder="1" applyAlignment="1" applyProtection="1">
      <alignment horizontal="center"/>
      <protection locked="0"/>
    </xf>
    <xf numFmtId="4" fontId="7" fillId="0" borderId="10" xfId="3" applyNumberFormat="1" applyFont="1" applyBorder="1" applyAlignment="1" applyProtection="1">
      <alignment horizontal="center"/>
      <protection locked="0"/>
    </xf>
    <xf numFmtId="4" fontId="7" fillId="0" borderId="16" xfId="2" applyNumberFormat="1" applyFont="1" applyBorder="1" applyAlignment="1" applyProtection="1">
      <alignment horizontal="center" vertical="center"/>
      <protection locked="0"/>
    </xf>
    <xf numFmtId="0" fontId="7" fillId="0" borderId="17" xfId="2" applyFont="1" applyBorder="1" applyAlignment="1" applyProtection="1">
      <alignment horizontal="center"/>
    </xf>
    <xf numFmtId="0" fontId="7" fillId="0" borderId="17" xfId="2" applyFont="1" applyBorder="1" applyProtection="1"/>
    <xf numFmtId="4" fontId="7" fillId="0" borderId="18" xfId="2" applyNumberFormat="1" applyFont="1" applyBorder="1" applyAlignment="1" applyProtection="1">
      <alignment horizontal="center" vertical="center"/>
    </xf>
    <xf numFmtId="4" fontId="7" fillId="0" borderId="17" xfId="2" applyNumberFormat="1" applyFont="1" applyBorder="1" applyAlignment="1" applyProtection="1">
      <alignment horizontal="center" vertical="center"/>
      <protection locked="0"/>
    </xf>
    <xf numFmtId="0" fontId="7" fillId="0" borderId="17" xfId="2" applyFont="1" applyBorder="1" applyAlignment="1">
      <alignment horizontal="center"/>
    </xf>
    <xf numFmtId="0" fontId="7" fillId="0" borderId="17" xfId="2" applyFont="1" applyBorder="1"/>
    <xf numFmtId="0" fontId="7" fillId="0" borderId="18" xfId="2" applyFont="1" applyBorder="1" applyAlignment="1">
      <alignment horizontal="center" vertical="center"/>
    </xf>
    <xf numFmtId="0" fontId="7" fillId="0" borderId="16" xfId="2" applyFont="1" applyBorder="1" applyAlignment="1" applyProtection="1">
      <alignment horizontal="center" vertical="center"/>
      <protection locked="0"/>
    </xf>
    <xf numFmtId="0" fontId="7" fillId="0" borderId="17" xfId="2" applyFont="1" applyBorder="1" applyAlignment="1" applyProtection="1">
      <alignment horizontal="center" vertical="center"/>
      <protection locked="0"/>
    </xf>
    <xf numFmtId="0" fontId="6" fillId="3" borderId="5" xfId="2" applyFont="1" applyFill="1" applyBorder="1" applyAlignment="1" applyProtection="1">
      <alignment horizontal="center"/>
      <protection locked="0"/>
    </xf>
    <xf numFmtId="4" fontId="7" fillId="0" borderId="18" xfId="2" applyNumberFormat="1" applyFont="1" applyBorder="1" applyAlignment="1">
      <alignment horizontal="center" vertical="center"/>
    </xf>
    <xf numFmtId="0" fontId="5" fillId="3" borderId="0" xfId="2" applyFont="1" applyFill="1" applyBorder="1" applyAlignment="1">
      <alignment horizontal="center"/>
    </xf>
    <xf numFmtId="4" fontId="7" fillId="0" borderId="12" xfId="2" applyNumberFormat="1" applyFont="1" applyBorder="1" applyAlignment="1" applyProtection="1">
      <alignment horizontal="center" vertical="center"/>
    </xf>
    <xf numFmtId="4" fontId="8" fillId="0" borderId="7" xfId="3" applyNumberFormat="1" applyFont="1" applyBorder="1" applyAlignment="1" applyProtection="1">
      <alignment horizontal="center"/>
    </xf>
    <xf numFmtId="4" fontId="8" fillId="0" borderId="2" xfId="3" applyNumberFormat="1" applyFont="1" applyBorder="1" applyAlignment="1" applyProtection="1">
      <alignment horizontal="center"/>
    </xf>
    <xf numFmtId="4" fontId="8" fillId="0" borderId="2" xfId="3" applyNumberFormat="1" applyFont="1" applyBorder="1" applyAlignment="1">
      <alignment horizontal="center"/>
    </xf>
    <xf numFmtId="4" fontId="8" fillId="0" borderId="8" xfId="3" applyNumberFormat="1" applyFont="1" applyBorder="1" applyAlignment="1">
      <alignment horizontal="center"/>
    </xf>
    <xf numFmtId="0" fontId="8" fillId="0" borderId="9" xfId="1" applyFont="1" applyBorder="1" applyAlignment="1">
      <alignment vertical="top" wrapText="1"/>
    </xf>
    <xf numFmtId="4" fontId="7" fillId="0" borderId="19" xfId="0" applyNumberFormat="1" applyFont="1" applyBorder="1" applyAlignment="1" applyProtection="1">
      <alignment horizontal="center"/>
      <protection locked="0"/>
    </xf>
    <xf numFmtId="4" fontId="8" fillId="0" borderId="15" xfId="3" applyFont="1" applyBorder="1" applyAlignment="1">
      <alignment horizontal="center"/>
    </xf>
    <xf numFmtId="4" fontId="8" fillId="0" borderId="9" xfId="0" applyNumberFormat="1" applyFont="1" applyBorder="1" applyAlignment="1">
      <alignment horizontal="center"/>
    </xf>
    <xf numFmtId="4" fontId="7" fillId="0" borderId="5" xfId="3" applyNumberFormat="1" applyFont="1" applyBorder="1" applyAlignment="1" applyProtection="1">
      <alignment horizontal="center"/>
      <protection locked="0"/>
    </xf>
    <xf numFmtId="0" fontId="6" fillId="0" borderId="3" xfId="1" applyFont="1" applyBorder="1" applyAlignment="1" applyProtection="1">
      <alignment horizontal="left" vertical="top" wrapText="1"/>
    </xf>
    <xf numFmtId="0" fontId="6" fillId="0" borderId="4" xfId="1" applyFont="1" applyBorder="1" applyAlignment="1" applyProtection="1">
      <alignment horizontal="left" vertical="top" wrapText="1"/>
    </xf>
    <xf numFmtId="0" fontId="6" fillId="0" borderId="5" xfId="1" applyFont="1" applyBorder="1" applyAlignment="1" applyProtection="1">
      <alignment horizontal="left" vertical="top" wrapText="1"/>
    </xf>
    <xf numFmtId="0" fontId="6" fillId="3" borderId="3" xfId="1" applyFont="1" applyFill="1" applyBorder="1" applyAlignment="1" applyProtection="1">
      <alignment vertical="center"/>
    </xf>
    <xf numFmtId="0" fontId="7" fillId="0" borderId="4" xfId="0" applyFont="1" applyBorder="1" applyAlignment="1" applyProtection="1"/>
    <xf numFmtId="0" fontId="7" fillId="0" borderId="5" xfId="0" applyFont="1" applyBorder="1" applyAlignment="1" applyProtection="1"/>
    <xf numFmtId="0" fontId="7" fillId="0" borderId="2" xfId="1" applyFont="1" applyBorder="1" applyAlignment="1" applyProtection="1">
      <alignment horizontal="left" vertical="top" wrapText="1"/>
    </xf>
    <xf numFmtId="0" fontId="7" fillId="0" borderId="2" xfId="0" applyFont="1" applyBorder="1" applyAlignment="1" applyProtection="1">
      <alignment wrapText="1"/>
    </xf>
    <xf numFmtId="0" fontId="6" fillId="0" borderId="3" xfId="1" applyFont="1" applyBorder="1" applyAlignment="1" applyProtection="1">
      <alignment horizontal="center" vertical="top" wrapText="1"/>
    </xf>
    <xf numFmtId="0" fontId="6" fillId="0" borderId="3" xfId="1" applyFont="1" applyBorder="1" applyAlignment="1" applyProtection="1">
      <alignment horizontal="center" vertical="center"/>
    </xf>
    <xf numFmtId="0" fontId="6" fillId="0" borderId="3" xfId="1" applyFont="1" applyFill="1" applyBorder="1" applyAlignment="1" applyProtection="1">
      <alignment vertical="center"/>
    </xf>
    <xf numFmtId="0" fontId="7" fillId="0" borderId="4" xfId="0" applyFont="1" applyFill="1" applyBorder="1" applyAlignment="1" applyProtection="1"/>
    <xf numFmtId="0" fontId="7" fillId="0" borderId="5" xfId="0" applyFont="1" applyFill="1" applyBorder="1" applyAlignment="1" applyProtection="1"/>
    <xf numFmtId="0" fontId="6" fillId="0" borderId="3" xfId="1" applyFont="1" applyBorder="1" applyAlignment="1" applyProtection="1">
      <alignment horizontal="left" vertical="center"/>
    </xf>
    <xf numFmtId="0" fontId="7" fillId="0" borderId="4" xfId="0" applyFont="1" applyBorder="1" applyAlignment="1" applyProtection="1">
      <alignment horizontal="left"/>
    </xf>
    <xf numFmtId="0" fontId="7" fillId="0" borderId="5" xfId="0" applyFont="1" applyBorder="1" applyAlignment="1" applyProtection="1">
      <alignment horizontal="left"/>
    </xf>
    <xf numFmtId="0" fontId="7" fillId="0" borderId="0" xfId="1" applyFont="1" applyAlignment="1" applyProtection="1">
      <alignment wrapText="1"/>
    </xf>
    <xf numFmtId="0" fontId="7" fillId="0" borderId="0" xfId="0" applyFont="1" applyAlignment="1" applyProtection="1">
      <alignment wrapText="1"/>
    </xf>
    <xf numFmtId="0" fontId="10" fillId="0" borderId="0" xfId="0" applyFont="1" applyAlignment="1" applyProtection="1">
      <alignment vertical="top" wrapText="1"/>
    </xf>
    <xf numFmtId="0" fontId="7" fillId="0" borderId="0" xfId="0" applyFont="1" applyAlignment="1" applyProtection="1">
      <alignment vertical="top" wrapText="1"/>
    </xf>
    <xf numFmtId="0" fontId="7" fillId="0" borderId="3" xfId="1" applyFont="1" applyBorder="1" applyAlignment="1" applyProtection="1">
      <alignment horizontal="center" vertical="top" wrapText="1"/>
    </xf>
    <xf numFmtId="0" fontId="7" fillId="0" borderId="4" xfId="1" applyFont="1" applyBorder="1" applyAlignment="1" applyProtection="1">
      <alignment horizontal="center" vertical="top" wrapText="1"/>
    </xf>
    <xf numFmtId="0" fontId="7" fillId="0" borderId="5" xfId="0" applyFont="1" applyBorder="1" applyAlignment="1" applyProtection="1">
      <alignment wrapText="1"/>
    </xf>
    <xf numFmtId="0" fontId="6" fillId="2" borderId="0" xfId="1" applyFont="1" applyFill="1" applyAlignment="1" applyProtection="1">
      <alignment horizontal="center" vertical="center" wrapText="1"/>
    </xf>
    <xf numFmtId="0" fontId="6" fillId="0" borderId="20" xfId="2" applyFont="1" applyBorder="1" applyAlignment="1">
      <alignment vertical="center"/>
    </xf>
    <xf numFmtId="0" fontId="6" fillId="0" borderId="21" xfId="2" applyFont="1" applyBorder="1" applyAlignment="1">
      <alignment vertical="center"/>
    </xf>
    <xf numFmtId="0" fontId="6" fillId="0" borderId="22" xfId="2" applyFont="1" applyBorder="1" applyAlignment="1">
      <alignment vertical="center"/>
    </xf>
    <xf numFmtId="0" fontId="6" fillId="0" borderId="4" xfId="1" applyFont="1" applyBorder="1" applyAlignment="1" applyProtection="1">
      <alignment horizontal="center" vertical="top" wrapText="1"/>
    </xf>
    <xf numFmtId="0" fontId="6" fillId="0" borderId="5" xfId="1" applyFont="1" applyBorder="1" applyAlignment="1" applyProtection="1">
      <alignment horizontal="center" vertical="top" wrapText="1"/>
    </xf>
  </cellXfs>
  <cellStyles count="6">
    <cellStyle name="cena" xfId="3"/>
    <cellStyle name="Currency 2" xfId="5"/>
    <cellStyle name="Navadno" xfId="0" builtinId="0"/>
    <cellStyle name="Normal 2" xfId="1"/>
    <cellStyle name="popis" xfId="2"/>
    <cellStyle name="popis opomba"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abSelected="1" workbookViewId="0">
      <selection activeCell="H33" sqref="H33"/>
    </sheetView>
  </sheetViews>
  <sheetFormatPr defaultRowHeight="15.75" x14ac:dyDescent="0.3"/>
  <cols>
    <col min="1" max="5" width="9.140625" style="14"/>
    <col min="6" max="6" width="15.140625" style="14" customWidth="1"/>
    <col min="7" max="7" width="14" style="14" customWidth="1"/>
    <col min="8" max="8" width="17.7109375" style="14" customWidth="1"/>
    <col min="9" max="16384" width="9.140625" style="8"/>
  </cols>
  <sheetData>
    <row r="1" spans="1:8" x14ac:dyDescent="0.3">
      <c r="A1" s="147" t="s">
        <v>0</v>
      </c>
      <c r="B1" s="148"/>
      <c r="C1" s="149" t="s">
        <v>77</v>
      </c>
      <c r="D1" s="150"/>
      <c r="E1" s="150"/>
      <c r="F1" s="150"/>
      <c r="G1" s="150"/>
      <c r="H1" s="150"/>
    </row>
    <row r="2" spans="1:8" x14ac:dyDescent="0.3">
      <c r="A2" s="45"/>
      <c r="B2" s="46"/>
      <c r="C2" s="150"/>
      <c r="D2" s="150"/>
      <c r="E2" s="150"/>
      <c r="F2" s="150"/>
      <c r="G2" s="150"/>
      <c r="H2" s="150"/>
    </row>
    <row r="3" spans="1:8" x14ac:dyDescent="0.3">
      <c r="A3" s="45"/>
      <c r="B3" s="46"/>
      <c r="C3" s="47"/>
      <c r="D3" s="47"/>
      <c r="E3" s="47"/>
      <c r="F3" s="47"/>
      <c r="G3" s="47"/>
      <c r="H3" s="47"/>
    </row>
    <row r="4" spans="1:8" x14ac:dyDescent="0.3">
      <c r="A4" s="48"/>
      <c r="B4" s="49"/>
      <c r="C4" s="50"/>
      <c r="D4" s="50"/>
      <c r="E4" s="50"/>
      <c r="F4" s="50"/>
      <c r="G4" s="50"/>
      <c r="H4" s="50"/>
    </row>
    <row r="5" spans="1:8" x14ac:dyDescent="0.3">
      <c r="A5" s="154" t="s">
        <v>17</v>
      </c>
      <c r="B5" s="154"/>
      <c r="C5" s="154"/>
      <c r="D5" s="154"/>
      <c r="E5" s="154"/>
      <c r="F5" s="154"/>
      <c r="G5" s="154"/>
      <c r="H5" s="154"/>
    </row>
    <row r="6" spans="1:8" x14ac:dyDescent="0.3">
      <c r="A6" s="154" t="s">
        <v>1</v>
      </c>
      <c r="B6" s="154"/>
      <c r="C6" s="154"/>
      <c r="D6" s="154"/>
      <c r="E6" s="154"/>
      <c r="F6" s="154"/>
      <c r="G6" s="154"/>
      <c r="H6" s="154"/>
    </row>
    <row r="8" spans="1:8" x14ac:dyDescent="0.3">
      <c r="A8" s="51" t="s">
        <v>2</v>
      </c>
      <c r="B8" s="151" t="s">
        <v>3</v>
      </c>
      <c r="C8" s="152"/>
      <c r="D8" s="152"/>
      <c r="E8" s="153"/>
      <c r="F8" s="52" t="s">
        <v>4</v>
      </c>
      <c r="G8" s="52" t="s">
        <v>5</v>
      </c>
      <c r="H8" s="52" t="s">
        <v>6</v>
      </c>
    </row>
    <row r="9" spans="1:8" x14ac:dyDescent="0.3">
      <c r="A9" s="144" t="s">
        <v>63</v>
      </c>
      <c r="B9" s="145"/>
      <c r="C9" s="145"/>
      <c r="D9" s="145"/>
      <c r="E9" s="145"/>
      <c r="F9" s="145"/>
      <c r="G9" s="145"/>
      <c r="H9" s="146"/>
    </row>
    <row r="10" spans="1:8" ht="15.75" customHeight="1" x14ac:dyDescent="0.3">
      <c r="A10" s="53" t="s">
        <v>64</v>
      </c>
      <c r="B10" s="131" t="s">
        <v>7</v>
      </c>
      <c r="C10" s="132"/>
      <c r="D10" s="132"/>
      <c r="E10" s="132"/>
      <c r="F10" s="132"/>
      <c r="G10" s="132"/>
      <c r="H10" s="133"/>
    </row>
    <row r="11" spans="1:8" x14ac:dyDescent="0.3">
      <c r="A11" s="54" t="s">
        <v>18</v>
      </c>
      <c r="B11" s="137" t="s">
        <v>8</v>
      </c>
      <c r="C11" s="138"/>
      <c r="D11" s="138"/>
      <c r="E11" s="138"/>
      <c r="F11" s="60">
        <f>Preddela!F7</f>
        <v>2160</v>
      </c>
      <c r="G11" s="60">
        <f>F11*0.22</f>
        <v>475.2</v>
      </c>
      <c r="H11" s="61">
        <f>F11+G11</f>
        <v>2635.2</v>
      </c>
    </row>
    <row r="12" spans="1:8" x14ac:dyDescent="0.3">
      <c r="A12" s="54" t="s">
        <v>19</v>
      </c>
      <c r="B12" s="137" t="s">
        <v>21</v>
      </c>
      <c r="C12" s="138"/>
      <c r="D12" s="138"/>
      <c r="E12" s="138"/>
      <c r="F12" s="60">
        <f>Preddela!F12</f>
        <v>9000</v>
      </c>
      <c r="G12" s="60">
        <f t="shared" ref="G12:G16" si="0">F12*0.22</f>
        <v>1980</v>
      </c>
      <c r="H12" s="61">
        <f>F12+G12</f>
        <v>10980</v>
      </c>
    </row>
    <row r="13" spans="1:8" x14ac:dyDescent="0.3">
      <c r="A13" s="54" t="s">
        <v>20</v>
      </c>
      <c r="B13" s="137" t="s">
        <v>9</v>
      </c>
      <c r="C13" s="138"/>
      <c r="D13" s="138"/>
      <c r="E13" s="138"/>
      <c r="F13" s="60">
        <f>Preddela!F19</f>
        <v>8850</v>
      </c>
      <c r="G13" s="60">
        <f t="shared" si="0"/>
        <v>1947</v>
      </c>
      <c r="H13" s="61">
        <f>F13+G13</f>
        <v>10797</v>
      </c>
    </row>
    <row r="14" spans="1:8" x14ac:dyDescent="0.3">
      <c r="A14" s="140"/>
      <c r="B14" s="135"/>
      <c r="C14" s="135"/>
      <c r="D14" s="135"/>
      <c r="E14" s="135"/>
      <c r="F14" s="135"/>
      <c r="G14" s="135"/>
      <c r="H14" s="136"/>
    </row>
    <row r="15" spans="1:8" ht="15.75" customHeight="1" x14ac:dyDescent="0.3">
      <c r="A15" s="53" t="s">
        <v>65</v>
      </c>
      <c r="B15" s="131" t="s">
        <v>10</v>
      </c>
      <c r="C15" s="132"/>
      <c r="D15" s="132"/>
      <c r="E15" s="132"/>
      <c r="F15" s="132"/>
      <c r="G15" s="132"/>
      <c r="H15" s="133"/>
    </row>
    <row r="16" spans="1:8" x14ac:dyDescent="0.3">
      <c r="A16" s="54" t="s">
        <v>22</v>
      </c>
      <c r="B16" s="137" t="s">
        <v>11</v>
      </c>
      <c r="C16" s="138"/>
      <c r="D16" s="138"/>
      <c r="E16" s="138"/>
      <c r="F16" s="60">
        <f>'Zemeljska dela'!F8</f>
        <v>16300</v>
      </c>
      <c r="G16" s="60">
        <f t="shared" si="0"/>
        <v>3586</v>
      </c>
      <c r="H16" s="61">
        <f>F16+G16</f>
        <v>19886</v>
      </c>
    </row>
    <row r="17" spans="1:8" x14ac:dyDescent="0.3">
      <c r="A17" s="54" t="s">
        <v>23</v>
      </c>
      <c r="B17" s="137" t="s">
        <v>54</v>
      </c>
      <c r="C17" s="138"/>
      <c r="D17" s="138"/>
      <c r="E17" s="138"/>
      <c r="F17" s="60">
        <f>'Zemeljska dela'!F14</f>
        <v>963</v>
      </c>
      <c r="G17" s="60">
        <f t="shared" ref="G17" si="1">F17*0.22</f>
        <v>211.86</v>
      </c>
      <c r="H17" s="61">
        <f>F17+G17</f>
        <v>1174.8600000000001</v>
      </c>
    </row>
    <row r="18" spans="1:8" x14ac:dyDescent="0.3">
      <c r="A18" s="140"/>
      <c r="B18" s="135"/>
      <c r="C18" s="135"/>
      <c r="D18" s="135"/>
      <c r="E18" s="135"/>
      <c r="F18" s="135"/>
      <c r="G18" s="135"/>
      <c r="H18" s="136"/>
    </row>
    <row r="19" spans="1:8" ht="15" customHeight="1" x14ac:dyDescent="0.3">
      <c r="A19" s="53" t="s">
        <v>66</v>
      </c>
      <c r="B19" s="131" t="s">
        <v>12</v>
      </c>
      <c r="C19" s="132"/>
      <c r="D19" s="132"/>
      <c r="E19" s="132"/>
      <c r="F19" s="132"/>
      <c r="G19" s="132"/>
      <c r="H19" s="133"/>
    </row>
    <row r="20" spans="1:8" x14ac:dyDescent="0.3">
      <c r="A20" s="54" t="s">
        <v>24</v>
      </c>
      <c r="B20" s="137" t="s">
        <v>13</v>
      </c>
      <c r="C20" s="138"/>
      <c r="D20" s="138"/>
      <c r="E20" s="138"/>
      <c r="F20" s="60">
        <f>'Gradbena dela '!F13</f>
        <v>22910</v>
      </c>
      <c r="G20" s="60">
        <f>F20*0.22</f>
        <v>5040.2</v>
      </c>
      <c r="H20" s="61">
        <f>F20+G20</f>
        <v>27950.2</v>
      </c>
    </row>
    <row r="21" spans="1:8" x14ac:dyDescent="0.3">
      <c r="A21" s="140"/>
      <c r="B21" s="135"/>
      <c r="C21" s="135"/>
      <c r="D21" s="135"/>
      <c r="E21" s="135"/>
      <c r="F21" s="135"/>
      <c r="G21" s="135"/>
      <c r="H21" s="136"/>
    </row>
    <row r="22" spans="1:8" ht="15.75" customHeight="1" x14ac:dyDescent="0.3">
      <c r="A22" s="53" t="s">
        <v>67</v>
      </c>
      <c r="B22" s="131" t="s">
        <v>14</v>
      </c>
      <c r="C22" s="132"/>
      <c r="D22" s="132"/>
      <c r="E22" s="132"/>
      <c r="F22" s="132"/>
      <c r="G22" s="132"/>
      <c r="H22" s="133"/>
    </row>
    <row r="23" spans="1:8" x14ac:dyDescent="0.3">
      <c r="A23" s="54" t="s">
        <v>25</v>
      </c>
      <c r="B23" s="137" t="s">
        <v>79</v>
      </c>
      <c r="C23" s="138"/>
      <c r="D23" s="138"/>
      <c r="E23" s="138"/>
      <c r="F23" s="60">
        <f>'Tuje storitve'!F9</f>
        <v>2740</v>
      </c>
      <c r="G23" s="60">
        <f>F23*0.22</f>
        <v>602.79999999999995</v>
      </c>
      <c r="H23" s="61">
        <f>F23+G23</f>
        <v>3342.8</v>
      </c>
    </row>
    <row r="24" spans="1:8" ht="15.75" customHeight="1" x14ac:dyDescent="0.3">
      <c r="A24" s="140"/>
      <c r="B24" s="135"/>
      <c r="C24" s="135"/>
      <c r="D24" s="135"/>
      <c r="E24" s="135"/>
      <c r="F24" s="135"/>
      <c r="G24" s="135"/>
      <c r="H24" s="136"/>
    </row>
    <row r="25" spans="1:8" x14ac:dyDescent="0.3">
      <c r="A25" s="144" t="s">
        <v>73</v>
      </c>
      <c r="B25" s="145"/>
      <c r="C25" s="145"/>
      <c r="D25" s="145"/>
      <c r="E25" s="145"/>
      <c r="F25" s="145"/>
      <c r="G25" s="145"/>
      <c r="H25" s="146"/>
    </row>
    <row r="26" spans="1:8" ht="15.75" customHeight="1" x14ac:dyDescent="0.3">
      <c r="A26" s="53" t="s">
        <v>75</v>
      </c>
      <c r="B26" s="131" t="s">
        <v>14</v>
      </c>
      <c r="C26" s="132"/>
      <c r="D26" s="132"/>
      <c r="E26" s="132"/>
      <c r="F26" s="132"/>
      <c r="G26" s="132"/>
      <c r="H26" s="133"/>
    </row>
    <row r="27" spans="1:8" x14ac:dyDescent="0.3">
      <c r="A27" s="54" t="s">
        <v>76</v>
      </c>
      <c r="B27" s="137" t="s">
        <v>79</v>
      </c>
      <c r="C27" s="138"/>
      <c r="D27" s="138"/>
      <c r="E27" s="138"/>
      <c r="F27" s="60">
        <f>'Tuje storitve'!F13</f>
        <v>1080</v>
      </c>
      <c r="G27" s="60">
        <f>F27*0.22</f>
        <v>237.6</v>
      </c>
      <c r="H27" s="61">
        <f>F27+G27</f>
        <v>1317.6</v>
      </c>
    </row>
    <row r="28" spans="1:8" ht="15.75" customHeight="1" x14ac:dyDescent="0.3">
      <c r="A28" s="140"/>
      <c r="B28" s="135"/>
      <c r="C28" s="135"/>
      <c r="D28" s="135"/>
      <c r="E28" s="135"/>
      <c r="F28" s="135"/>
      <c r="G28" s="135"/>
      <c r="H28" s="136"/>
    </row>
    <row r="29" spans="1:8" ht="15.75" customHeight="1" x14ac:dyDescent="0.3">
      <c r="A29" s="139" t="s">
        <v>80</v>
      </c>
      <c r="B29" s="158"/>
      <c r="C29" s="158"/>
      <c r="D29" s="158"/>
      <c r="E29" s="159"/>
      <c r="F29" s="60">
        <f>0.1*SUM(F11:F27)</f>
        <v>6400.3</v>
      </c>
      <c r="G29" s="60">
        <f>F29*0.22</f>
        <v>1408.066</v>
      </c>
      <c r="H29" s="61">
        <f>F29+G29</f>
        <v>7808.366</v>
      </c>
    </row>
    <row r="30" spans="1:8" x14ac:dyDescent="0.3">
      <c r="A30" s="140"/>
      <c r="B30" s="135"/>
      <c r="C30" s="135"/>
      <c r="D30" s="135"/>
      <c r="E30" s="135"/>
      <c r="F30" s="135"/>
      <c r="G30" s="135"/>
      <c r="H30" s="136"/>
    </row>
    <row r="31" spans="1:8" x14ac:dyDescent="0.3">
      <c r="A31" s="134" t="s">
        <v>15</v>
      </c>
      <c r="B31" s="135"/>
      <c r="C31" s="135"/>
      <c r="D31" s="135"/>
      <c r="E31" s="136"/>
      <c r="F31" s="62"/>
      <c r="G31" s="63"/>
      <c r="H31" s="64">
        <f>SUM(F11:F29)</f>
        <v>70403.3</v>
      </c>
    </row>
    <row r="32" spans="1:8" x14ac:dyDescent="0.3">
      <c r="A32" s="141" t="s">
        <v>26</v>
      </c>
      <c r="B32" s="142"/>
      <c r="C32" s="142"/>
      <c r="D32" s="142"/>
      <c r="E32" s="143"/>
      <c r="F32" s="65"/>
      <c r="G32" s="66"/>
      <c r="H32" s="61">
        <f>SUM(G11:G29)</f>
        <v>15488.725999999999</v>
      </c>
    </row>
    <row r="33" spans="1:8" x14ac:dyDescent="0.3">
      <c r="A33" s="134" t="s">
        <v>16</v>
      </c>
      <c r="B33" s="135"/>
      <c r="C33" s="135"/>
      <c r="D33" s="135"/>
      <c r="E33" s="136"/>
      <c r="F33" s="62"/>
      <c r="G33" s="63"/>
      <c r="H33" s="64">
        <f>SUM(H11:H29)</f>
        <v>85892.025999999998</v>
      </c>
    </row>
  </sheetData>
  <mergeCells count="30">
    <mergeCell ref="A28:H28"/>
    <mergeCell ref="A1:B1"/>
    <mergeCell ref="C1:H2"/>
    <mergeCell ref="B11:E11"/>
    <mergeCell ref="A14:H14"/>
    <mergeCell ref="A18:H18"/>
    <mergeCell ref="A9:H9"/>
    <mergeCell ref="B8:E8"/>
    <mergeCell ref="B12:E12"/>
    <mergeCell ref="A5:H5"/>
    <mergeCell ref="B16:E16"/>
    <mergeCell ref="A6:H6"/>
    <mergeCell ref="B10:H10"/>
    <mergeCell ref="B17:E17"/>
    <mergeCell ref="B22:H22"/>
    <mergeCell ref="A33:E33"/>
    <mergeCell ref="B13:E13"/>
    <mergeCell ref="A29:E29"/>
    <mergeCell ref="A30:H30"/>
    <mergeCell ref="B23:E23"/>
    <mergeCell ref="A31:E31"/>
    <mergeCell ref="A32:E32"/>
    <mergeCell ref="A21:H21"/>
    <mergeCell ref="B20:E20"/>
    <mergeCell ref="B19:H19"/>
    <mergeCell ref="B15:H15"/>
    <mergeCell ref="A25:H25"/>
    <mergeCell ref="B26:H26"/>
    <mergeCell ref="B27:E27"/>
    <mergeCell ref="A24:H24"/>
  </mergeCells>
  <pageMargins left="0.70866141732283472" right="0.27559055118110237" top="0.74803149606299213" bottom="0.74803149606299213" header="0.31496062992125984" footer="0.31496062992125984"/>
  <pageSetup paperSize="9" orientation="portrait" r:id="rId1"/>
  <headerFooter>
    <oddHeader>&amp;C&amp;G</oddHeader>
    <oddFooter>&amp;R&amp;P/&amp;N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F19" sqref="F19"/>
    </sheetView>
  </sheetViews>
  <sheetFormatPr defaultRowHeight="15.75" x14ac:dyDescent="0.3"/>
  <cols>
    <col min="1" max="1" width="9.28515625" style="14" bestFit="1" customWidth="1"/>
    <col min="2" max="2" width="45.85546875" style="14" customWidth="1"/>
    <col min="3" max="3" width="8.7109375" style="32" customWidth="1"/>
    <col min="4" max="4" width="12.7109375" style="32" customWidth="1"/>
    <col min="5" max="5" width="12" style="33" customWidth="1"/>
    <col min="6" max="6" width="18.85546875" style="33" customWidth="1"/>
    <col min="7" max="16384" width="9.140625" style="8"/>
  </cols>
  <sheetData>
    <row r="1" spans="1:6" s="7" customFormat="1" x14ac:dyDescent="0.3">
      <c r="A1" s="4">
        <v>1</v>
      </c>
      <c r="B1" s="5" t="s">
        <v>27</v>
      </c>
      <c r="C1" s="28"/>
      <c r="D1" s="28"/>
      <c r="E1" s="29"/>
      <c r="F1" s="29"/>
    </row>
    <row r="2" spans="1:6" x14ac:dyDescent="0.3">
      <c r="A2" s="4"/>
      <c r="B2" s="5"/>
      <c r="C2" s="28"/>
      <c r="D2" s="28"/>
      <c r="E2" s="29"/>
      <c r="F2" s="29"/>
    </row>
    <row r="3" spans="1:6" x14ac:dyDescent="0.3">
      <c r="A3" s="69" t="s">
        <v>18</v>
      </c>
      <c r="B3" s="12" t="s">
        <v>8</v>
      </c>
      <c r="C3" s="30"/>
      <c r="D3" s="30"/>
      <c r="E3" s="70"/>
      <c r="F3" s="31"/>
    </row>
    <row r="4" spans="1:6" ht="16.5" thickBot="1" x14ac:dyDescent="0.35">
      <c r="A4" s="109" t="s">
        <v>2</v>
      </c>
      <c r="B4" s="110" t="s">
        <v>28</v>
      </c>
      <c r="C4" s="111" t="s">
        <v>29</v>
      </c>
      <c r="D4" s="111" t="s">
        <v>30</v>
      </c>
      <c r="E4" s="108" t="s">
        <v>31</v>
      </c>
      <c r="F4" s="112" t="s">
        <v>32</v>
      </c>
    </row>
    <row r="5" spans="1:6" ht="48" thickTop="1" x14ac:dyDescent="0.3">
      <c r="A5" s="78">
        <v>1</v>
      </c>
      <c r="B5" s="27" t="s">
        <v>46</v>
      </c>
      <c r="C5" s="77" t="s">
        <v>33</v>
      </c>
      <c r="D5" s="122">
        <v>220</v>
      </c>
      <c r="E5" s="80">
        <v>3</v>
      </c>
      <c r="F5" s="97">
        <f t="shared" ref="F5:F6" si="0">D5*E5</f>
        <v>660</v>
      </c>
    </row>
    <row r="6" spans="1:6" ht="189" x14ac:dyDescent="0.3">
      <c r="A6" s="71">
        <v>2</v>
      </c>
      <c r="B6" s="101" t="s">
        <v>45</v>
      </c>
      <c r="C6" s="97" t="s">
        <v>35</v>
      </c>
      <c r="D6" s="97">
        <v>1</v>
      </c>
      <c r="E6" s="96">
        <v>1500</v>
      </c>
      <c r="F6" s="97">
        <f t="shared" si="0"/>
        <v>1500</v>
      </c>
    </row>
    <row r="7" spans="1:6" x14ac:dyDescent="0.3">
      <c r="A7" s="68" t="s">
        <v>18</v>
      </c>
      <c r="B7" s="12" t="s">
        <v>36</v>
      </c>
      <c r="C7" s="30"/>
      <c r="D7" s="30"/>
      <c r="E7" s="31"/>
      <c r="F7" s="99">
        <f>SUM(F5:F6)</f>
        <v>2160</v>
      </c>
    </row>
    <row r="9" spans="1:6" x14ac:dyDescent="0.3">
      <c r="A9" s="69" t="s">
        <v>19</v>
      </c>
      <c r="B9" s="12" t="s">
        <v>37</v>
      </c>
      <c r="C9" s="30"/>
      <c r="D9" s="30"/>
      <c r="E9" s="70"/>
      <c r="F9" s="31"/>
    </row>
    <row r="10" spans="1:6" ht="16.5" customHeight="1" thickBot="1" x14ac:dyDescent="0.35">
      <c r="A10" s="67" t="s">
        <v>2</v>
      </c>
      <c r="B10" s="9" t="s">
        <v>28</v>
      </c>
      <c r="C10" s="23" t="s">
        <v>29</v>
      </c>
      <c r="D10" s="18" t="s">
        <v>30</v>
      </c>
      <c r="E10" s="19" t="s">
        <v>31</v>
      </c>
      <c r="F10" s="20" t="s">
        <v>32</v>
      </c>
    </row>
    <row r="11" spans="1:6" ht="30" customHeight="1" thickTop="1" x14ac:dyDescent="0.3">
      <c r="A11" s="79">
        <v>1</v>
      </c>
      <c r="B11" s="27" t="s">
        <v>58</v>
      </c>
      <c r="C11" s="97" t="s">
        <v>33</v>
      </c>
      <c r="D11" s="123">
        <v>200</v>
      </c>
      <c r="E11" s="96">
        <v>45</v>
      </c>
      <c r="F11" s="24">
        <f>D11*E11</f>
        <v>9000</v>
      </c>
    </row>
    <row r="12" spans="1:6" x14ac:dyDescent="0.3">
      <c r="A12" s="68" t="s">
        <v>19</v>
      </c>
      <c r="B12" s="12" t="s">
        <v>38</v>
      </c>
      <c r="C12" s="30"/>
      <c r="D12" s="30"/>
      <c r="E12" s="31"/>
      <c r="F12" s="99">
        <f>SUM(F11:F11)</f>
        <v>9000</v>
      </c>
    </row>
    <row r="14" spans="1:6" x14ac:dyDescent="0.3">
      <c r="A14" s="69" t="s">
        <v>20</v>
      </c>
      <c r="B14" s="12" t="s">
        <v>9</v>
      </c>
      <c r="C14" s="30"/>
      <c r="D14" s="30"/>
      <c r="E14" s="70"/>
      <c r="F14" s="31"/>
    </row>
    <row r="15" spans="1:6" ht="16.5" thickBot="1" x14ac:dyDescent="0.35">
      <c r="A15" s="67" t="s">
        <v>2</v>
      </c>
      <c r="B15" s="9" t="s">
        <v>28</v>
      </c>
      <c r="C15" s="121" t="s">
        <v>29</v>
      </c>
      <c r="D15" s="121" t="s">
        <v>30</v>
      </c>
      <c r="E15" s="20" t="s">
        <v>31</v>
      </c>
      <c r="F15" s="20" t="s">
        <v>32</v>
      </c>
    </row>
    <row r="16" spans="1:6" ht="110.1" customHeight="1" thickTop="1" x14ac:dyDescent="0.3">
      <c r="A16" s="79">
        <v>1</v>
      </c>
      <c r="B16" s="16" t="s">
        <v>47</v>
      </c>
      <c r="C16" s="24" t="s">
        <v>35</v>
      </c>
      <c r="D16" s="24">
        <v>1</v>
      </c>
      <c r="E16" s="95">
        <v>4000</v>
      </c>
      <c r="F16" s="24">
        <f>D16*E16</f>
        <v>4000</v>
      </c>
    </row>
    <row r="17" spans="1:6" ht="95.1" customHeight="1" x14ac:dyDescent="0.3">
      <c r="A17" s="71">
        <v>2</v>
      </c>
      <c r="B17" s="27" t="s">
        <v>48</v>
      </c>
      <c r="C17" s="25" t="s">
        <v>35</v>
      </c>
      <c r="D17" s="26">
        <v>1</v>
      </c>
      <c r="E17" s="106">
        <v>850</v>
      </c>
      <c r="F17" s="97">
        <f t="shared" ref="F17" si="1">D17*E17</f>
        <v>850</v>
      </c>
    </row>
    <row r="18" spans="1:6" ht="95.1" customHeight="1" x14ac:dyDescent="0.3">
      <c r="A18" s="81">
        <v>3</v>
      </c>
      <c r="B18" s="27" t="s">
        <v>49</v>
      </c>
      <c r="C18" s="98" t="s">
        <v>35</v>
      </c>
      <c r="D18" s="82">
        <v>1</v>
      </c>
      <c r="E18" s="107">
        <v>4000</v>
      </c>
      <c r="F18" s="98">
        <f>D18*E18</f>
        <v>4000</v>
      </c>
    </row>
    <row r="19" spans="1:6" x14ac:dyDescent="0.3">
      <c r="A19" s="68" t="s">
        <v>20</v>
      </c>
      <c r="B19" s="12" t="s">
        <v>39</v>
      </c>
      <c r="C19" s="30"/>
      <c r="D19" s="30"/>
      <c r="E19" s="31"/>
      <c r="F19" s="99">
        <f>SUM(F16:F18)</f>
        <v>8850</v>
      </c>
    </row>
  </sheetData>
  <pageMargins left="0.7" right="0.7" top="0.75" bottom="0.75" header="0.3" footer="0.3"/>
  <pageSetup paperSize="9" orientation="landscape" r:id="rId1"/>
  <rowBreaks count="1" manualBreakCount="1">
    <brk id="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F14" sqref="F14"/>
    </sheetView>
  </sheetViews>
  <sheetFormatPr defaultRowHeight="15.75" x14ac:dyDescent="0.3"/>
  <cols>
    <col min="1" max="1" width="9.28515625" style="8" bestFit="1" customWidth="1"/>
    <col min="2" max="2" width="45.85546875" style="8" customWidth="1"/>
    <col min="3" max="3" width="10.5703125" style="8" customWidth="1"/>
    <col min="4" max="4" width="13.85546875" style="8" customWidth="1"/>
    <col min="5" max="5" width="12" style="15" customWidth="1"/>
    <col min="6" max="6" width="18.85546875" style="36" customWidth="1"/>
    <col min="7" max="16384" width="9.140625" style="8"/>
  </cols>
  <sheetData>
    <row r="1" spans="1:6" x14ac:dyDescent="0.3">
      <c r="A1" s="37">
        <v>2</v>
      </c>
      <c r="B1" s="38" t="s">
        <v>10</v>
      </c>
      <c r="C1" s="38"/>
      <c r="D1" s="38"/>
      <c r="E1" s="6"/>
      <c r="F1" s="34"/>
    </row>
    <row r="2" spans="1:6" x14ac:dyDescent="0.3">
      <c r="A2" s="37"/>
      <c r="B2" s="38"/>
      <c r="C2" s="38"/>
      <c r="D2" s="38"/>
      <c r="E2" s="6"/>
      <c r="F2" s="34"/>
    </row>
    <row r="3" spans="1:6" x14ac:dyDescent="0.3">
      <c r="A3" s="59" t="s">
        <v>22</v>
      </c>
      <c r="B3" s="44" t="s">
        <v>11</v>
      </c>
      <c r="C3" s="44"/>
      <c r="D3" s="44"/>
      <c r="E3" s="72"/>
      <c r="F3" s="118"/>
    </row>
    <row r="4" spans="1:6" ht="16.5" thickBot="1" x14ac:dyDescent="0.35">
      <c r="A4" s="113" t="s">
        <v>2</v>
      </c>
      <c r="B4" s="114" t="s">
        <v>28</v>
      </c>
      <c r="C4" s="115" t="s">
        <v>29</v>
      </c>
      <c r="D4" s="115" t="s">
        <v>30</v>
      </c>
      <c r="E4" s="116" t="s">
        <v>31</v>
      </c>
      <c r="F4" s="117" t="s">
        <v>32</v>
      </c>
    </row>
    <row r="5" spans="1:6" ht="110.1" customHeight="1" thickTop="1" x14ac:dyDescent="0.3">
      <c r="A5" s="84">
        <v>1</v>
      </c>
      <c r="B5" s="41" t="s">
        <v>59</v>
      </c>
      <c r="C5" s="88" t="s">
        <v>40</v>
      </c>
      <c r="D5" s="128">
        <v>45</v>
      </c>
      <c r="E5" s="85">
        <v>100</v>
      </c>
      <c r="F5" s="103">
        <f>D5*E5</f>
        <v>4500</v>
      </c>
    </row>
    <row r="6" spans="1:6" ht="173.25" x14ac:dyDescent="0.3">
      <c r="A6" s="83">
        <v>2</v>
      </c>
      <c r="B6" s="42" t="s">
        <v>68</v>
      </c>
      <c r="C6" s="86" t="s">
        <v>40</v>
      </c>
      <c r="D6" s="86">
        <v>160</v>
      </c>
      <c r="E6" s="87">
        <v>60</v>
      </c>
      <c r="F6" s="104">
        <f t="shared" ref="F6:F7" si="0">D6*E6</f>
        <v>9600</v>
      </c>
    </row>
    <row r="7" spans="1:6" ht="63" x14ac:dyDescent="0.3">
      <c r="A7" s="75">
        <v>3</v>
      </c>
      <c r="B7" s="42" t="s">
        <v>51</v>
      </c>
      <c r="C7" s="86" t="s">
        <v>40</v>
      </c>
      <c r="D7" s="86">
        <v>110</v>
      </c>
      <c r="E7" s="87">
        <v>20</v>
      </c>
      <c r="F7" s="104">
        <f t="shared" si="0"/>
        <v>2200</v>
      </c>
    </row>
    <row r="8" spans="1:6" x14ac:dyDescent="0.3">
      <c r="A8" s="74" t="s">
        <v>22</v>
      </c>
      <c r="B8" s="44" t="s">
        <v>41</v>
      </c>
      <c r="C8" s="44"/>
      <c r="D8" s="44"/>
      <c r="E8" s="13"/>
      <c r="F8" s="99">
        <f>SUM(F5:F7)</f>
        <v>16300</v>
      </c>
    </row>
    <row r="10" spans="1:6" x14ac:dyDescent="0.3">
      <c r="A10" s="59" t="s">
        <v>23</v>
      </c>
      <c r="B10" s="44" t="s">
        <v>54</v>
      </c>
      <c r="C10" s="44"/>
      <c r="D10" s="44"/>
      <c r="E10" s="72"/>
      <c r="F10" s="35"/>
    </row>
    <row r="11" spans="1:6" ht="16.5" thickBot="1" x14ac:dyDescent="0.35">
      <c r="A11" s="73" t="s">
        <v>2</v>
      </c>
      <c r="B11" s="39" t="s">
        <v>28</v>
      </c>
      <c r="C11" s="40" t="s">
        <v>29</v>
      </c>
      <c r="D11" s="40" t="s">
        <v>30</v>
      </c>
      <c r="E11" s="10" t="s">
        <v>31</v>
      </c>
      <c r="F11" s="11" t="s">
        <v>32</v>
      </c>
    </row>
    <row r="12" spans="1:6" ht="79.5" thickTop="1" x14ac:dyDescent="0.3">
      <c r="A12" s="90">
        <v>1</v>
      </c>
      <c r="B12" s="126" t="s">
        <v>60</v>
      </c>
      <c r="C12" s="90" t="s">
        <v>40</v>
      </c>
      <c r="D12" s="129">
        <v>51</v>
      </c>
      <c r="E12" s="127">
        <v>15</v>
      </c>
      <c r="F12" s="97">
        <f t="shared" ref="F12:F13" si="1">D12*E12</f>
        <v>765</v>
      </c>
    </row>
    <row r="13" spans="1:6" ht="78.75" x14ac:dyDescent="0.3">
      <c r="A13" s="90">
        <v>2</v>
      </c>
      <c r="B13" s="126" t="s">
        <v>61</v>
      </c>
      <c r="C13" s="90" t="s">
        <v>40</v>
      </c>
      <c r="D13" s="129">
        <v>9</v>
      </c>
      <c r="E13" s="127">
        <v>22</v>
      </c>
      <c r="F13" s="97">
        <f t="shared" si="1"/>
        <v>198</v>
      </c>
    </row>
    <row r="14" spans="1:6" x14ac:dyDescent="0.3">
      <c r="A14" s="74" t="s">
        <v>23</v>
      </c>
      <c r="B14" s="55" t="s">
        <v>55</v>
      </c>
      <c r="C14" s="44"/>
      <c r="D14" s="44"/>
      <c r="E14" s="13"/>
      <c r="F14" s="99">
        <f>SUM(F12:F13)</f>
        <v>963</v>
      </c>
    </row>
  </sheetData>
  <pageMargins left="0.7" right="0.7" top="0.75" bottom="0.75" header="0.3" footer="0.3"/>
  <pageSetup paperSize="9" orientation="landscape" r:id="rId1"/>
  <rowBreaks count="1" manualBreakCount="1">
    <brk id="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F13" sqref="F13"/>
    </sheetView>
  </sheetViews>
  <sheetFormatPr defaultRowHeight="15.75" x14ac:dyDescent="0.3"/>
  <cols>
    <col min="1" max="1" width="9.28515625" style="8" bestFit="1" customWidth="1"/>
    <col min="2" max="2" width="45.85546875" style="8" customWidth="1"/>
    <col min="3" max="3" width="10.5703125" style="8" customWidth="1"/>
    <col min="4" max="4" width="13.85546875" style="58" customWidth="1"/>
    <col min="5" max="5" width="12" style="22" customWidth="1"/>
    <col min="6" max="6" width="18.85546875" style="33" customWidth="1"/>
    <col min="7" max="16384" width="9.140625" style="8"/>
  </cols>
  <sheetData>
    <row r="1" spans="1:6" x14ac:dyDescent="0.3">
      <c r="A1" s="37">
        <v>3</v>
      </c>
      <c r="B1" s="38" t="s">
        <v>42</v>
      </c>
      <c r="C1" s="38"/>
      <c r="D1" s="56"/>
      <c r="E1" s="17"/>
      <c r="F1" s="29"/>
    </row>
    <row r="2" spans="1:6" x14ac:dyDescent="0.3">
      <c r="A2" s="37"/>
      <c r="B2" s="38"/>
      <c r="C2" s="38"/>
      <c r="D2" s="56"/>
      <c r="E2" s="17"/>
      <c r="F2" s="29"/>
    </row>
    <row r="3" spans="1:6" x14ac:dyDescent="0.3">
      <c r="A3" s="59" t="s">
        <v>24</v>
      </c>
      <c r="B3" s="44" t="s">
        <v>43</v>
      </c>
      <c r="C3" s="44"/>
      <c r="D3" s="57"/>
      <c r="E3" s="76"/>
      <c r="F3" s="31"/>
    </row>
    <row r="4" spans="1:6" ht="16.5" thickBot="1" x14ac:dyDescent="0.35">
      <c r="A4" s="113" t="s">
        <v>2</v>
      </c>
      <c r="B4" s="114" t="s">
        <v>28</v>
      </c>
      <c r="C4" s="115" t="s">
        <v>29</v>
      </c>
      <c r="D4" s="119" t="s">
        <v>30</v>
      </c>
      <c r="E4" s="108" t="s">
        <v>31</v>
      </c>
      <c r="F4" s="112" t="s">
        <v>32</v>
      </c>
    </row>
    <row r="5" spans="1:6" ht="79.5" thickTop="1" x14ac:dyDescent="0.3">
      <c r="A5" s="93">
        <v>1</v>
      </c>
      <c r="B5" s="43" t="s">
        <v>50</v>
      </c>
      <c r="C5" s="88" t="s">
        <v>33</v>
      </c>
      <c r="D5" s="91">
        <v>220</v>
      </c>
      <c r="E5" s="94">
        <v>50</v>
      </c>
      <c r="F5" s="100">
        <f>D5*E5</f>
        <v>11000</v>
      </c>
    </row>
    <row r="6" spans="1:6" ht="94.5" x14ac:dyDescent="0.3">
      <c r="A6" s="75">
        <v>2</v>
      </c>
      <c r="B6" s="42" t="s">
        <v>57</v>
      </c>
      <c r="C6" s="86" t="s">
        <v>34</v>
      </c>
      <c r="D6" s="124">
        <v>275</v>
      </c>
      <c r="E6" s="96">
        <v>5</v>
      </c>
      <c r="F6" s="97">
        <f t="shared" ref="F6:F12" si="0">D6*E6</f>
        <v>1375</v>
      </c>
    </row>
    <row r="7" spans="1:6" ht="94.5" x14ac:dyDescent="0.3">
      <c r="A7" s="83">
        <v>3</v>
      </c>
      <c r="B7" s="43" t="s">
        <v>62</v>
      </c>
      <c r="C7" s="89" t="s">
        <v>34</v>
      </c>
      <c r="D7" s="125">
        <v>275</v>
      </c>
      <c r="E7" s="92">
        <v>2</v>
      </c>
      <c r="F7" s="97">
        <f t="shared" ref="F7" si="1">D7*E7</f>
        <v>550</v>
      </c>
    </row>
    <row r="8" spans="1:6" ht="126" x14ac:dyDescent="0.3">
      <c r="A8" s="75">
        <v>4</v>
      </c>
      <c r="B8" s="42" t="s">
        <v>56</v>
      </c>
      <c r="C8" s="86" t="s">
        <v>34</v>
      </c>
      <c r="D8" s="124">
        <v>275</v>
      </c>
      <c r="E8" s="130">
        <v>5</v>
      </c>
      <c r="F8" s="97">
        <f t="shared" ref="F8" si="2">D8*E8</f>
        <v>1375</v>
      </c>
    </row>
    <row r="9" spans="1:6" ht="47.25" x14ac:dyDescent="0.3">
      <c r="A9" s="75">
        <v>5</v>
      </c>
      <c r="B9" s="42" t="s">
        <v>52</v>
      </c>
      <c r="C9" s="86" t="s">
        <v>34</v>
      </c>
      <c r="D9" s="124">
        <v>36</v>
      </c>
      <c r="E9" s="130">
        <v>10</v>
      </c>
      <c r="F9" s="97">
        <f t="shared" ref="F9" si="3">D9*E9</f>
        <v>360</v>
      </c>
    </row>
    <row r="10" spans="1:6" ht="78.75" x14ac:dyDescent="0.3">
      <c r="A10" s="75">
        <v>6</v>
      </c>
      <c r="B10" s="43" t="s">
        <v>81</v>
      </c>
      <c r="C10" s="89" t="s">
        <v>40</v>
      </c>
      <c r="D10" s="125">
        <v>100</v>
      </c>
      <c r="E10" s="92">
        <v>10</v>
      </c>
      <c r="F10" s="97">
        <f t="shared" si="0"/>
        <v>1000</v>
      </c>
    </row>
    <row r="11" spans="1:6" ht="31.5" x14ac:dyDescent="0.3">
      <c r="A11" s="75">
        <v>7</v>
      </c>
      <c r="B11" s="42" t="s">
        <v>74</v>
      </c>
      <c r="C11" s="86" t="s">
        <v>40</v>
      </c>
      <c r="D11" s="124">
        <v>700</v>
      </c>
      <c r="E11" s="130">
        <v>5</v>
      </c>
      <c r="F11" s="97">
        <f t="shared" si="0"/>
        <v>3500</v>
      </c>
    </row>
    <row r="12" spans="1:6" ht="47.25" x14ac:dyDescent="0.3">
      <c r="A12" s="75">
        <v>8</v>
      </c>
      <c r="B12" s="43" t="s">
        <v>78</v>
      </c>
      <c r="C12" s="89" t="s">
        <v>33</v>
      </c>
      <c r="D12" s="125">
        <v>150</v>
      </c>
      <c r="E12" s="92">
        <v>25</v>
      </c>
      <c r="F12" s="97">
        <f t="shared" si="0"/>
        <v>3750</v>
      </c>
    </row>
    <row r="13" spans="1:6" x14ac:dyDescent="0.3">
      <c r="A13" s="74" t="s">
        <v>24</v>
      </c>
      <c r="B13" s="44" t="s">
        <v>44</v>
      </c>
      <c r="C13" s="44"/>
      <c r="D13" s="57"/>
      <c r="E13" s="21"/>
      <c r="F13" s="99">
        <f>SUM(F5:F12)</f>
        <v>22910</v>
      </c>
    </row>
  </sheetData>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F13" sqref="F13"/>
    </sheetView>
  </sheetViews>
  <sheetFormatPr defaultRowHeight="15" x14ac:dyDescent="0.25"/>
  <cols>
    <col min="1" max="1" width="9.28515625" bestFit="1" customWidth="1"/>
    <col min="2" max="2" width="45.85546875" customWidth="1"/>
    <col min="3" max="3" width="10.5703125" customWidth="1"/>
    <col min="4" max="4" width="13.85546875" customWidth="1"/>
    <col min="5" max="5" width="12" style="3" customWidth="1"/>
    <col min="6" max="6" width="18.85546875" style="3" customWidth="1"/>
  </cols>
  <sheetData>
    <row r="1" spans="1:6" ht="15.75" x14ac:dyDescent="0.3">
      <c r="A1" s="37">
        <v>4</v>
      </c>
      <c r="B1" s="38" t="s">
        <v>14</v>
      </c>
      <c r="C1" s="1"/>
      <c r="D1" s="1"/>
      <c r="E1" s="2"/>
      <c r="F1" s="2"/>
    </row>
    <row r="2" spans="1:6" x14ac:dyDescent="0.25">
      <c r="A2" s="120"/>
      <c r="B2" s="1"/>
      <c r="C2" s="1"/>
      <c r="D2" s="1"/>
      <c r="E2" s="2"/>
      <c r="F2" s="2"/>
    </row>
    <row r="3" spans="1:6" ht="15.75" x14ac:dyDescent="0.3">
      <c r="A3" s="59" t="s">
        <v>25</v>
      </c>
      <c r="B3" s="44" t="s">
        <v>82</v>
      </c>
      <c r="C3" s="44"/>
      <c r="D3" s="44"/>
      <c r="E3" s="72"/>
      <c r="F3" s="13"/>
    </row>
    <row r="4" spans="1:6" ht="16.5" thickBot="1" x14ac:dyDescent="0.35">
      <c r="A4" s="113" t="s">
        <v>2</v>
      </c>
      <c r="B4" s="114" t="s">
        <v>28</v>
      </c>
      <c r="C4" s="115" t="s">
        <v>29</v>
      </c>
      <c r="D4" s="115" t="s">
        <v>30</v>
      </c>
      <c r="E4" s="116" t="s">
        <v>31</v>
      </c>
      <c r="F4" s="117" t="s">
        <v>32</v>
      </c>
    </row>
    <row r="5" spans="1:6" ht="16.5" thickTop="1" x14ac:dyDescent="0.25">
      <c r="A5" s="155" t="s">
        <v>63</v>
      </c>
      <c r="B5" s="156"/>
      <c r="C5" s="156"/>
      <c r="D5" s="156"/>
      <c r="E5" s="156"/>
      <c r="F5" s="157"/>
    </row>
    <row r="6" spans="1:6" ht="95.1" customHeight="1" x14ac:dyDescent="0.3">
      <c r="A6" s="83">
        <v>1</v>
      </c>
      <c r="B6" s="43" t="s">
        <v>69</v>
      </c>
      <c r="C6" s="75" t="s">
        <v>35</v>
      </c>
      <c r="D6" s="75">
        <v>2</v>
      </c>
      <c r="E6" s="105">
        <v>120</v>
      </c>
      <c r="F6" s="104">
        <f t="shared" ref="F6:F7" si="0">D6*E6</f>
        <v>240</v>
      </c>
    </row>
    <row r="7" spans="1:6" ht="110.1" customHeight="1" x14ac:dyDescent="0.3">
      <c r="A7" s="75">
        <v>2</v>
      </c>
      <c r="B7" s="42" t="s">
        <v>72</v>
      </c>
      <c r="C7" s="75" t="s">
        <v>35</v>
      </c>
      <c r="D7" s="75">
        <v>2</v>
      </c>
      <c r="E7" s="105">
        <v>150</v>
      </c>
      <c r="F7" s="104">
        <f t="shared" si="0"/>
        <v>300</v>
      </c>
    </row>
    <row r="8" spans="1:6" ht="63" x14ac:dyDescent="0.3">
      <c r="A8" s="83">
        <v>3</v>
      </c>
      <c r="B8" s="43" t="s">
        <v>53</v>
      </c>
      <c r="C8" s="75" t="s">
        <v>35</v>
      </c>
      <c r="D8" s="75">
        <v>1</v>
      </c>
      <c r="E8" s="102">
        <v>2200</v>
      </c>
      <c r="F8" s="104">
        <f t="shared" ref="F8" si="1">D8*E8</f>
        <v>2200</v>
      </c>
    </row>
    <row r="9" spans="1:6" ht="16.5" thickBot="1" x14ac:dyDescent="0.35">
      <c r="A9" s="74"/>
      <c r="B9" s="44" t="s">
        <v>83</v>
      </c>
      <c r="C9" s="44"/>
      <c r="D9" s="44"/>
      <c r="E9" s="13"/>
      <c r="F9" s="99">
        <f>SUM(F6:F8)</f>
        <v>2740</v>
      </c>
    </row>
    <row r="10" spans="1:6" ht="16.5" thickTop="1" x14ac:dyDescent="0.25">
      <c r="A10" s="155" t="s">
        <v>73</v>
      </c>
      <c r="B10" s="156"/>
      <c r="C10" s="156"/>
      <c r="D10" s="156"/>
      <c r="E10" s="156"/>
      <c r="F10" s="157"/>
    </row>
    <row r="11" spans="1:6" ht="110.1" customHeight="1" x14ac:dyDescent="0.3">
      <c r="A11" s="75">
        <v>1</v>
      </c>
      <c r="B11" s="42" t="s">
        <v>70</v>
      </c>
      <c r="C11" s="75" t="s">
        <v>35</v>
      </c>
      <c r="D11" s="75">
        <v>4</v>
      </c>
      <c r="E11" s="105">
        <v>120</v>
      </c>
      <c r="F11" s="104">
        <f t="shared" ref="F11" si="2">D11*E11</f>
        <v>480</v>
      </c>
    </row>
    <row r="12" spans="1:6" ht="126" x14ac:dyDescent="0.3">
      <c r="A12" s="83">
        <v>2</v>
      </c>
      <c r="B12" s="42" t="s">
        <v>71</v>
      </c>
      <c r="C12" s="75" t="s">
        <v>35</v>
      </c>
      <c r="D12" s="75">
        <v>4</v>
      </c>
      <c r="E12" s="105">
        <v>150</v>
      </c>
      <c r="F12" s="104">
        <f>D12*E12</f>
        <v>600</v>
      </c>
    </row>
    <row r="13" spans="1:6" ht="15.75" x14ac:dyDescent="0.3">
      <c r="A13" s="74"/>
      <c r="B13" s="44" t="s">
        <v>84</v>
      </c>
      <c r="C13" s="44"/>
      <c r="D13" s="44"/>
      <c r="E13" s="13"/>
      <c r="F13" s="99">
        <f>SUM(F11:F12)</f>
        <v>1080</v>
      </c>
    </row>
  </sheetData>
  <mergeCells count="2">
    <mergeCell ref="A5:F5"/>
    <mergeCell ref="A10:F10"/>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5</vt:i4>
      </vt:variant>
    </vt:vector>
  </HeadingPairs>
  <TitlesOfParts>
    <vt:vector size="5" baseType="lpstr">
      <vt:lpstr>Rekapitulacija</vt:lpstr>
      <vt:lpstr>Preddela</vt:lpstr>
      <vt:lpstr>Zemeljska dela</vt:lpstr>
      <vt:lpstr>Gradbena dela </vt:lpstr>
      <vt:lpstr>Tuje storitve</vt:lpstr>
    </vt:vector>
  </TitlesOfParts>
  <Company>Actual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Lovrenčič</dc:creator>
  <cp:lastModifiedBy>eval</cp:lastModifiedBy>
  <cp:lastPrinted>2018-10-23T17:43:18Z</cp:lastPrinted>
  <dcterms:created xsi:type="dcterms:W3CDTF">2013-07-08T08:36:31Z</dcterms:created>
  <dcterms:modified xsi:type="dcterms:W3CDTF">2018-11-06T08:56:18Z</dcterms:modified>
</cp:coreProperties>
</file>