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GORAN\JAVNA NAROČILA\JN7_2019 Požarno črpališče na obali Silos\"/>
    </mc:Choice>
  </mc:AlternateContent>
  <xr:revisionPtr revIDLastSave="0" documentId="13_ncr:1_{401730FA-0253-4BF0-ADD0-E9F5647B57F2}" xr6:coauthVersionLast="36" xr6:coauthVersionMax="36" xr10:uidLastSave="{00000000-0000-0000-0000-000000000000}"/>
  <bookViews>
    <workbookView xWindow="0" yWindow="0" windowWidth="28800" windowHeight="12240" xr2:uid="{9A6EE618-709B-412A-BCE4-AD90EE76BD20}"/>
  </bookViews>
  <sheets>
    <sheet name="Ponudbena cena" sheetId="1" r:id="rId1"/>
    <sheet name="Gradbeni del - Mapa3" sheetId="9" r:id="rId2"/>
    <sheet name="Električni del - Mapa4" sheetId="8" r:id="rId3"/>
    <sheet name="Strojni del - Mapa5 - Rekapit." sheetId="3" r:id="rId4"/>
    <sheet name="0. SPLOŠNO - Mapa5" sheetId="4" r:id="rId5"/>
    <sheet name="1. TEHNOLOŠKA OPREMA - Mapa5" sheetId="5" r:id="rId6"/>
    <sheet name="2. CEVNI IN PODPORNI S.- Mapa5" sheetId="6" r:id="rId7"/>
    <sheet name="3.JEKLENA KONSTRUKCIJA - Mapa5 " sheetId="7" r:id="rId8"/>
  </sheets>
  <definedNames>
    <definedName name="_xlnm.Print_Area" localSheetId="4">'0. SPLOŠNO - Mapa5'!$A$1:$F$49</definedName>
    <definedName name="_xlnm.Print_Area" localSheetId="5">'1. TEHNOLOŠKA OPREMA - Mapa5'!$A$1:$G$75</definedName>
    <definedName name="_xlnm.Print_Area" localSheetId="6">'2. CEVNI IN PODPORNI S.- Mapa5'!$A$1:$G$84</definedName>
    <definedName name="_xlnm.Print_Area" localSheetId="7">'3.JEKLENA KONSTRUKCIJA - Mapa5 '!$G$1:$XFD$11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3" l="1"/>
  <c r="G11" i="7"/>
  <c r="F156" i="8"/>
  <c r="F159" i="8"/>
  <c r="F160" i="8" s="1"/>
  <c r="F39" i="4"/>
  <c r="F40" i="4"/>
  <c r="F41" i="4"/>
  <c r="F42" i="4"/>
  <c r="F43" i="4"/>
  <c r="F44" i="4"/>
  <c r="F45" i="4"/>
  <c r="F46" i="4"/>
  <c r="F47" i="4"/>
  <c r="I226" i="9"/>
  <c r="I159" i="9"/>
  <c r="I119" i="9"/>
  <c r="I57" i="9"/>
  <c r="G8" i="5" l="1"/>
  <c r="G10" i="5"/>
  <c r="G11" i="5"/>
  <c r="G17" i="5"/>
  <c r="G73" i="5" s="1"/>
  <c r="G27" i="5"/>
  <c r="G28" i="5"/>
  <c r="G29"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F15" i="8"/>
  <c r="F14" i="8"/>
  <c r="F13" i="8"/>
  <c r="F12" i="8"/>
  <c r="F11" i="8"/>
  <c r="F10" i="8"/>
  <c r="F9" i="8"/>
  <c r="F8" i="8"/>
  <c r="F7" i="8"/>
  <c r="F18" i="8"/>
  <c r="F19" i="8"/>
  <c r="F20" i="8"/>
  <c r="F21" i="8"/>
  <c r="F22" i="8"/>
  <c r="F23" i="8"/>
  <c r="F24" i="8"/>
  <c r="F25" i="8"/>
  <c r="F26" i="8"/>
  <c r="F27" i="8"/>
  <c r="F28" i="8"/>
  <c r="F29" i="8"/>
  <c r="F30" i="8"/>
  <c r="F31" i="8"/>
  <c r="F32" i="8"/>
  <c r="F33" i="8"/>
  <c r="F34" i="8"/>
  <c r="F35" i="8"/>
  <c r="F36" i="8"/>
  <c r="F39" i="8"/>
  <c r="F40" i="8"/>
  <c r="F41" i="8"/>
  <c r="F42" i="8"/>
  <c r="F43" i="8"/>
  <c r="F44" i="8"/>
  <c r="F45" i="8"/>
  <c r="F46" i="8"/>
  <c r="F47" i="8"/>
  <c r="F51" i="8"/>
  <c r="F52" i="8"/>
  <c r="F53" i="8"/>
  <c r="F54" i="8"/>
  <c r="F55" i="8"/>
  <c r="F56" i="8"/>
  <c r="F57" i="8"/>
  <c r="F58" i="8"/>
  <c r="F59" i="8"/>
  <c r="F60" i="8"/>
  <c r="F63" i="8"/>
  <c r="F64" i="8"/>
  <c r="F65" i="8"/>
  <c r="F66" i="8"/>
  <c r="F67" i="8"/>
  <c r="F68" i="8"/>
  <c r="F69" i="8"/>
  <c r="F70" i="8"/>
  <c r="F73" i="8"/>
  <c r="F74" i="8"/>
  <c r="F75" i="8"/>
  <c r="F76" i="8"/>
  <c r="F77" i="8"/>
  <c r="F80" i="8"/>
  <c r="F81" i="8" s="1"/>
  <c r="F83" i="8"/>
  <c r="F84" i="8"/>
  <c r="F99" i="8"/>
  <c r="F100" i="8"/>
  <c r="F101" i="8"/>
  <c r="F102" i="8"/>
  <c r="F105" i="8"/>
  <c r="F106" i="8"/>
  <c r="F107" i="8"/>
  <c r="F108" i="8"/>
  <c r="F109" i="8"/>
  <c r="F110" i="8"/>
  <c r="F111" i="8"/>
  <c r="F112" i="8"/>
  <c r="F113" i="8"/>
  <c r="F114" i="8"/>
  <c r="F115" i="8"/>
  <c r="F118" i="8"/>
  <c r="F119" i="8"/>
  <c r="F120" i="8"/>
  <c r="F121" i="8"/>
  <c r="F122" i="8"/>
  <c r="F123" i="8"/>
  <c r="F124" i="8"/>
  <c r="F125" i="8"/>
  <c r="F129" i="8"/>
  <c r="F130" i="8"/>
  <c r="F131" i="8"/>
  <c r="F132" i="8"/>
  <c r="F133" i="8"/>
  <c r="F134" i="8"/>
  <c r="F135" i="8"/>
  <c r="F138" i="8"/>
  <c r="F139" i="8"/>
  <c r="F140" i="8"/>
  <c r="F141" i="8"/>
  <c r="F142" i="8"/>
  <c r="F143" i="8"/>
  <c r="F144" i="8"/>
  <c r="F147" i="8"/>
  <c r="F148" i="8"/>
  <c r="F151" i="8"/>
  <c r="F152" i="8"/>
  <c r="F153" i="8"/>
  <c r="F154" i="8"/>
  <c r="F155" i="8"/>
  <c r="F163" i="8"/>
  <c r="F164" i="8"/>
  <c r="F165" i="8"/>
  <c r="F162" i="8"/>
  <c r="G61" i="6"/>
  <c r="G62" i="6"/>
  <c r="G63" i="6"/>
  <c r="G64" i="6"/>
  <c r="G65" i="6"/>
  <c r="G66" i="6"/>
  <c r="G67" i="6"/>
  <c r="G68" i="6"/>
  <c r="G69" i="6"/>
  <c r="G70" i="6"/>
  <c r="G71" i="6"/>
  <c r="G72" i="6"/>
  <c r="G73" i="6"/>
  <c r="G74" i="6"/>
  <c r="G75" i="6"/>
  <c r="G76" i="6"/>
  <c r="G77" i="6"/>
  <c r="G78" i="6"/>
  <c r="G79" i="6"/>
  <c r="G80" i="6"/>
  <c r="G81" i="6"/>
  <c r="G82" i="6"/>
  <c r="G60" i="6"/>
  <c r="G50" i="6"/>
  <c r="G51" i="6"/>
  <c r="G52" i="6"/>
  <c r="G53" i="6"/>
  <c r="G54" i="6"/>
  <c r="G55" i="6"/>
  <c r="G56" i="6"/>
  <c r="G57" i="6"/>
  <c r="G58" i="6"/>
  <c r="G49" i="6"/>
  <c r="G47" i="6"/>
  <c r="G46" i="6"/>
  <c r="G45" i="6"/>
  <c r="G44" i="6"/>
  <c r="G43" i="6"/>
  <c r="G42" i="6"/>
  <c r="G41" i="6"/>
  <c r="G40" i="6"/>
  <c r="G39" i="6"/>
  <c r="G38" i="6"/>
  <c r="G37" i="6"/>
  <c r="G36" i="6"/>
  <c r="G35" i="6"/>
  <c r="G34" i="6"/>
  <c r="G33" i="6"/>
  <c r="G32" i="6"/>
  <c r="G30" i="6"/>
  <c r="G29" i="6"/>
  <c r="G28" i="6"/>
  <c r="G27" i="6"/>
  <c r="G26" i="6"/>
  <c r="G25" i="6"/>
  <c r="G24" i="6"/>
  <c r="G23" i="6"/>
  <c r="G22" i="6"/>
  <c r="G21" i="6"/>
  <c r="G20" i="6"/>
  <c r="G19" i="6"/>
  <c r="G18" i="6"/>
  <c r="G17" i="6"/>
  <c r="G16" i="6"/>
  <c r="G15" i="6"/>
  <c r="G14" i="6"/>
  <c r="G13" i="6"/>
  <c r="G12" i="6"/>
  <c r="G11" i="6"/>
  <c r="G10" i="6"/>
  <c r="G9" i="6"/>
  <c r="G8" i="6"/>
  <c r="G7" i="6"/>
  <c r="G6" i="6"/>
  <c r="G9" i="7"/>
  <c r="G8" i="7"/>
  <c r="G7" i="7"/>
  <c r="G5" i="7"/>
  <c r="F38" i="4"/>
  <c r="F49" i="4" s="1"/>
  <c r="D6" i="3" s="1"/>
  <c r="I221" i="9"/>
  <c r="I218" i="9"/>
  <c r="I215" i="9"/>
  <c r="I212" i="9"/>
  <c r="I209" i="9"/>
  <c r="I206" i="9"/>
  <c r="I203" i="9"/>
  <c r="I200" i="9"/>
  <c r="I197" i="9"/>
  <c r="I194" i="9"/>
  <c r="I191" i="9"/>
  <c r="I187" i="9"/>
  <c r="I184" i="9"/>
  <c r="I181" i="9"/>
  <c r="I178" i="9"/>
  <c r="I175" i="9"/>
  <c r="I172" i="9"/>
  <c r="I169" i="9"/>
  <c r="I166" i="9"/>
  <c r="I155" i="9"/>
  <c r="I152" i="9"/>
  <c r="I149" i="9"/>
  <c r="I146" i="9"/>
  <c r="I143" i="9"/>
  <c r="I141" i="9"/>
  <c r="I137" i="9"/>
  <c r="I136" i="9"/>
  <c r="I133" i="9"/>
  <c r="I130" i="9"/>
  <c r="I129" i="9"/>
  <c r="I128" i="9"/>
  <c r="I125" i="9"/>
  <c r="I115" i="9"/>
  <c r="I112" i="9"/>
  <c r="I109" i="9"/>
  <c r="I106" i="9"/>
  <c r="I105" i="9"/>
  <c r="I102" i="9"/>
  <c r="I101" i="9"/>
  <c r="I98" i="9"/>
  <c r="I97" i="9"/>
  <c r="I96" i="9"/>
  <c r="I92" i="9"/>
  <c r="I89" i="9"/>
  <c r="I86" i="9"/>
  <c r="I83" i="9"/>
  <c r="I80" i="9"/>
  <c r="I77" i="9"/>
  <c r="I74" i="9"/>
  <c r="I73" i="9"/>
  <c r="I72" i="9"/>
  <c r="I69" i="9"/>
  <c r="I68" i="9"/>
  <c r="I67" i="9"/>
  <c r="I64" i="9"/>
  <c r="I54" i="9"/>
  <c r="I52" i="9"/>
  <c r="I50" i="9"/>
  <c r="I48" i="9"/>
  <c r="I46" i="9"/>
  <c r="I44" i="9"/>
  <c r="I42" i="9"/>
  <c r="I40" i="9"/>
  <c r="I38" i="9"/>
  <c r="I36" i="9"/>
  <c r="I34" i="9"/>
  <c r="I32" i="9"/>
  <c r="I30" i="9"/>
  <c r="I29" i="9"/>
  <c r="I27" i="9"/>
  <c r="I25" i="9"/>
  <c r="I23" i="9"/>
  <c r="I122" i="9" l="1"/>
  <c r="I234" i="9" s="1"/>
  <c r="I61" i="9"/>
  <c r="I233" i="9" s="1"/>
  <c r="I162" i="9"/>
  <c r="I235" i="9" s="1"/>
  <c r="G12" i="5"/>
  <c r="G75" i="5" s="1"/>
  <c r="G84" i="6"/>
  <c r="D8" i="3" s="1"/>
  <c r="F50" i="4"/>
  <c r="F157" i="8"/>
  <c r="F145" i="8"/>
  <c r="F166" i="8"/>
  <c r="I21" i="9"/>
  <c r="I230" i="9" s="1"/>
  <c r="I229" i="9" s="1"/>
  <c r="F149" i="8"/>
  <c r="F37" i="8"/>
  <c r="F116" i="8"/>
  <c r="F136" i="8"/>
  <c r="F126" i="8"/>
  <c r="F103" i="8"/>
  <c r="F78" i="8"/>
  <c r="F71" i="8"/>
  <c r="F61" i="8"/>
  <c r="F48" i="8"/>
  <c r="F16" i="8"/>
  <c r="G12" i="7"/>
  <c r="G13" i="7" s="1"/>
  <c r="I232" i="9" l="1"/>
  <c r="I237" i="9" s="1"/>
  <c r="D7" i="3"/>
  <c r="D11" i="3" s="1"/>
  <c r="B6" i="1" s="1"/>
  <c r="G76" i="5"/>
  <c r="G77" i="5" s="1"/>
  <c r="G85" i="6"/>
  <c r="G86" i="6" s="1"/>
  <c r="F169" i="8"/>
  <c r="F170" i="8" s="1"/>
  <c r="F171" i="8" s="1"/>
  <c r="F51" i="4"/>
  <c r="I238" i="9" l="1"/>
  <c r="I239" i="9" s="1"/>
  <c r="I240" i="9" s="1"/>
  <c r="I241" i="9" s="1"/>
  <c r="D12" i="3"/>
  <c r="D13" i="3" s="1"/>
  <c r="B5" i="1"/>
  <c r="B4" i="1" l="1"/>
  <c r="B8" i="1" l="1"/>
  <c r="B9" i="1" s="1"/>
  <c r="B10" i="1" s="1"/>
</calcChain>
</file>

<file path=xl/sharedStrings.xml><?xml version="1.0" encoding="utf-8"?>
<sst xmlns="http://schemas.openxmlformats.org/spreadsheetml/2006/main" count="1333" uniqueCount="710">
  <si>
    <t>REKAPITULACIJA STROŠKOV</t>
  </si>
  <si>
    <t>1. TEHNOLOŠKA OPREMA</t>
  </si>
  <si>
    <t>2. CEVNE INSTALACIJE</t>
  </si>
  <si>
    <t>3. JEKLENA KONTRUKCIJA</t>
  </si>
  <si>
    <t>SKUPAJ (€):</t>
  </si>
  <si>
    <t>22% DDV (€):</t>
  </si>
  <si>
    <t>SKUPAJ Z 22% DDV (€):</t>
  </si>
  <si>
    <t>0.</t>
  </si>
  <si>
    <t>SPLOŠNE ZAHTEVE:</t>
  </si>
  <si>
    <t>-</t>
  </si>
  <si>
    <t>Vse naprave in elemente se mora dobaviti z vsemi ustreznimi certifikati, atesti,</t>
  </si>
  <si>
    <t>garancijami, navodili za obratovanje, vzdrževanje, posluževanje in servisiranje</t>
  </si>
  <si>
    <t>ter funkcionalno shemo izvedenega stanja (v slovenskem jeziku).</t>
  </si>
  <si>
    <t>Pri vseh napravah je potrebno upoštevati stroške vseh preizkusov, izpiranja in</t>
  </si>
  <si>
    <t>polnjenja cevnih sistemov, zagona, meritve in nastavitve obratovalnih količin</t>
  </si>
  <si>
    <t>vključno s pridobitvijo ustreznih certifikatov s strani pooblaščenih institucij.</t>
  </si>
  <si>
    <t>Pri izvedbi je potrebno upoštevati stroške vseh pripravljalnih in zaključnih del</t>
  </si>
  <si>
    <t>(vključno z usklajevanjem z ostalimi izvajalci na objektu) ter vse transportne,</t>
  </si>
  <si>
    <t>zavarovalne in ostale splošne stroške.</t>
  </si>
  <si>
    <t>Pri vseh elementih je potrebno upoštevati ves montažni in tesnilni material.</t>
  </si>
  <si>
    <t>Cena zajema drobni potrošni material  (potreben za nemoteno izvedbo del), dobavo in montažo materiala na licu mesta, izdelavo prebojev ter ostalo montažno delo</t>
  </si>
  <si>
    <t>Za vse detajle pri vgradnji posamezne opreme je potrebno upoštevati navodila proizvajalca.</t>
  </si>
  <si>
    <t>Izdelava dokazila o zanesljivosti objekta - DOZ, skladno z zakonom o graditvi objektov</t>
  </si>
  <si>
    <t>Izvajalec je dolžan pred pričetkom del pregledati PZI projektno dokumentacijo (vse načrte) in obvestiti projektanta o morebitnih pomanjkljivostih oziroma neskladjih med projektom in popisom del. V cenah posameznih del  je potrebno zajeti tudi pripravljalna dela in zaključna dela (finalno čiščenje objekta in okolice, izjave izvajalcev, meritve in testiranja tesnosti, izolativnosti, konstrukcij in instalacij, prvi zagon in prvo usposabljanje bodočega uporabnika).
Vsi pomožni odri za izdelavo (v kolikor niso navedeni v tem popisu) se upoštevajo v enotnih cenah in se ne obračunavajo posebej.
Prav tako stroški prijave, ureditve in organizacije gradbišča, izvajanje skupnih ukrepov za zagotavljanje varnosti in zdravja pri delu (izdelava varnostnega načrta za gradbišče, imenovanje koordinatorja med gradnjo), ureditev dostopnih  poti in zavarovanje gradbišča z ograjo, postavitev kontejnerjev in skladišč, naprava začasnih delavnic in deponij, naprava podlage za postavitev dvigal, postavitev montažnih sanitarij, izvedbe začasnih instalacijskih priklopov za gradbiščne potrebe (elektrika, voda,telefon), namestitev zaščitnih naprav (gasilni aparati, hidrant, namestitev omaric za nudenje prve pomoči, fizično in tehnično varovanje, priprava in čiščenje podlage pred izvedbo del, prenosi, nakladanja in transporti, čiščenje objekta med in po gradnji, odvoz vseh materialov, embalaže in ostalih odpadkov na trajno komunalno urejeno deponijo na oddaljenosti do 10km vključno s taksami morajo biti zajeti v cenah posameznih postavk.
Morebitna odstopanja od PZI projekta mora izvajalec sproti beležiti in jih po končanem posameznem sklopu del predati projektantu, nadzorniku oz. investitorju.
Po končani gradnji se mora postaviti še razlagalna tabla o sofinancerjih... (podatke da naročnik).</t>
  </si>
  <si>
    <t>Vsi materiali in oprema mora imeti ustrezne certifikate za vgradnjo (izjave o skladnosti), ki se jih pravočasno pred vgradnjo predloži v potrditev nadzorniku in naročniku. V primeru vgradnje nepotrjenih materialov in elementov bo izvajalec na svoje stroške te materiale oz. elemente odstranil (rok za dokončanje del se zaradi tega ne podaljša!). Ob zaključku del pa zbere v mapi in preda investitorju ali nadzorniku v 2 izvodih; kot tudi gradbeni dnevnik za izvedena dela.</t>
  </si>
  <si>
    <t>Terminski plan in dela je potrebno uskladiti pred pričetkom gradnje z investitorjem in nadzorom ter ga med gradnjo vestno upoštevati.</t>
  </si>
  <si>
    <t>Ponudnik lahko v soglasju s projektantom, nadzorom in naročnikom ponudi enakovredno rešitev izvedbe posamezne faze dela, vendar pri tem ne more uveljavljati zahtev po dodatnih stroških izvedbe. V popisu opisani tipi materialov/opreme so primer nivoja ustrezne opreme in ne nujno že izbranega materiala/opreme.
V ponudbi posameznih del (posameznih postavk popisa) mora ponudnik vpisati proizvod/opremo, ki jo bo dobavil v kolikor je različna od postavke iz popisa. V kolikor je rubrika prazna, se smatra, da bo vgrajen material/oprema kot je navedeno v popisu. Navesti je potrebno tudi garancijski rok za vgrajeni material.</t>
  </si>
  <si>
    <t>Poz.</t>
  </si>
  <si>
    <t>Opis</t>
  </si>
  <si>
    <t>Enota</t>
  </si>
  <si>
    <t>Količina</t>
  </si>
  <si>
    <t>Cena</t>
  </si>
  <si>
    <t>Vrednost</t>
  </si>
  <si>
    <t>0.1</t>
  </si>
  <si>
    <t>Pripravljalna dela, zarisovanje, izmere</t>
  </si>
  <si>
    <t>kpl</t>
  </si>
  <si>
    <t>0.2</t>
  </si>
  <si>
    <t>Spremljanje objekta med gradnjo in sodelovanje pojektanta na
koordinacijah med gradnjo. Vrednost
urne postavke po priporočilih IZS in ZAPS je 47 EUR. Vključen je tudi potovalni čas.</t>
  </si>
  <si>
    <t>kp</t>
  </si>
  <si>
    <t>0.3</t>
  </si>
  <si>
    <t>Ugotavljanje obstoječega stanja inštalacij v objektu pred začetkom del, sodelovanje s strokovno službo investitorja.</t>
  </si>
  <si>
    <t>0.4</t>
  </si>
  <si>
    <t>Priprava manipulacijskih površin (utrditev terena za postavitev avtodvigala)</t>
  </si>
  <si>
    <t>0.5</t>
  </si>
  <si>
    <t>Najem avtodvigala (postavitev opreme na privezno ploščad, postavitev črpalke v kontejner na sidrišče, postavitev jeklene konstrukcije dvigala, podestov, cevnega mostu)</t>
  </si>
  <si>
    <t>0.6</t>
  </si>
  <si>
    <t xml:space="preserve">NDE pregled zvaronih, prorobničnih in navojnih spojev. Minimalni obseg zahtevane kontrole je odvisen od skupine v katero je uvrščen izbran material cevovoda in stopnje tveganja v skladu s  Pravilnikom o tlačni opremi in sist EN 13480-5
</t>
  </si>
  <si>
    <t>0.7</t>
  </si>
  <si>
    <t>Tlačni preizkus strojnih instalacij. Vsi preizkusi se izvedejo skladno s standardi navedenimi za jeklene cevne cevovode SIST EN 13480</t>
  </si>
  <si>
    <t>0.8</t>
  </si>
  <si>
    <t>Razna nepredvidena dela ki se pojavijo pri izvedbi (nepredvidena stanja terena in njihova sanacija....) 
- obračun po opravljenem delu, z
  vpisom v gradb. knjigo s strani
  nadzora
 (ocena - 10% stroškov za komplet
 strojne inštalacije)</t>
  </si>
  <si>
    <t>0.9</t>
  </si>
  <si>
    <t xml:space="preserve">Meritev hrupa - vpliv na okolico se izvede pri delujoči opremi K-1, K-2, K-3. 
Mejne vrednosti hrupa morajo biti v skladu z uredbo o mejnih vrednostih kazalcev hrupa v okolju, Ur.list RS št, 105/05, 34/08, 109/09, 62/10.
</t>
  </si>
  <si>
    <t>1.</t>
  </si>
  <si>
    <t>opomba</t>
  </si>
  <si>
    <t>1.1</t>
  </si>
  <si>
    <t>KONTEJNERSKA ENOTA POŽARNEGA ČRPALIŠČA</t>
  </si>
  <si>
    <t>KONTEJNERSKA ENOTA, sestavljena iz treh (celic) jeklenih kontejnerjev primernih za zunanjo montažo in je v skladu z VDS - German Firecode, ter s tehnično specifikacijo 
TS FP 12081.0 Rev.0.</t>
  </si>
  <si>
    <t>Dizajn: SIMPLEX FIRECONT
Tip: FC-S D/600-130-SR-LC</t>
  </si>
  <si>
    <t>Proizvajalec Holzhauer Pumpen GmbH</t>
  </si>
  <si>
    <t>1.1.1</t>
  </si>
  <si>
    <t>OPOMBA: Vse dodatne usluge s strani Holzhauerja mora ponudnik tega razpisa uključiti v svojo ponudbo</t>
  </si>
  <si>
    <t>1.1.2</t>
  </si>
  <si>
    <t>V sklopu dobave kontejnerske enote se dobavi:
1) GLAVNI VARNOSTNI VENTIL DN150, ANSI 150Lbs, tip: diaphragm, pilot, v skladu z NFPA20 - potrjen po FM, z indikatorjem pozicije, kotna prirobnična izvedba, nastavljiv: 80 - 200 PSI, izbran za črpalko kapacitete 2500 gpm, v kompletu s prirobnicama, vijaki in tesnili, DN150, PN16, odpornost na morsko vodo, skladno z standardom NEPA20, z FM certifikatom in v skladu s VDS
2) TLAČNO STIKALO na tlačni strani črpalk pred zbiralnikom za zagon črpalke in testne linije, v skladu z VdS.</t>
  </si>
  <si>
    <t>kos</t>
  </si>
  <si>
    <t>1.1.3</t>
  </si>
  <si>
    <r>
      <rPr>
        <b/>
        <sz val="10"/>
        <color indexed="8"/>
        <rFont val="Arial"/>
        <family val="2"/>
        <charset val="238"/>
      </rPr>
      <t>Montaža KONTEJNERSKIH ENOT pod točko 1.1.1 in OPREME pod točko 1.1.2, ki obsega:</t>
    </r>
    <r>
      <rPr>
        <sz val="10"/>
        <color indexed="8"/>
        <rFont val="Arial"/>
        <family val="2"/>
        <charset val="238"/>
      </rPr>
      <t xml:space="preserve">
1) Vsa gradbena dela na betonski platformi (glej gradbene popise)
2) Montaža kontejnerske enote na betonsko platformo
3) Montaža in povezava črpalke, prenosnega menjalnika, pogonske gredi in motorja v celoto.
OPOMBA: Fino nastavitev se dela pod nadzorom dobavitelja kontejnerske enote Holzhauer   
4) Zagotovti pomoč pri zagonu črpalne postaje na objektu dobavitelju kontejnerske enote Holzhauer
5) Preizkusni testi (tlačni test, test izpiranja sistema)
6) Pridobitev vseh potrebnih dovoljenj za obratovanje pri upravnih organih
7) Ozemljitev črpališča
8) Zagotovitev mobilnega žerjava 200 ton za razkladanje kontejnerske enote iz tovornjaka na betonsko platformo
9) Zagotoviti električno napajanje za delovanje kontejnerske enote
10) Priključitev vseh priključnih cevnih sistemov na kontejnersko enoto   
11) Montaža varnostnih ventilov in tlačnih stikal</t>
    </r>
  </si>
  <si>
    <t>1.2</t>
  </si>
  <si>
    <t>POMOŽNA KONTEJNERSKA ENOTA</t>
  </si>
  <si>
    <t>Dizajn, izdelava, dobava, montaža, testiranje in dokumentacija za predfabriciran pomožne kontejnerske enote Dizajn SIMPLEX FIRECONT, Tip: FC-S Valve&amp;Pipe-SR-LC, Proiz: HOLZHAUER PUMPEN ali enakovreden
Vključene morajo biti naslednje storitve:
1) Vsa gradbena dela na betonski platformi, ki se nanašajo na temelje kontejnerske enote, sidranje kontejnerske enote na platformo  
2) Montaža kontejnerske enote na betonski platformi
3) Predaja kontejnerske enote v obratovanje
4) Izvedeni preizkusni testi (tlačni test, test izpiranja sistema)
5) Usposabljanje obratovalnega osebja
6) Pridobitev vseh potrebnih dovoljenj za obratovanje pri upravnih organih
7) Ozemljitev črpališča
8) Zagotovitev mobilnega žerjava 200 ton za razkladanje kontejnerske enote iz tovornjaka na betonsko platformo
9) Zagotoviti električno napajanje za delovanje kontejnerskih enot
10) Priključitev vseh priključnih cevnih sistemov na kontejnersko enoto
Kontejnerska enota, material, dizajn in instalacija mora biti v skladu z VdS - CEA 4001: 2014-04(05) German Fire Codes), NFPA 20, DIN, DIN-VDE, UVV, IEC, GSG, kar je aplikabilno.</t>
  </si>
  <si>
    <r>
      <rPr>
        <u/>
        <sz val="10"/>
        <rFont val="Arial"/>
        <family val="2"/>
        <charset val="238"/>
      </rPr>
      <t>Tehnični podatki:</t>
    </r>
    <r>
      <rPr>
        <sz val="10"/>
        <rFont val="Arial"/>
        <family val="2"/>
        <charset val="238"/>
      </rPr>
      <t xml:space="preserve">
Maksimalni pretok: 1200 m</t>
    </r>
    <r>
      <rPr>
        <vertAlign val="superscript"/>
        <sz val="10"/>
        <rFont val="Arial"/>
        <family val="2"/>
        <charset val="238"/>
      </rPr>
      <t>3</t>
    </r>
    <r>
      <rPr>
        <sz val="10"/>
        <rFont val="Arial"/>
        <family val="2"/>
        <charset val="238"/>
      </rPr>
      <t>/h
Obratovalna točka 1. črpalke: 600 m</t>
    </r>
    <r>
      <rPr>
        <vertAlign val="superscript"/>
        <sz val="10"/>
        <rFont val="Arial"/>
        <family val="2"/>
        <charset val="238"/>
      </rPr>
      <t>3</t>
    </r>
    <r>
      <rPr>
        <sz val="10"/>
        <rFont val="Arial"/>
        <family val="2"/>
        <charset val="238"/>
      </rPr>
      <t xml:space="preserve">/h
Maksimalni tlak: 16 bar
Temperatura vode: +2 - +35 </t>
    </r>
    <r>
      <rPr>
        <vertAlign val="superscript"/>
        <sz val="10"/>
        <rFont val="Arial"/>
        <family val="2"/>
        <charset val="238"/>
      </rPr>
      <t>o</t>
    </r>
    <r>
      <rPr>
        <sz val="10"/>
        <rFont val="Arial"/>
        <family val="2"/>
        <charset val="238"/>
      </rPr>
      <t xml:space="preserve">C
Medijv primeru požara: morje (slana voda)
Medij v času pripravljenosti: 1) do nepovratnega ventila pred črpalko je sistem napolnjen s sladko vodo iz vodovodnega sistema; 2) od nepovratnega ventila je sprana s sladko vodo in prazna
</t>
    </r>
    <r>
      <rPr>
        <u/>
        <sz val="10"/>
        <rFont val="Arial"/>
        <family val="2"/>
        <charset val="238"/>
      </rPr>
      <t>Vremenski pogoji:</t>
    </r>
    <r>
      <rPr>
        <sz val="10"/>
        <rFont val="Arial"/>
        <family val="2"/>
        <charset val="238"/>
      </rPr>
      <t xml:space="preserve">
Nadmorska višina: 3m NMV
Min zunanja temperatura: +1 </t>
    </r>
    <r>
      <rPr>
        <vertAlign val="superscript"/>
        <sz val="10"/>
        <rFont val="Arial"/>
        <family val="2"/>
        <charset val="238"/>
      </rPr>
      <t>o</t>
    </r>
    <r>
      <rPr>
        <sz val="10"/>
        <rFont val="Arial"/>
        <family val="2"/>
        <charset val="238"/>
      </rPr>
      <t xml:space="preserve">C
Max zunanja temperatura: +40 </t>
    </r>
    <r>
      <rPr>
        <vertAlign val="superscript"/>
        <sz val="10"/>
        <rFont val="Arial"/>
        <family val="2"/>
        <charset val="238"/>
      </rPr>
      <t>o</t>
    </r>
    <r>
      <rPr>
        <sz val="10"/>
        <rFont val="Arial"/>
        <family val="2"/>
        <charset val="238"/>
      </rPr>
      <t xml:space="preserve">C
Projektna min zunanja temepratura: -10 </t>
    </r>
    <r>
      <rPr>
        <vertAlign val="superscript"/>
        <sz val="10"/>
        <rFont val="Arial"/>
        <family val="2"/>
        <charset val="238"/>
      </rPr>
      <t>o</t>
    </r>
    <r>
      <rPr>
        <sz val="10"/>
        <rFont val="Arial"/>
        <family val="2"/>
        <charset val="238"/>
      </rPr>
      <t xml:space="preserve">C
Projektna max zunanja temperatura: + 40 </t>
    </r>
    <r>
      <rPr>
        <vertAlign val="superscript"/>
        <sz val="10"/>
        <rFont val="Arial"/>
        <family val="2"/>
        <charset val="238"/>
      </rPr>
      <t>o</t>
    </r>
    <r>
      <rPr>
        <sz val="10"/>
        <rFont val="Arial"/>
        <family val="2"/>
        <charset val="238"/>
      </rPr>
      <t>C
Relativna zračna vlaga: 80% rel
Max hitrost vetra: 120 km/h
Napajanje:
Trfazna napetost: 230 V</t>
    </r>
    <r>
      <rPr>
        <sz val="10"/>
        <color indexed="10"/>
        <rFont val="Arial"/>
        <family val="2"/>
        <charset val="238"/>
      </rPr>
      <t xml:space="preserve">
</t>
    </r>
    <r>
      <rPr>
        <sz val="10"/>
        <rFont val="Arial"/>
        <family val="2"/>
        <charset val="238"/>
      </rPr>
      <t xml:space="preserve">Frekvenca: 50 Hz
  </t>
    </r>
  </si>
  <si>
    <t>1.2.1</t>
  </si>
  <si>
    <t xml:space="preserve">Dobava in montaža KONTEJNER </t>
  </si>
  <si>
    <r>
      <t xml:space="preserve">Struktura stene (od znotraj navzven):
</t>
    </r>
    <r>
      <rPr>
        <i/>
        <sz val="10"/>
        <color indexed="8"/>
        <rFont val="Arial"/>
        <family val="2"/>
        <charset val="238"/>
      </rPr>
      <t>• jeklena nosilna konstrukcija. Dimenzionirana za absorpcijo mehanskih obremenitev in za pričakovane dinamične, ter statične obremenitve
• jeklena pločevina na notranji in zunanji strani, galvanizirana, na zunanji strani s plastično prevleko
• izolacija iz mineralnih vlaken
• vključno z odprtinami za dovodne cevi (3x), odvodno cev (1x) 
• vključno z odprtinami za prezračevanje stavbe, zasnovanimi zaščitno rešetko</t>
    </r>
  </si>
  <si>
    <r>
      <t xml:space="preserve">Struktura strehe (od znotraj navzven):
</t>
    </r>
    <r>
      <rPr>
        <i/>
        <sz val="10"/>
        <color indexed="8"/>
        <rFont val="Arial"/>
        <family val="2"/>
        <charset val="238"/>
      </rPr>
      <t>• zaščitna streha iz pocinkane pločevine, plastificirana
• osnovna konstrukcija iz jeklenih profilov - plastična folija kot pregrada, med izolacijo iz mineralnih vlaken
• jeklena pločevina, galvanizirana
• dvižna ušesa za dvig kontejnerja</t>
    </r>
  </si>
  <si>
    <r>
      <t xml:space="preserve">Vrata:
</t>
    </r>
    <r>
      <rPr>
        <i/>
        <sz val="10"/>
        <color indexed="8"/>
        <rFont val="Arial"/>
        <family val="2"/>
        <charset val="238"/>
      </rPr>
      <t>• element vrat 875 x 2000 mm 
• vratno krilo debeline 40mm, obojestransko varjeno. Debeline 0,9mm
• poseben vogalni okvir s štirimi stranicami z EPDM tesnilnim tesnilom
• vratno krilo in okvir iz pocinkanega jekla</t>
    </r>
  </si>
  <si>
    <r>
      <t>Premaz znotraj in zunaj jeklene konstrukcije:</t>
    </r>
    <r>
      <rPr>
        <sz val="10"/>
        <color indexed="8"/>
        <rFont val="Arial"/>
        <family val="2"/>
        <charset val="238"/>
      </rPr>
      <t xml:space="preserve">
• prevleka visoko UV, ter ozonsko zaščito in obstojnostjo tudi v morskem okolju
• Sitem prevelke za jeklene dele je v skladu z DIN    EN ISO 12944 in debelino več od 3 mm:
- zunaj, peskani profili v skladu z SA 2,5
- 3 slojna prevelka s sistemom ''Kröna'' - barvanje:
- Primarni premaz: 2K EP
 Tip primarnega premaza: No. 4108L7035
 Razmerje mešanja: 8:1 with hardener 4000H0000 
 Debelina suhega filma:     80-100 μm
-  Vmesni premaz: 2K EP
 Tip vmesnega premaza: No. 4108L7035
 Razmerje mešanja: 8:1 with hardener 4000H0000 
 Debelina suhega filma:    80-100 μm
- Zaključni premaz: 2K-DD 
 Tip zaključnega premaza: No. 3234L7035
 Razmerje mešanja: 5:1 with hardener 4550
 Debelina suhega filma: 60-80 μm
Skupna minimalna debelina suhega filma celotnega sistema prevleke je 240μm.</t>
    </r>
    <r>
      <rPr>
        <u/>
        <sz val="10"/>
        <color indexed="8"/>
        <rFont val="Arial"/>
        <family val="2"/>
        <charset val="238"/>
      </rPr>
      <t xml:space="preserve">
</t>
    </r>
  </si>
  <si>
    <r>
      <t xml:space="preserve">• Sitem prevelke za jeklene dele je v skladu z DIN EN ISO 55634 in debelino manj od 3 mm:
Jeklena podloga, cinkano, kromirano ali fosfatirano brez adhezijskih dodatkov.
- </t>
    </r>
    <r>
      <rPr>
        <b/>
        <i/>
        <sz val="10"/>
        <rFont val="Arial"/>
        <family val="2"/>
        <charset val="238"/>
      </rPr>
      <t>Primarni premaz</t>
    </r>
    <r>
      <rPr>
        <i/>
        <sz val="10"/>
        <rFont val="Arial"/>
        <family val="2"/>
        <charset val="238"/>
      </rPr>
      <t>: AH-2K
Tip primarnega premaza: No. 3116L7035
Razmerje mešanja: 16:1 with hardener 3000H0000
D</t>
    </r>
    <r>
      <rPr>
        <b/>
        <i/>
        <sz val="10"/>
        <rFont val="Arial"/>
        <family val="2"/>
        <charset val="238"/>
      </rPr>
      <t>ebelina suhega filma: 40-50 μm
- Zaključni premaz</t>
    </r>
    <r>
      <rPr>
        <i/>
        <sz val="10"/>
        <rFont val="Arial"/>
        <family val="2"/>
        <charset val="238"/>
      </rPr>
      <t>: 2K-DD
  Tip zaključnega premaza: No. 3234L7035
  Razmerje mešanja: 5:1 with hardener 4550
  Debelina suhega filma: 50-60 μm
Skupna minimalna debelina suhega filma cinkanih delov je 100μm.</t>
    </r>
  </si>
  <si>
    <r>
      <t xml:space="preserve">Upoštevati je potrebno:
Največja debelina suhega filma 140 μm ne sme biti presežena na zaradi elastičnosti prevlečnega sistema (po DIN 55634).
Končni premaz </t>
    </r>
    <r>
      <rPr>
        <b/>
        <i/>
        <sz val="10"/>
        <color indexed="8"/>
        <rFont val="Arial"/>
        <family val="2"/>
        <charset val="238"/>
      </rPr>
      <t>RAL 7035 - svetlo siv,</t>
    </r>
    <r>
      <rPr>
        <i/>
        <sz val="10"/>
        <color indexed="8"/>
        <rFont val="Arial"/>
        <family val="2"/>
        <charset val="238"/>
      </rPr>
      <t xml:space="preserve">
Spodnji del dna prevlečen s posebno prevleko
UBS-kavčuk, črna
</t>
    </r>
    <r>
      <rPr>
        <i/>
        <sz val="10"/>
        <rFont val="Arial"/>
        <family val="2"/>
        <charset val="238"/>
      </rPr>
      <t>Vgradnja gibljivih vmesnih elementov
- med dnom kontejnerja in platformo
- sestavljen iz 3 delov za vsako celico
- EPDM
- inštalirano po celodni dolžini celice
Ustrezna pritrditev kontejnerjev na mestu</t>
    </r>
  </si>
  <si>
    <t>Dobava in montaža, GRELNEGA SISTEMA. Grelni sistem sestavljajo:
- 2 x električna grelca moči 2kW, ustrezno zaščitena
- Termostat
- IP 54 zaščita
- Varovalke za zaščito</t>
  </si>
  <si>
    <t xml:space="preserve">230V Ventilacijski sistem, opremljen z aksialnim zračnim ventilatorjem za recirkulacijo zraka v pomožnem kontejnerju in s priklopom na kontrolni termostat ON &gt; + 35 deg C
Tip: EN 25
Napetost: 1 - 230V, 50cy
Kapaciteta: 630 m3/h </t>
  </si>
  <si>
    <t>ELEKTRO OPREMA</t>
  </si>
  <si>
    <t>Elektro oprema vključuje sistem gretja, ventilacije in vmesnih povezav ožičenja med kontejnerji. Vso interno ožičenje mora biti stestirano pri dobavitelju pomožne kontejnerske enote</t>
  </si>
  <si>
    <t>Elektro instalcije vključujejo dobavo in montažo ožičenja znotraj pomožne kontejnerske enote, vgrajeni material mora biti v skladu z DIN/VDE/IEC, z vsemi pomožnim in pritrdilnim materialom, razsvetljavo z dvemi lučmi IP55 cca. 2x56W, s centralnim stikalom On/Off montiranim pri vhodnih vratih</t>
  </si>
  <si>
    <t>Glavna napajalna omara pomožnega kontejnerja z mestom priklopa glavnega napajalnega kabla in priklopi z varovalkami za na naslednje porabnike:
* 1 x 230V, 50Hz, 16A za šuko vtičnico IP54
* 1 x 230V, 50Hz, 10A za razvestljavo kontejnerja
* 1 x 230V, 50Hz, 10A za ventilacijski sistem 230VAC
* 2 x 230V, 50Hz, 16A za ogrevalni sistem
Priključne sponke za interno ožičenje med kontrolerji 3 črpalk in 24V ventilom miniflow-a</t>
  </si>
  <si>
    <t>STROJNA OPREMA</t>
  </si>
  <si>
    <t>Celoten cevni sistem iz nerjavečega jekla 1.4571 / 316 / 316Ti</t>
  </si>
  <si>
    <t>Izolacijski in nepovratni ventili prevlečeni  CI - Epoksi, z notranjimi deli odpornimi na morsko vodo</t>
  </si>
  <si>
    <t>Litoželezni cevni spoji zaščiteni c CI prevleko, prirobnice v skladu s VDS, enakovredno za nerjavne jeklene cevi</t>
  </si>
  <si>
    <t>1.2.2</t>
  </si>
  <si>
    <t>Dobava in montaža, vstopna JEKLENA CEVNA LINIJA tlačnih vodov črpalk, opremljena z prirobničnimi priključki DN300, PN16 iz materiala v skladu z 1.4571 / 316 / 316Ti, vključno s pritrdilnim, varilnim in tesnilnim materialom
na zunanji strani kontejnerja razdalja od stene 150mm</t>
  </si>
  <si>
    <t>VARILNA GRLATA PRIROBNICA, DN 300, PN 16, kompatibilno z EN 1092-1</t>
  </si>
  <si>
    <t>VARILNA GRLATA PRIROBNICA, DN 150, PN 16, kompatibilno z EN 1092-1</t>
  </si>
  <si>
    <t>VARILNA GRLATA PRIROBNICA, DN 50, PN 16, kompatibilno z EN 1092-1</t>
  </si>
  <si>
    <t>Cev Φ323,9x4; EN 10217-7</t>
  </si>
  <si>
    <t>m</t>
  </si>
  <si>
    <t>T-kos Φ323,9/Φ168,3 EN 10253-4</t>
  </si>
  <si>
    <t>1.2.3</t>
  </si>
  <si>
    <t>Dobava in montaža, izstopna JEKLENA CEVNA LINIJA razdelilca DN300, PN16, iz materiala v skladu z 1.4571 / 316 / 316Ti</t>
  </si>
  <si>
    <t>VARILNA GRLATA PRIROBNICA, DN 250, PN 16, kompatibilno z EN 1092-1</t>
  </si>
  <si>
    <t>T-kos Φ323,9/Φ323,9 EN 10253-4</t>
  </si>
  <si>
    <t>T-kos Φ323,9/Φ273 EN 10253-4</t>
  </si>
  <si>
    <t>Koleno 90°Φ323,9x4 EN 10253-4</t>
  </si>
  <si>
    <t>Koleno 90°Φ273x3,6 EN 10253-4</t>
  </si>
  <si>
    <t>Cevna kapa Φ323,9x4; EN 10253-4</t>
  </si>
  <si>
    <t>1.2.4</t>
  </si>
  <si>
    <t>Cev Φ273x3,6; EN 10217-7</t>
  </si>
  <si>
    <t>R-kos Φ273/Φ168,9 EN 10253-4</t>
  </si>
  <si>
    <t>1.2.5</t>
  </si>
  <si>
    <t>Dobava in montaža, MEDPRIROBNIČNA LOPUTA na tlačnih linijah črpalk, v kompletu z vijačnim materialom, DN300, PN16, ročni polžasti pogon z optičnim indikatorjem položaja, odpornost na morsko vodo, z FM certifikatom in v skladu s VDS</t>
  </si>
  <si>
    <t>1.2.6</t>
  </si>
  <si>
    <t>Dobava in montaža, PROTIPOVRATNI VENTIL na tlačnih linijah črpalk, vzmetni, nastavljiv,  ''SILENT GLOBE CHECK VALVE'' s prirobničnima priključkoma v kompletu s prirobnicama, vijaki in tesnili, DN300, PN16, preprečitev vodnega udara, odpornost na morsko vodo, z FM certifikatom in v skladu s VDS</t>
  </si>
  <si>
    <t>1.2.7</t>
  </si>
  <si>
    <t xml:space="preserve">Dobava in montaža MERILEC TLAKA na tlačno stran črpalk pred zbiralnikom,
mehanski, merilno območje od 0 - 16 Bar, vključno s priklopom na sistem, odpornost na morsko vodo, z FM certifikatom in v skladu s VDS </t>
  </si>
  <si>
    <t>1.2.8</t>
  </si>
  <si>
    <t xml:space="preserve">Dobava in montaža, JEKLENA CEVNA LINIJA MINIMALNEGA PRETOKA, DN20, PN16, iz materiala v skladu z 1.4571 / 316 / 316T vključno z 24VDC SOLENOIDNIM VENTILOM v nerjaveči izvedbi, dimenzij DN20, PN16, v kompletu z inštalacijskim materialom, skladno s standardom FM in v skladu s VDS  </t>
  </si>
  <si>
    <t>1.2.9</t>
  </si>
  <si>
    <t xml:space="preserve">Dobava in montaža, ODZRAČEVALNI VENTIL, v kompletu z, vijaki in tesnilom, DN50, PN16, odpornost na morsko vodo, z FM certifikatom in v skladu s VDS </t>
  </si>
  <si>
    <t>1.2.10</t>
  </si>
  <si>
    <t xml:space="preserve">Dobava in montaža, DRENAŽNI VENTIL, v kompletu z, vijaki in tesnilom, DN50, PN16, odpornost na morsko vodo, z FM certifikatom in v skladu s VDS </t>
  </si>
  <si>
    <t>1.2.11</t>
  </si>
  <si>
    <t xml:space="preserve">Dobava in montaža, TESTNA LINIJA DN250, PN16 iz materiala v skladu z 1.4571 / 316 / 316Ti. Testna linija mora vsebovati: </t>
  </si>
  <si>
    <t>- METULJASTI VENTIL (1x na vstopu in 1x na izstopu testne linije) s prirobničnima priključkoma v kompletu s prirobnicami, vijaki in tesnili, DN250, PN16, ročni polžasti pogon z optičnim indikatorjem položaja, nadzornim stikalom in izhodnim signalom položa</t>
  </si>
  <si>
    <t>1.2.12</t>
  </si>
  <si>
    <t>Dobava in montaža, SISTEM ZA VZDRŽEVANJE TLAKA
Sestavljen iz:
- 2x 500L rezervoar za dobavo vode iz omrežja, vroče cinkano, s plavajočimi ventili in nivojskim steklom, podporo in skladno s VDS standardom
- ENOTA ZA VZDRŽEVANJE PRITISKA (''JOCKEY ČRPALKA'') s pretokom 6m3/h, tlačne višine 100m, električne moči 4kW, 3x400V in 50Hz, z vsemi potrebnimi ventili, inštrumentacijo in membranskim tlačnim rezervoarjem (2x12 litrov, PN16), kontrolerjem za avtomatsko delovanje, tlačno kontroliran start/stop za vzdrževanje tlaka v tlačni liniji z vodo iz omrežja preko ''Jockey črpalke'' priklopljene na razdelilec. Skladno s VDS standardom
-cevne povezave znotraj kontejnerja</t>
  </si>
  <si>
    <t>1.2.13</t>
  </si>
  <si>
    <t>Dobava in montaža, PODPORE S PODPORNIM MATERIALOM (obešala, konstrukcijsko jeklo) iz vroče cinkanega jekla za podpiranje cevarije, opreme oz. kompletne inštalacije kontejnerja. Vključno z vsem drobnim materialom.</t>
  </si>
  <si>
    <t>1.2.14</t>
  </si>
  <si>
    <t>Dobava in montaža, POHODNIH PLATFORM, LESTEV iz vroče cinkanega jekla za dostop do  opreme s katero je potrebno ročno manipulrati. Vključno z vsem drobnim materialom.</t>
  </si>
  <si>
    <t>2.</t>
  </si>
  <si>
    <t>2.1</t>
  </si>
  <si>
    <t>Cevovod požarne vode</t>
  </si>
  <si>
    <t>2.1.1</t>
  </si>
  <si>
    <t>Dobava in montaža, CEV - GLASSFIBER REINFORCED EPOXY(GRE), za spajanje cevovoda z leplenjem, DN400, PN16
Proiz: Bondstrand 2400 Series, NOV Fiberglass Systems ali enakovredno</t>
  </si>
  <si>
    <t>2.1.2</t>
  </si>
  <si>
    <r>
      <t>Dobava in montaža, REDUCIRNI T-KOS,</t>
    </r>
    <r>
      <rPr>
        <vertAlign val="superscript"/>
        <sz val="10"/>
        <color indexed="8"/>
        <rFont val="Arial"/>
        <family val="2"/>
        <charset val="238"/>
      </rPr>
      <t xml:space="preserve"> </t>
    </r>
    <r>
      <rPr>
        <sz val="10"/>
        <color indexed="8"/>
        <rFont val="Arial"/>
        <family val="2"/>
        <charset val="238"/>
      </rPr>
      <t>GLASSFIBER REINFORCED EPOXY(GRE), za spajanje cevovoda z leplenjem, DN400xDN300, PN16
Proiz: Bondstrand 2400 Series, NOV Fiberglass Systems ali enakovredno</t>
    </r>
  </si>
  <si>
    <t>2.1.3</t>
  </si>
  <si>
    <r>
      <t>Dobava in montaža, REDUCIRNI T-KOS,</t>
    </r>
    <r>
      <rPr>
        <vertAlign val="superscript"/>
        <sz val="10"/>
        <color indexed="8"/>
        <rFont val="Arial"/>
        <family val="2"/>
        <charset val="238"/>
      </rPr>
      <t xml:space="preserve"> </t>
    </r>
    <r>
      <rPr>
        <sz val="10"/>
        <color indexed="8"/>
        <rFont val="Arial"/>
        <family val="2"/>
        <charset val="238"/>
      </rPr>
      <t>GLASSFIBER REINFORCED EPOXY(GRE), za spajanje cevovoda z leplenjem, DN400xDN150, PN16
Proiz: Bondstrand 2400 Series, NOV Fiberglass Systems ali enakovredno</t>
    </r>
  </si>
  <si>
    <t>2.1.4</t>
  </si>
  <si>
    <r>
      <t>Dobava in montaža, KOLENO 90</t>
    </r>
    <r>
      <rPr>
        <vertAlign val="superscript"/>
        <sz val="10"/>
        <color indexed="8"/>
        <rFont val="Arial"/>
        <family val="2"/>
        <charset val="238"/>
      </rPr>
      <t xml:space="preserve">O </t>
    </r>
    <r>
      <rPr>
        <sz val="10"/>
        <color indexed="8"/>
        <rFont val="Arial"/>
        <family val="2"/>
        <charset val="238"/>
      </rPr>
      <t>GLASSFIBER REINFORCED EPOXY(GRE), za spajanje cevovoda z leplenjem, DN400, PN16
Proiz: Bondstrand 2400 Series, NOV Fiberglass Systems ali enakovredno</t>
    </r>
  </si>
  <si>
    <t>2.1.5</t>
  </si>
  <si>
    <r>
      <t>Dobava in montaža, KOLENO 45</t>
    </r>
    <r>
      <rPr>
        <vertAlign val="superscript"/>
        <sz val="10"/>
        <color indexed="8"/>
        <rFont val="Arial"/>
        <family val="2"/>
        <charset val="238"/>
      </rPr>
      <t xml:space="preserve">O </t>
    </r>
    <r>
      <rPr>
        <sz val="10"/>
        <color indexed="8"/>
        <rFont val="Arial"/>
        <family val="2"/>
        <charset val="238"/>
      </rPr>
      <t>GLASSFIBER REINFORCED EPOXY(GRE), za spajanje cevovoda z leplenjem, DN400, PN16
Proiz: Bondstrand 2400 Series, NOV Fiberglass Systems ali enakovredno</t>
    </r>
  </si>
  <si>
    <t>2.1.6</t>
  </si>
  <si>
    <r>
      <t>Dobava in montaža, KONCENTRIČEN REDUCIRNI KOS, DN400 x DN300</t>
    </r>
    <r>
      <rPr>
        <vertAlign val="superscript"/>
        <sz val="10"/>
        <color indexed="8"/>
        <rFont val="Arial"/>
        <family val="2"/>
        <charset val="238"/>
      </rPr>
      <t xml:space="preserve"> </t>
    </r>
    <r>
      <rPr>
        <sz val="10"/>
        <color indexed="8"/>
        <rFont val="Arial"/>
        <family val="2"/>
        <charset val="238"/>
      </rPr>
      <t>GLASSFIBER REINFORCED EPOXY(GRE), za spajanje cevovoda z leplenjem, PN16
Proiz: Bondstrand 2400 Series, NOV Fiberglass Systems ali enakovredno</t>
    </r>
  </si>
  <si>
    <t>2.1.7</t>
  </si>
  <si>
    <r>
      <t>Dobava in montaža, PRIROBNICA, DN400</t>
    </r>
    <r>
      <rPr>
        <vertAlign val="superscript"/>
        <sz val="10"/>
        <color indexed="8"/>
        <rFont val="Arial"/>
        <family val="2"/>
        <charset val="238"/>
      </rPr>
      <t xml:space="preserve"> </t>
    </r>
    <r>
      <rPr>
        <sz val="10"/>
        <color indexed="8"/>
        <rFont val="Arial"/>
        <family val="2"/>
        <charset val="238"/>
      </rPr>
      <t>GLASSFIBER REINFORCED EPOXY(GRE), PN16, vključno s pritrdilnim in tesnilnim materialom, izdelana v skladu z DIN EN1092-1
Proiz: Bondstrand 2400 Series, NOV Fiberglass Systems ali enakovredno</t>
    </r>
  </si>
  <si>
    <t>2.1.8</t>
  </si>
  <si>
    <r>
      <t>Dobava in montaža, PRIROBNEK, DN400</t>
    </r>
    <r>
      <rPr>
        <vertAlign val="superscript"/>
        <sz val="10"/>
        <color indexed="8"/>
        <rFont val="Arial"/>
        <family val="2"/>
        <charset val="238"/>
      </rPr>
      <t xml:space="preserve"> </t>
    </r>
    <r>
      <rPr>
        <sz val="10"/>
        <color indexed="8"/>
        <rFont val="Arial"/>
        <family val="2"/>
        <charset val="238"/>
      </rPr>
      <t>GLASSFIBER REINFORCED EPOXY(GRE), za spajanje cevovoda z leplenjem, PN16
Proiz: Bondstrand 2400 Series, NOV Fiberglass Systems ali enakovredno</t>
    </r>
  </si>
  <si>
    <t>2.1.9</t>
  </si>
  <si>
    <r>
      <t>Dobava in montaža, CEVNI VSTAVEK, DN400</t>
    </r>
    <r>
      <rPr>
        <vertAlign val="superscript"/>
        <sz val="10"/>
        <color indexed="8"/>
        <rFont val="Arial"/>
        <family val="2"/>
        <charset val="238"/>
      </rPr>
      <t xml:space="preserve"> </t>
    </r>
    <r>
      <rPr>
        <sz val="10"/>
        <color indexed="8"/>
        <rFont val="Arial"/>
        <family val="2"/>
        <charset val="238"/>
      </rPr>
      <t>GLASSFIBER REINFORCED EPOXY(GRE), za spajanje cevovoda z leplenjem, PN16
Proiz: Bondstrand 2400 Series, NOV Fiberglass Systems ali enakovredno</t>
    </r>
  </si>
  <si>
    <t>2.1.10</t>
  </si>
  <si>
    <t>2.1.11</t>
  </si>
  <si>
    <t>Dobava in montaža, METULJASTI VENTIL s prirobničnima priključkoma, DN400, PN16, ročni polžasti pogon z optičnim indikatorjem položaja, odpornost na morsko vodo, z FM certifikatom in v skladu s VDS</t>
  </si>
  <si>
    <t>2.1.12</t>
  </si>
  <si>
    <t>Dobava in montaža, CEV - GLASSFIBER REINFORCED EPOXY(GRE), za spajanje cevovoda z leplenjem, DN300, PN16 
Proiz: Bondstrand 2400 Series, NOV Fiberglass Systems ali enakovredno</t>
  </si>
  <si>
    <t>2.1.13</t>
  </si>
  <si>
    <r>
      <t>Dobava in montaža, KOLENO 90</t>
    </r>
    <r>
      <rPr>
        <vertAlign val="superscript"/>
        <sz val="10"/>
        <color indexed="8"/>
        <rFont val="Arial"/>
        <family val="2"/>
        <charset val="238"/>
      </rPr>
      <t xml:space="preserve">O </t>
    </r>
    <r>
      <rPr>
        <sz val="10"/>
        <color indexed="8"/>
        <rFont val="Arial"/>
        <family val="2"/>
        <charset val="238"/>
      </rPr>
      <t>GLASSFIBER REINFORCED EPOXY(GRE), za spajanje cevovoda z leplenjem, DN300, PN16
Proiz: Bondstrand 2400 Series, NOV Fiberglass Systems ali enakovredno</t>
    </r>
  </si>
  <si>
    <t>2.1.14</t>
  </si>
  <si>
    <r>
      <t>Dobava in montaža, PRIROBNICA, DN300</t>
    </r>
    <r>
      <rPr>
        <vertAlign val="superscript"/>
        <sz val="10"/>
        <color indexed="8"/>
        <rFont val="Arial"/>
        <family val="2"/>
        <charset val="238"/>
      </rPr>
      <t xml:space="preserve"> </t>
    </r>
    <r>
      <rPr>
        <sz val="10"/>
        <color indexed="8"/>
        <rFont val="Arial"/>
        <family val="2"/>
        <charset val="238"/>
      </rPr>
      <t>GLASSFIBER REINFORCED EPOXY(GRE), PN16, vključno s pritrdilnim in tesnilnim materialom, izdelana v skladu z DIN EN1092-1.
Proiz: Bondstrand 2400 Series, NOV Fiberglass Systems ali enakovredno</t>
    </r>
  </si>
  <si>
    <t>2.1.15</t>
  </si>
  <si>
    <r>
      <t>Dobava in montaža, PRIROBNEK, DN300</t>
    </r>
    <r>
      <rPr>
        <vertAlign val="superscript"/>
        <sz val="10"/>
        <color indexed="8"/>
        <rFont val="Arial"/>
        <family val="2"/>
        <charset val="238"/>
      </rPr>
      <t xml:space="preserve"> </t>
    </r>
    <r>
      <rPr>
        <sz val="10"/>
        <color indexed="8"/>
        <rFont val="Arial"/>
        <family val="2"/>
        <charset val="238"/>
      </rPr>
      <t>GLASSFIBER REINFORCED EPOXY(GRE), za spajanje cevovoda z leplenjem, PN16
Proiz: Bondstrand 2400 Series, NOV Fiberglass Systems ali enakovredno</t>
    </r>
  </si>
  <si>
    <t>2.1.16</t>
  </si>
  <si>
    <r>
      <t>Dobava in montaža, CEVNI VSTAVEK, DN300</t>
    </r>
    <r>
      <rPr>
        <vertAlign val="superscript"/>
        <sz val="10"/>
        <color indexed="8"/>
        <rFont val="Arial"/>
        <family val="2"/>
        <charset val="238"/>
      </rPr>
      <t xml:space="preserve"> </t>
    </r>
    <r>
      <rPr>
        <sz val="10"/>
        <color indexed="8"/>
        <rFont val="Arial"/>
        <family val="2"/>
        <charset val="238"/>
      </rPr>
      <t>GLASSFIBER REINFORCED EPOXY(GRE), za spajanje cevovoda z leplenjem, PN16
Proiz: Bondstrand 2400 Series, NOV Fiberglass Systems ali enakovredno</t>
    </r>
  </si>
  <si>
    <t>2.1.17</t>
  </si>
  <si>
    <t>Dobava in montaža, CEV - GLASSFIBER REINFORCED EPOXY(GRE), za spajanje cevovoda z leplenjem, DN150, PN16
Proiz: Bondstrand 2400 Series, NOV Fiberglass Systems ali enakovredno</t>
  </si>
  <si>
    <t>2.1.18</t>
  </si>
  <si>
    <r>
      <t>Dobava in montaža, CEVNI VSTAVEK, DN150</t>
    </r>
    <r>
      <rPr>
        <vertAlign val="superscript"/>
        <sz val="10"/>
        <color indexed="8"/>
        <rFont val="Arial"/>
        <family val="2"/>
        <charset val="238"/>
      </rPr>
      <t xml:space="preserve"> </t>
    </r>
    <r>
      <rPr>
        <sz val="10"/>
        <color indexed="8"/>
        <rFont val="Arial"/>
        <family val="2"/>
        <charset val="238"/>
      </rPr>
      <t>GLASSFIBER REINFORCED EPOXY(GRE), za spajanje cevovoda z leplenjem, PN16
Proiz: Bondstrand 2400 Series, NOV Fiberglass Systems ali enakovredno</t>
    </r>
  </si>
  <si>
    <t>2.1.19</t>
  </si>
  <si>
    <r>
      <t>Dobava in montaža, PRIROBNICA, DN150</t>
    </r>
    <r>
      <rPr>
        <vertAlign val="superscript"/>
        <sz val="10"/>
        <color indexed="8"/>
        <rFont val="Arial"/>
        <family val="2"/>
        <charset val="238"/>
      </rPr>
      <t xml:space="preserve"> </t>
    </r>
    <r>
      <rPr>
        <sz val="10"/>
        <color indexed="8"/>
        <rFont val="Arial"/>
        <family val="2"/>
        <charset val="238"/>
      </rPr>
      <t>GLASSFIBER REINFORCED EPOXY(GRE), PN16, vključno s pritrdilnim in tesnilnim materialom, izdelana v skladu z DIN EN1092-1.
Proiz: Bondstrand 2400 Series, NOV Fiberglass Systems ali enakovredno</t>
    </r>
  </si>
  <si>
    <t>2.1.20</t>
  </si>
  <si>
    <r>
      <t>Dobava in montaža, PRIROBNEK, DN150</t>
    </r>
    <r>
      <rPr>
        <vertAlign val="superscript"/>
        <sz val="10"/>
        <color indexed="8"/>
        <rFont val="Arial"/>
        <family val="2"/>
        <charset val="238"/>
      </rPr>
      <t xml:space="preserve"> </t>
    </r>
    <r>
      <rPr>
        <sz val="10"/>
        <color indexed="8"/>
        <rFont val="Arial"/>
        <family val="2"/>
        <charset val="238"/>
      </rPr>
      <t>GLASSFIBER REINFORCED EPOXY(GRE), za spajanje cevovoda z leplenjem, PN16
Proiz: Bondstrand 2400 Series, NOV Fiberglass Systems ali enakovredno</t>
    </r>
  </si>
  <si>
    <t>2.1.21</t>
  </si>
  <si>
    <t>Dobava in montaža, MEDPRIROBNIČNA LOPUTA na drenažni liniji, v kompletu z vijačnim in tesnilnim materialom, DN150, PN16, odpornost na morsko vodo, z FM certifikatom in v skladu s VDS</t>
  </si>
  <si>
    <t>2.1.22</t>
  </si>
  <si>
    <t xml:space="preserve">Dobava in montaža, IZOLACIJA oz. toplotna zaščita cevi in kolen GRE, DN400 vodenih po okolici s cevaki iz kamene volne, požarne odpornosti A2 po SIST EN 13501, debeline 20 mm, komplet s plaščem iz aluminijaste pločevine (min. 0,8mm) in z drobnim spojnim materialom.
Tesnjenje spojev zaščitnega plašča z avarovanje izolacije pred meteornimi vpliv </t>
  </si>
  <si>
    <t>2.1.23</t>
  </si>
  <si>
    <t xml:space="preserve">Dobava in montaža, IZOLACIJA oz. toplotna zaščita cevi in kolen GRE, DN300 vodenih po okolici s cevaki iz kamene volne, požarne odpornosti A2 po SIST EN 13501, debeline 20 mm, komplet s plaščem iz aluminijaste pločevine (min. 0,8mm) in z drobnim spojnim materialom.
Tesnjenje spojev zaščitnega plašča z avarovanje izolacije pred meteornimi vpliv </t>
  </si>
  <si>
    <t>2.1.24</t>
  </si>
  <si>
    <t xml:space="preserve">Dobava in montaža, OBJEMKE, GUMIRANO (10mm) za podpiranje GRE cevovoda DN400, vklučno s pritrdilnim materialom
Proiz: Torgy, U-STRAP T-PC-003-0400 ali enakovredno </t>
  </si>
  <si>
    <t>2.1.25</t>
  </si>
  <si>
    <t xml:space="preserve">Dobava in montaža, OBJEMKE, GUMIRANO (10mm) za podpiranje GRE cevovoda DN300, vklučno s pritrdilnim materialom
Proiz: Torgy, U-STRAP T-PC-003-0300 ali enakovredno </t>
  </si>
  <si>
    <t>2.2</t>
  </si>
  <si>
    <t>Cevovod pitne vode</t>
  </si>
  <si>
    <t>2.2.1</t>
  </si>
  <si>
    <t>Dobava in montaža, POLIETILENSKA CEV VISOKE GOSTOTE, PE100, DN100, PN16, v skladu s standardom sist iso 4427 in SIST EN 12201</t>
  </si>
  <si>
    <t>2.2.2</t>
  </si>
  <si>
    <t>Dobava in montaža, ALKATEN T-KOS za polietilenske cevi visoke gostote, DN100, PN16</t>
  </si>
  <si>
    <t>2.2.3</t>
  </si>
  <si>
    <t>Dobava in montaža, ALKATEN PRIROBNICA, DN100, PN16, za prehod na jekleno prirobnico, izdelana v skladu z DIN EN1092-1.</t>
  </si>
  <si>
    <t>2.2.4</t>
  </si>
  <si>
    <t>Dobava in montaža, ALKATEN PRIROBEK, DN100, PN16</t>
  </si>
  <si>
    <t>2.2.5</t>
  </si>
  <si>
    <t>Dobava in montaža, PRIROBNICA, DN100, PN16, iz S235JR materiala, vključno s pritrdilnim in tesnilnim materialom,  po standardu DIN EN1092-1</t>
  </si>
  <si>
    <t>2.2.6</t>
  </si>
  <si>
    <t xml:space="preserve">Dobava in montaža, jeklena navojna pocinkana srednje težka cev izdelana po SIST EN 10255 / DIN 2440  DN100 (114,3x6,3) </t>
  </si>
  <si>
    <t>2.2.7</t>
  </si>
  <si>
    <r>
      <t>Dobava in montaža, NAVOJNI FITING - KOLENO 45</t>
    </r>
    <r>
      <rPr>
        <vertAlign val="superscript"/>
        <sz val="10"/>
        <rFont val="Arial"/>
        <family val="2"/>
        <charset val="238"/>
      </rPr>
      <t>0</t>
    </r>
    <r>
      <rPr>
        <sz val="10"/>
        <rFont val="Arial"/>
        <family val="2"/>
        <charset val="238"/>
      </rPr>
      <t>, za spajanje jeklenih pocinkanih cevi po SIST EN 10242 / DIN 2950, DN100</t>
    </r>
  </si>
  <si>
    <t>2.2.8</t>
  </si>
  <si>
    <t>Dobava in montaža, NAVOJNI FITING - REDUCIRNI T-KOS, DN100xDN50, za spajanje jeklenih pocinkanih cevi po SIST EN 10242 / DIN 2950, DN100</t>
  </si>
  <si>
    <t>2.2.9</t>
  </si>
  <si>
    <t>Dobava in montaža, NAVOJNI FITING - REDUCIR DN100xDN50, za spajanje jeklenih pocinkanih cevi po SIST EN 10242 / DIN 2950, DN100</t>
  </si>
  <si>
    <t>2.2.10</t>
  </si>
  <si>
    <t xml:space="preserve">Dobava in montaža, jeklena navojna pocinkana srednje težka cev izdelana po SIST EN 10255 / DIN 2440  DN50 (60,3x4,5) </t>
  </si>
  <si>
    <t>2.2.11</t>
  </si>
  <si>
    <r>
      <t>Dobava in montaža, NAVOJNI FITING - KOLENO 90</t>
    </r>
    <r>
      <rPr>
        <vertAlign val="superscript"/>
        <sz val="10"/>
        <rFont val="Arial"/>
        <family val="2"/>
        <charset val="238"/>
      </rPr>
      <t>0</t>
    </r>
    <r>
      <rPr>
        <sz val="10"/>
        <rFont val="Arial"/>
        <family val="2"/>
        <charset val="238"/>
      </rPr>
      <t>, za spajanje jeklenih pocinkanih cevi po SIST EN 10242 / DIN 2950, DN50</t>
    </r>
  </si>
  <si>
    <t>2.2.12</t>
  </si>
  <si>
    <t>Dobava in montaža, PRIROBNICA, DN50, PN16, iz S235JR materiala, vključno s pritrdilnim in tesnilnim materialom,  po standardu DIN EN1092-1</t>
  </si>
  <si>
    <t>2.2.13</t>
  </si>
  <si>
    <t xml:space="preserve">Dobava in montaža, IZOLACIJA oz. toplotna zaščita cevi in kolen cevi DN100, vodenih po okolici s cevaki iz kamene volne, požarne odpornosti A2 po SIST EN 13501, debeline 20 mm, komplet s plaščem iz aluminijaste pločevine (min. 0,8mm) in z drobnim spojnim materialom.
Tesnjenje spojev zaščitnega plašča z avarovanje izolacije pred meteornimi vpliv </t>
  </si>
  <si>
    <t>2.2.14</t>
  </si>
  <si>
    <t xml:space="preserve">Dobava in montaža, IZOLACIJA oz. toplotna zaščita cevi in kolen cevi DN50, vodenih po okolici s cevaki iz kamene volne, požarne odpornosti A2 po SIST EN 13501, debeline 20 mm, komplet s plaščem iz aluminijaste pločevine (min. 0,8mm) in z drobnim spojnim materialom.
Tesnjenje spojev zaščitnega plašča z avarovanje izolacije pred meteornimi vpliv </t>
  </si>
  <si>
    <t>2.2.15</t>
  </si>
  <si>
    <t>Dobava in montaža, U-BOLT, DIN 3570 za podpiranje cevovoda DN100, vklučno s pritrdilnim materialom.</t>
  </si>
  <si>
    <t>2.2.16</t>
  </si>
  <si>
    <t>Dobava in montaža, U-BOLT, DIN 3570 za podpiranje cevovoda DN50, vklučno s pritrdilnim materialom.</t>
  </si>
  <si>
    <t>2.3</t>
  </si>
  <si>
    <t>Cevovod vode sprinkler sistema</t>
  </si>
  <si>
    <t>2.3.1</t>
  </si>
  <si>
    <t>Dobava in montaža, PRIROBNICA, DN50, PN16, iz S235JR materiala, vključno s pritrdilnim in tesnilnim materialom, po standardu DIN EN1092-1</t>
  </si>
  <si>
    <t>2.3.2</t>
  </si>
  <si>
    <t>Dobava in montaža, MEDPRIROBNIČNA LOPUTA za izolacije linije sprinkler sistema, DN50, PN16</t>
  </si>
  <si>
    <t>2.3.3</t>
  </si>
  <si>
    <t xml:space="preserve">Dobava in montaža, jeklena navojna pocinkana srednje težka cev izdelana po SIST EN 10255 / DIN 2440  DN 50 (60,3x4,5) </t>
  </si>
  <si>
    <t>2.3.4</t>
  </si>
  <si>
    <t>Dobava in montaža, jeklena navojna pocinkana srednje težka cev izdelana po SIST EN 10255 / DIN 2440, DN 32 (42,4x4,05)</t>
  </si>
  <si>
    <t>2.3.5</t>
  </si>
  <si>
    <r>
      <t>Dobava in montaža, NAVOJNI FITING - KOLENO 90</t>
    </r>
    <r>
      <rPr>
        <vertAlign val="superscript"/>
        <sz val="10"/>
        <rFont val="Arial"/>
        <family val="2"/>
        <charset val="238"/>
      </rPr>
      <t>0</t>
    </r>
    <r>
      <rPr>
        <sz val="10"/>
        <rFont val="Arial"/>
        <family val="2"/>
        <charset val="238"/>
      </rPr>
      <t>, za spajanje jeklenih pocinkanih cevi po SIST EN 10242 / DIN 2950, DN 50</t>
    </r>
  </si>
  <si>
    <t>2.3.6</t>
  </si>
  <si>
    <t>2.3.7</t>
  </si>
  <si>
    <t>Dobava in montaža, T-kos za spajanje jeklenih pocinkanih cevi po SIST EN 10242/ ISO 49, DN 50</t>
  </si>
  <si>
    <t>2.3.8</t>
  </si>
  <si>
    <t>Dobava in montaža, NAVOJNI FITING - REDUCIR DN50xDN32, za spajanje jeklenih pocinkanih cevi po SIST EN 10242 / ISO 49</t>
  </si>
  <si>
    <t>2.3.9</t>
  </si>
  <si>
    <t>2.3.10</t>
  </si>
  <si>
    <t>2.4</t>
  </si>
  <si>
    <t>Cevovod hidrantnega omrežja</t>
  </si>
  <si>
    <t>2.4.1</t>
  </si>
  <si>
    <t>Dobava in montaža, JEKLENA CEV, P235GH, DN200, PN16, v skladu s standardom SIST EN 10216-2</t>
  </si>
  <si>
    <t>2.4.2</t>
  </si>
  <si>
    <t>Dobava in montaža, JEKLENA CEV, P235GH, DN300, PN16, v skladu s standardom SIST EN 10216-2</t>
  </si>
  <si>
    <t>2.4.3</t>
  </si>
  <si>
    <r>
      <t>Dobava in montaža, KOLENO 90</t>
    </r>
    <r>
      <rPr>
        <vertAlign val="superscript"/>
        <sz val="10"/>
        <color indexed="8"/>
        <rFont val="Arial"/>
        <family val="2"/>
        <charset val="238"/>
      </rPr>
      <t>O</t>
    </r>
    <r>
      <rPr>
        <sz val="10"/>
        <color indexed="8"/>
        <rFont val="Arial"/>
        <family val="2"/>
        <charset val="238"/>
      </rPr>
      <t>, P235GH, DN300, PN16, v skladu s standardom SIST EN 10253-2</t>
    </r>
  </si>
  <si>
    <t>2.4.4</t>
  </si>
  <si>
    <t>Dobava in montaža, T-KOS, P235GH, DN200, PN16, v skladu s standardom SIST EN 10253-2</t>
  </si>
  <si>
    <t>2.4.5</t>
  </si>
  <si>
    <t>Dobava in montaža, T-KOS, P235GH, DN300, PN16, v skladu s standardom SIST EN 10253-2</t>
  </si>
  <si>
    <t>2.4.6</t>
  </si>
  <si>
    <t>Dobava in montaža, KONCENTRIČNI REDUCIR, P235GH, DN300xDN200, PN16, v skladu s standardom SIST EN 10253-2</t>
  </si>
  <si>
    <t>2.4.7</t>
  </si>
  <si>
    <t>Dobava in montaža, PRIROBNICA, P235GH, DN300, PN16, vključno s pritrdilnim in tesnilnim materialom,  po standardu DIN EN1092-1</t>
  </si>
  <si>
    <t>2.4.8</t>
  </si>
  <si>
    <t>Dobava in montaža, SLEPA PRIROBNICA, P235GH, DN300, PN16, vključno s pritrdilnim in tesnilnim materialom,  po standardu DIN EN1092-1</t>
  </si>
  <si>
    <t>2.4.9</t>
  </si>
  <si>
    <t>Dobava in montaža, PRIROBNICA, P235GH, DN200, PN16, vključno s pritrdilnim in tesnilnim materialom,  po standardu DIN EN1092-1</t>
  </si>
  <si>
    <t>2.4.10</t>
  </si>
  <si>
    <t>Dobava in montaža, METULJASTI VENTIL s prirobničnima priključkoma, DN300, PN16, ročni polžasti pogon z optičnim indikatorjem položaja, odpornost na morsko vodo, z FM certifikatom in v skladu s VDS</t>
  </si>
  <si>
    <t>2.4.11</t>
  </si>
  <si>
    <t>Dobava in montaža, METULJASTI VENTIL s prirobničnima priključkoma, DN200, PN16, ročni polžasti pogon z optičnim indikatorjem položaja, odpornost na morsko vodo, z FM certifikatom in v skladu s VDS</t>
  </si>
  <si>
    <t>2.4.12</t>
  </si>
  <si>
    <t xml:space="preserve">Dobava in montaža, KROGLJIČNI VENTIL na FP priključkih Tip A in Tip B, CS, DN32, PN16, vključno z prirobničnim spojem in kontraprirobnicami, pritrdilnim in tesnilnim materialom  po DIN EN 1092-1 </t>
  </si>
  <si>
    <t>2.4.13</t>
  </si>
  <si>
    <t xml:space="preserve">Dobava in montaža, JEKLENA CEV, P235GH, DN32, PN16, v skladu s standardom SIST EN 10216-2, DN 32 (42,4x4,1) </t>
  </si>
  <si>
    <t>2.4.14</t>
  </si>
  <si>
    <t xml:space="preserve">Dobava in montaža, JEKLENA CEV za vrezovanje navoja, P235GH, DN100, PN16, v skladu s standardom SIST EN 10216-2, DN100(114,3x6,3) </t>
  </si>
  <si>
    <t>2.4.15</t>
  </si>
  <si>
    <t xml:space="preserve">Dobava in montaža, JEKLENA CEV za vrezovanje navoja, P235GH, DN80, PN16, v skladu s standardom SIST EN 10216-2, DN80 (88,9x4,85) </t>
  </si>
  <si>
    <t>2.4.16</t>
  </si>
  <si>
    <r>
      <t>Dobava in montaža, KOLENO 90</t>
    </r>
    <r>
      <rPr>
        <vertAlign val="superscript"/>
        <sz val="10"/>
        <color indexed="8"/>
        <rFont val="Arial"/>
        <family val="2"/>
        <charset val="238"/>
      </rPr>
      <t>O</t>
    </r>
    <r>
      <rPr>
        <sz val="10"/>
        <color indexed="8"/>
        <rFont val="Arial"/>
        <family val="2"/>
        <charset val="238"/>
      </rPr>
      <t>, P235GH, DN100, PN16, v skladu s standardom SIST EN 10253-2</t>
    </r>
  </si>
  <si>
    <t>2.4.17</t>
  </si>
  <si>
    <r>
      <t>Dobava in montaža, KOLENO 90</t>
    </r>
    <r>
      <rPr>
        <vertAlign val="superscript"/>
        <sz val="10"/>
        <color indexed="8"/>
        <rFont val="Arial"/>
        <family val="2"/>
        <charset val="238"/>
      </rPr>
      <t>O</t>
    </r>
    <r>
      <rPr>
        <sz val="10"/>
        <color indexed="8"/>
        <rFont val="Arial"/>
        <family val="2"/>
        <charset val="238"/>
      </rPr>
      <t>, P235GH, DN80, PN16, v skladu s standardom SIST EN 10253-2</t>
    </r>
  </si>
  <si>
    <t>2.4.18</t>
  </si>
  <si>
    <t>Dobava in montaža, KONCENTRIČNI REDUCIR, P235GH, DN200xDN100, PN16, v skladu s standardom SIST EN 10253-2</t>
  </si>
  <si>
    <t>2.4.19</t>
  </si>
  <si>
    <t>Dobava in montaža, KONCENTRIČNI REDUCIR, P235GH, DN200xDN80, PN16, v skladu s standardom SIST EN 10253-2</t>
  </si>
  <si>
    <t>2.4.20</t>
  </si>
  <si>
    <t>Dobava in montaža, Spojka za gasilsko cev, TIP A, notranji navoj G4'', komplet s čepom na verižici.</t>
  </si>
  <si>
    <t>2.4.21</t>
  </si>
  <si>
    <t>Dobava in montaža, Spojka za gasilsko cev, TIP B, notranji navoj G3'', komplet s čepom na verižici.</t>
  </si>
  <si>
    <t>2.4.22</t>
  </si>
  <si>
    <t xml:space="preserve">Antikorozijska zaščita nadzemnih cevovodov, z vplivi okolja in atmosfere sodijo v kategorijo C5-M korozijske ogroženosti; 240 mikronov, troslojni nanos 1 x 70 mikronov temeljenega namaza REZISTOL E-ZP, MIOX; nanos 1 x 110 mikronov medslojnega namaza premaza REZISTOL EMAJL dbs, MIOX; nanos 1 x 60 mikronov pokrivnega premaza REZISTOL 2K-PUR EMAJL
tip: RAL 3000 - rdeča - protipožarni sistem </t>
  </si>
  <si>
    <t>2.4.23</t>
  </si>
  <si>
    <t>Dobava in montaža, U-BOLT, DIN 3570 za podpiranje cevovoda DN200, vklučno s pritrdilnim materialom.</t>
  </si>
  <si>
    <t>SKUPAJ</t>
  </si>
  <si>
    <t>3.</t>
  </si>
  <si>
    <t>Kol.</t>
  </si>
  <si>
    <t>3.1</t>
  </si>
  <si>
    <t>Dobava in montaža mostne konstrukcije , material S355 J2G3, izdelava skladno z EN 1990-2, EXC 2, vključno z AKZ zaščito -  vroče cinkano (vključeno 3% dodatka za zvare)</t>
  </si>
  <si>
    <t>kg</t>
  </si>
  <si>
    <t>3.2</t>
  </si>
  <si>
    <t>Dobava in montaža podporne jeklene konstrukcije, material S355 J2G3, izdelava skladno z EN 1990-2, EXC 2, vključno z AKZ zaščito -  vroče cinkano (vključeno 3% dodatka za zvare)</t>
  </si>
  <si>
    <t>3.3</t>
  </si>
  <si>
    <t>Dobava in montaža podestov, material 1.4571, izdelava skladno z EN 1990-2, EXC 2,  (vključeno 3% dodatka za zvare)</t>
  </si>
  <si>
    <t>3.4</t>
  </si>
  <si>
    <t>Dobava in montaža sider in vijačnega materiala, kvalitete 8.8</t>
  </si>
  <si>
    <t>3.5</t>
  </si>
  <si>
    <t>Dobava in montaža pohodnih rešetk GFK, ISO 38, vključno s pritrdilnim materialom</t>
  </si>
  <si>
    <t>m2</t>
  </si>
  <si>
    <t>V ceni mora biti zajet drobni in montažni material, vsa potrebna režijska dela za izvedbo del in izdelavo potrebnih odprtin, dolbenje in rezanje sten ter plošč.</t>
  </si>
  <si>
    <t>Dovod električne energije</t>
  </si>
  <si>
    <t>Pregled obstoječe kabelske kanalizacije od TP1 Obala - Silos do obstoječega obstoječih kabelskih povezav in jaškov in preverjanje in vspostavitev prehodnosti cevi.</t>
  </si>
  <si>
    <t>Dobava in polaganja dovodnega kabla od TP1 Obala - Silos do napajalne omare v KON4</t>
  </si>
  <si>
    <t xml:space="preserve"> - NYY-J 4x50mm2</t>
  </si>
  <si>
    <t>Dobava in polaganja dovodnega kabla od napajalne omare v KON4 do KON1, KON2 in KON3</t>
  </si>
  <si>
    <t xml:space="preserve"> - NYY-J 5x10mm2</t>
  </si>
  <si>
    <t>1.3</t>
  </si>
  <si>
    <t>Priklop kabla NYY-4x50mm2 v TP1 Obala - Silos in KON4</t>
  </si>
  <si>
    <t>1.4</t>
  </si>
  <si>
    <t>Priklop kabla NYY-5x10mm2 v TP1 KON4 in KON1, KON2 in KON3</t>
  </si>
  <si>
    <t>1.5</t>
  </si>
  <si>
    <t>Izvedba električnih meritev dovodnih kablov</t>
  </si>
  <si>
    <t>Drobni  in montažni material, sponke</t>
  </si>
  <si>
    <t>Razdelilnik v KON4</t>
  </si>
  <si>
    <t>Dobava in montaža elektrorazdelilne omare dimenzij 800x2000x600 izdelane iz prašno barvane pločevine skupaj s podstavkom in montažno ploščo, svetilko in servisno vtičnico, ter vgrajeno naslednjo opremo:</t>
  </si>
  <si>
    <t xml:space="preserve"> - varovalčni ločilnik HVL00, tripolni, 100 A</t>
  </si>
  <si>
    <t xml:space="preserve"> - talilni vložek NV0 40A</t>
  </si>
  <si>
    <t xml:space="preserve"> - varovalčni podstavek NV0, tripolni, 160A</t>
  </si>
  <si>
    <t xml:space="preserve"> - talilni vložek NV1 125A</t>
  </si>
  <si>
    <t xml:space="preserve"> - prenapetostni odvodnik Protec C, 4p</t>
  </si>
  <si>
    <t xml:space="preserve"> - Inštalacijski odklopnik s pomožnimi kontakti C10A,1P</t>
  </si>
  <si>
    <t xml:space="preserve"> - inštalacijski odklopnik s pomožnimi kontakti  C16A,1P</t>
  </si>
  <si>
    <t xml:space="preserve"> - Inštalacijski odklopnik s pomožnimi kontakti C20A,1P</t>
  </si>
  <si>
    <t xml:space="preserve"> - inštalacijski odklopnik s pomožnimi kontakti  C16A,3P</t>
  </si>
  <si>
    <t xml:space="preserve"> - inštalacijski odklopnik s pomožnimi kontakti B10A,1P</t>
  </si>
  <si>
    <t xml:space="preserve"> - usmernik 230VAC/24VDC, 240W</t>
  </si>
  <si>
    <t xml:space="preserve"> - Krmilnik 20 DI, 12 DO, 2 AI z ETH komnunikacijskim modulom (kot naprimer Unitronics V130-33-T38)</t>
  </si>
  <si>
    <t xml:space="preserve"> - Kontaktor 20A s pomožnimi kontakti, 2NO-2NC</t>
  </si>
  <si>
    <t xml:space="preserve"> - FID stikalo 25/0,03A s pomožnimi kontakti</t>
  </si>
  <si>
    <t xml:space="preserve"> - Vtičnica 230V/10A montirana na omaro</t>
  </si>
  <si>
    <t xml:space="preserve"> - Svetilka v omari</t>
  </si>
  <si>
    <t xml:space="preserve"> - Signalne lučke za signalizacijo stanja ogrevanja cevovodov</t>
  </si>
  <si>
    <t xml:space="preserve"> - Drobni  in montažni material, sponke</t>
  </si>
  <si>
    <t>Skupaj razdelilnik v KON4</t>
  </si>
  <si>
    <t>Inštalacijski material in kabli</t>
  </si>
  <si>
    <t>Dobava in montaža INOX kabelske police 100x60mm (ŠxV) s pokrovom, skupaj s pritrdilnim in montažnim materialom</t>
  </si>
  <si>
    <t>Dobava in montaža INOX kabelske police 200x60mm (ŠxV) s pokrovom, skupaj s pritrdilnim in montažnim materialom</t>
  </si>
  <si>
    <t>Dobava in montaža PVC gibljive zaščitne cevi fi 16 skupaj z montažnim in pritrdilnim materialom.</t>
  </si>
  <si>
    <t>Dobava in montaža PVC gibljive zaščitne cevi fi 23 skupaj z montažnim in pritrdilnim materialom.</t>
  </si>
  <si>
    <t>Dobava in montaža N/O razvodnih doz</t>
  </si>
  <si>
    <t>3.6</t>
  </si>
  <si>
    <t>Dobava in polaganje kabla:</t>
  </si>
  <si>
    <t>3.7</t>
  </si>
  <si>
    <t xml:space="preserve"> - NYY-J 3x1.5mm2</t>
  </si>
  <si>
    <t>3.8</t>
  </si>
  <si>
    <t xml:space="preserve"> - LiYCY 3x1</t>
  </si>
  <si>
    <t>3.9</t>
  </si>
  <si>
    <t xml:space="preserve"> - LiYCY 2x1</t>
  </si>
  <si>
    <t>Javljanje požara - navezava na obstoječ sistem požarnega javljanja ZARJA</t>
  </si>
  <si>
    <t>4.1</t>
  </si>
  <si>
    <t>Material</t>
  </si>
  <si>
    <t>OPT Soteria z izolatorjem
Adresni optični javljalnik Apollo; Tip: Apollo, OPT Soteria</t>
  </si>
  <si>
    <t>4.1.2</t>
  </si>
  <si>
    <t>P Soteria
Podnožje za adresne javljalnike Soteria Apollo; Tip: Apollo, P Soteria</t>
  </si>
  <si>
    <t>4.1.3</t>
  </si>
  <si>
    <t>Adresni zunanji ročni javljalnik požara;
z izolatorjem in pleksi zaščito, vgrajen v vodotesno ohišje, zaščita IP 67; Tip: Apollo, RJ XP-95 - VODOTESNI</t>
  </si>
  <si>
    <t>4.1.4</t>
  </si>
  <si>
    <t>Adresni eno kanalni vhodno-izhodni krmilni vmesnik z 3a relejskim izhodom in vhodom za priklop brezpotencialnih kontaktov. Tip AV-618</t>
  </si>
  <si>
    <t>4.1.5</t>
  </si>
  <si>
    <t>Adresna zunanja sirena z bliskovko;
adresna alarmna zunanja elektronska sirena z bliskavko in izolatorjem, ohišje rdeče barve, vodotesna izvedba, nadometna montaža, 9mA, 92dB / 100dB, IP66; Tip: Apollo, WBSQMA</t>
  </si>
  <si>
    <t>4.1.6</t>
  </si>
  <si>
    <t>Nadometna doza;
PVC doza, sive barve, IP56, 190mm x 140mm x 140mm, komplet z uvodnicami in sponkami, nadometna montaža; Tip: Gewiss, GW44217</t>
  </si>
  <si>
    <t>4.1.7</t>
  </si>
  <si>
    <t>Označevalna plošča ROČNI JAVLJALNIK, rdeče barve z belim simbolom,
125mm x 125mm</t>
  </si>
  <si>
    <t>4.1.8</t>
  </si>
  <si>
    <t>Označevalna plošča SIRENA, rdeče barve z belim simbolom,
125mm x 125mm</t>
  </si>
  <si>
    <t>4.1.9</t>
  </si>
  <si>
    <t>Označevalna ploščica, rdeče barve z belo vgravirano oznako, 55mm x 30mm</t>
  </si>
  <si>
    <t>4.1.10</t>
  </si>
  <si>
    <t>Dobava in montaža gasilnega aparata; Tip C02-5 ali podobno</t>
  </si>
  <si>
    <t>4.2</t>
  </si>
  <si>
    <t>Delo in priklopni stroški</t>
  </si>
  <si>
    <t>4.2.1</t>
  </si>
  <si>
    <t>Priklop na obstoječi sistem javljanja požara;
adresiranje in označevanje podnožij javljalnikov, vmesnikov in ostalih elementov sistema za javljanje požara ter povezava na obstoječi sistem za javljanje požara, preizkus in zagon sistema, prevozni stroški</t>
  </si>
  <si>
    <t>/</t>
  </si>
  <si>
    <t>4.2.2</t>
  </si>
  <si>
    <t>Izdelava programa za požarni sistem</t>
  </si>
  <si>
    <t>4.2.3</t>
  </si>
  <si>
    <t>GNC vnos tlorisov ACAD;
odstranitev grafičnih elementov iz osnovnih ACAD-ovih predlog, prilagoditev velikosti ACAD-ovih tlorisov na resolucijo GNC-ja, monitorja in vnos v grafični del SCADE</t>
  </si>
  <si>
    <t>4.2.4</t>
  </si>
  <si>
    <t>Vnos točk v GNC (javljalniki, vmesniki, itd). Prenos podatkov iz konfiguracijske datoteke požarne centrale na grafične podlage za GNC, ki vključuje: razdelitev javljalnikov in adresnih vmesnikov po posameznih etažah, določitev atributov vsakega javljalnika posebej, ki omogočajo ustrezno barvanje za ponazoritev stanja točke (rdeča, rumena, oranžna, zelena, modra) v odvisnosti od dogodka, ki ga vsaka točka lahko generira (alarm, izklop, napaka, normalno stanje, nealarmni dogodek),  določitev in vnos tekstovnih in številčnih oznak za vsak prikazan javljalnik ali adresni vmesnik, natančno razporeditev javljalnikov in vmesnikov po posameznih prostorih na grafičnem tlorisu, vnos vseh nadzornih elementov (PPL lopute, PP vrata, klima naprave,...), postavitev ukaznih gumbov za pošiljanje ukazov v požarni sistem za omogočanje upravljanja, definiranje klientov in njihov dostop do baze dogodkov.</t>
  </si>
  <si>
    <t>4.2.5</t>
  </si>
  <si>
    <t>GNC dograditev na objektu;
finalno parametriranje, testiranje sistema, prevozni stroški</t>
  </si>
  <si>
    <t>4.2.6</t>
  </si>
  <si>
    <t>Projekt PID - elektro;
dopolnitev obstoječe projektne dokumentacije za javljanje požara</t>
  </si>
  <si>
    <t>4.2.7</t>
  </si>
  <si>
    <t>Sodelovanje pri pregledu požarnega sistema;
sodelovanje serviserjev pri izvedbi funkcionalnega pregleda vgrajenega sistema za javljanje požara</t>
  </si>
  <si>
    <t>4.2.8</t>
  </si>
  <si>
    <t>Drobni pritrdilni in vezni material</t>
  </si>
  <si>
    <t>4.3</t>
  </si>
  <si>
    <t>Elektro inštalacije za požarno javljanje</t>
  </si>
  <si>
    <t>4.3.1</t>
  </si>
  <si>
    <t>Prevzem in montaža;
prevzem opreme od ZARJA (podnožja, vmesniki, itd), montaža in električno povezovanje podnožij javljalnikov, vmesnikov in ostalih elementov sistema za javljanje požara</t>
  </si>
  <si>
    <t>4.3.2</t>
  </si>
  <si>
    <t>Dobava in montaža kabla;
kabel 3x4x0,8mm, telekomunikacijski, opleten, s sukanimi četvorkami, zemeljski, UV odporen, položen deloma v kabelske kanale, kabelske police ter deloma uvlečen v kabelske skobe, pregibne plastificirane cevi; Tip: TK 59-50 3x4x0,8</t>
  </si>
  <si>
    <t>4.3.3</t>
  </si>
  <si>
    <t>Dobava in montaža kabla;
kabel 1x2x1,0mm, požarnojavljalni, opleten, s sukanimi paricami, plašč rdeče barve; Tip: JY(St)Y 1x2x1,0 BMK (RDEČ)</t>
  </si>
  <si>
    <t>4.3.4</t>
  </si>
  <si>
    <t>Dobava in montaža korita ali cevi komplet s skobami;
nadometni inštalacijski kanal ali nadometna samogasna inštalacijska PVC cev; Tip: NIK 1 ali PN 13.5</t>
  </si>
  <si>
    <t>4.3.5</t>
  </si>
  <si>
    <t>Drobni vezni in pritrdilni material</t>
  </si>
  <si>
    <t>4.4</t>
  </si>
  <si>
    <t>Pregled pooblaščene inštitucije</t>
  </si>
  <si>
    <t>4.4.1</t>
  </si>
  <si>
    <t>Pregled požarnega javljanja;
stroški in organizacija preizkusa javljanja požara s strani pooblaščene organizacije ter izdaja potrdila o brezhibnosti</t>
  </si>
  <si>
    <t>5</t>
  </si>
  <si>
    <t>Videonadzor</t>
  </si>
  <si>
    <t>5.1</t>
  </si>
  <si>
    <t>Vključitev kamer v obstoječi sistem videonadzora v sodelovanju s službo varovanja Luke Koper.</t>
  </si>
  <si>
    <t>5.2</t>
  </si>
  <si>
    <t>Dobava in montaža kamere:</t>
  </si>
  <si>
    <t>motoriziran dnevno/nočni IR cut filter</t>
  </si>
  <si>
    <t>inteligentni BLC</t>
  </si>
  <si>
    <t>5.3</t>
  </si>
  <si>
    <t>Dobava in polaganje kabla NYY-J 3x1.5mm2</t>
  </si>
  <si>
    <t>5.4</t>
  </si>
  <si>
    <t>Dobava in polaganje kabla S-FTP kategorije 6a</t>
  </si>
  <si>
    <t>5.5</t>
  </si>
  <si>
    <t>Dobava in zaključevanje kabla S-FTP kategorije 6a s konektorji</t>
  </si>
  <si>
    <t>5.6</t>
  </si>
  <si>
    <t>Drobni in montažni material</t>
  </si>
  <si>
    <t>6</t>
  </si>
  <si>
    <t>Optika</t>
  </si>
  <si>
    <t>6.1</t>
  </si>
  <si>
    <t>Dobava in uvlačenje enorodovnega (SM) optičnega kabla TOSM03 1x12 CMAN s premerom sredice 9/125um, vodotesen, zaščiten proti glodalcem, UV odporen, odporen na slano okolje, v cevi kabelske kanalizacije</t>
  </si>
  <si>
    <t>6.2</t>
  </si>
  <si>
    <t>Kovinski stenski optični delilnik FOKAB za 12 vlaken, tip SM tip SOD-12 s kaseto za optična vlakna, vključno z 12 kos optičnimi FC konektorji in 2 kos uvodnicami</t>
  </si>
  <si>
    <t>6.3</t>
  </si>
  <si>
    <t>Zaključitev optičnega kabla kapacitete 12 vlaken v stenski kovinski optični delilnik v črpališču in TP1-Silos obala, tip FOKAB SOD-12 s kaseto za optična vlakna</t>
  </si>
  <si>
    <t>6.4</t>
  </si>
  <si>
    <t>Enorodovni (SM) optični prespojni kabel (1 par) z LC – FC konektorji dolžine 1 m</t>
  </si>
  <si>
    <t>6.5</t>
  </si>
  <si>
    <t>Enorodovni (SM) optični prespojni kabel (1 par) z LC – FC konektorji dolžine 3 m</t>
  </si>
  <si>
    <t>6.6</t>
  </si>
  <si>
    <t>Enorodovni (SM) optični prespojni kabel (1 par) z FC – FC konektorji dolžine 1 m</t>
  </si>
  <si>
    <t>6.7</t>
  </si>
  <si>
    <t>Omrežno stikalo - Transition networks SM8TAT2SA Smart PoE+</t>
  </si>
  <si>
    <t>6.8</t>
  </si>
  <si>
    <t>Finisar FTLF 1318P3BTL</t>
  </si>
  <si>
    <t>6.9</t>
  </si>
  <si>
    <t xml:space="preserve">Označevanje optičnega kabla v kabelskih jaških, na delilnikih in v omari z ustrezno ploščico iz nerjaveče pločevine z označbo kabla in priključnimi točkami </t>
  </si>
  <si>
    <t>6.10</t>
  </si>
  <si>
    <t xml:space="preserve">Kontrolne meritve enorodovnim (SM) optičnih kablov </t>
  </si>
  <si>
    <t>6.11</t>
  </si>
  <si>
    <t>Ozemljitve in strelovod</t>
  </si>
  <si>
    <t>7.1</t>
  </si>
  <si>
    <t>Dobava in polaganje valjanca INOX 30x3.5mm nad novo kabelsko kanalizacijo. Vključno z vsemi preddeli, pomožnimi deli, prenosi in transporti. Potek valjanca nad vsakim snopom kabelske kanalizacije.</t>
  </si>
  <si>
    <t>Dobava in montaža križnih sponk</t>
  </si>
  <si>
    <t>Dobava in montaža kontaktne sponke</t>
  </si>
  <si>
    <t xml:space="preserve">Povezava kontejnerjev KON1, KON2, KON3, KON4 na ozemljitev                                                                                                                       </t>
  </si>
  <si>
    <t xml:space="preserve">Povezava konstrukcije cevnega mostu ter ploščadi na ozemljitev                                                                                                                       </t>
  </si>
  <si>
    <t>Dobava in polaganje PVC opozorilnega traku nad kablsko kanalizacijo, cca. 20 cm pod nivojem terena, vključno z vsemi preddeli, pomožnimi deli, prenosi in transporti. Nad vsakim snopom cevi se položi 2xPVC opozorilni trak.</t>
  </si>
  <si>
    <t>Izvedba meritev ozemljitvene inštalacije</t>
  </si>
  <si>
    <t>Ogrevanje cevovodov</t>
  </si>
  <si>
    <t xml:space="preserve">OGREVANJE CEVI DN100 </t>
  </si>
  <si>
    <t xml:space="preserve">Dobava DEVI ogrevalni vodnik samoregulirni ICEGUARD 18W/m </t>
  </si>
  <si>
    <t>Dobava in montaža pribor - aluminjasti lepilni trak 50m/5cm</t>
  </si>
  <si>
    <t>Dobava in montaža DEVI termostat DEVIREG 330 -10/10 vgradni na letev</t>
  </si>
  <si>
    <t>Montaža grelnih kablov in prelepljenje z alu trakom</t>
  </si>
  <si>
    <t>Dobava in montaža vodotesnega spoja grelnega in dovodnega kabla</t>
  </si>
  <si>
    <t>Dobava in montaža avtomatske varovalke 1p, 16Aripolni ločilnik</t>
  </si>
  <si>
    <t>Dobava in montaža OEZ instalacijski kontaktor 230V</t>
  </si>
  <si>
    <t>7.2</t>
  </si>
  <si>
    <t>OGREVANJE CEVI DN400</t>
  </si>
  <si>
    <t>Dobava DEVI ogrevalni vodnik samoregulirni ICEGUARD 18W/m</t>
  </si>
  <si>
    <t>DEVI termostat DEVIREG 330 -10/10 vgradni na letev</t>
  </si>
  <si>
    <t>Razsvetljava ploščadi</t>
  </si>
  <si>
    <t>8.1</t>
  </si>
  <si>
    <t>Dobava in montaža zunanje 36W LED svetilke na senzor v zaščiti IP 67 za pritrditev na KON3 in KON4</t>
  </si>
  <si>
    <t>8.2</t>
  </si>
  <si>
    <t>Splošno</t>
  </si>
  <si>
    <t>9.1</t>
  </si>
  <si>
    <t>Izdelava električnih meritev</t>
  </si>
  <si>
    <t>9.2</t>
  </si>
  <si>
    <t>Izdelava PID dokumentacije</t>
  </si>
  <si>
    <t>Testiranje, zagon in šolanje uporabnika</t>
  </si>
  <si>
    <t>Priprava navodil za obratovanje in vzdrževanje</t>
  </si>
  <si>
    <t>Sodelovanje z drugimi izvajalci</t>
  </si>
  <si>
    <t>ur</t>
  </si>
  <si>
    <t>%</t>
  </si>
  <si>
    <t>Pomožna in nepredvidena dela, drobni material.</t>
  </si>
  <si>
    <t>10.1</t>
  </si>
  <si>
    <t>Priklop dvigala na glavno napajalno omaro v KON4</t>
  </si>
  <si>
    <t>11.1</t>
  </si>
  <si>
    <t>Priklop dvigala na napajanje</t>
  </si>
  <si>
    <t>Dobava in polaganje kabla NYY-J 5x2.5mm2</t>
  </si>
  <si>
    <t>Povezava dvigala na ozemljitev</t>
  </si>
  <si>
    <t>Skupaj:</t>
  </si>
  <si>
    <t>A.</t>
  </si>
  <si>
    <t>RUŠITVENA DELA</t>
  </si>
  <si>
    <t>RUŠITVENA IN PRIPRAVLJALNA DELA</t>
  </si>
  <si>
    <t>B.</t>
  </si>
  <si>
    <t>GRADBENA DELA</t>
  </si>
  <si>
    <t xml:space="preserve">I. </t>
  </si>
  <si>
    <t>ZEMELJSKA DELA S POLAGANJEM CEVI</t>
  </si>
  <si>
    <t>II.</t>
  </si>
  <si>
    <t>BETONSKA DELA Z OPAŽI</t>
  </si>
  <si>
    <t>III.</t>
  </si>
  <si>
    <t>IZDELAVA/MONTAŽA JAŠKA</t>
  </si>
  <si>
    <t>A+B =</t>
  </si>
  <si>
    <t>NEPREDVIDENA DELA 10% =</t>
  </si>
  <si>
    <t>SKUPAJ =</t>
  </si>
  <si>
    <t>22% DDV =</t>
  </si>
  <si>
    <t>VSE SKUPAJ =</t>
  </si>
  <si>
    <t>Opombe:</t>
  </si>
  <si>
    <t>Ponudnik pred izdelavo mora opraviti ogled in izmero na licu mesta in za vsako pozicijo predvideti potrebna poddela in prilagoditve, kar upošteva v ponudbenih cenah. Obrtniške izdelke izvesti po izvedbenih detajlih izbranega proizvajalca, ki jih potrdi predstavnik investitorja.</t>
  </si>
  <si>
    <t>Vse predelave, ki izhajajo iz nedefiniranega stanja na objektu so zajete v cenah. Navezave na obstoječi objekt.</t>
  </si>
  <si>
    <t>Dela, ki bi nastala zaradi potrebe po dodatni zaščiti gradbišča zaradi sočasnega izvajanja del z uporabo objektov je potrebno upoštevati v enotnih cenah postavk. V primeru izkazane potrebe po le teh, jih je potrebno predhodno uskladiti z investitorjem (po potrebi z nadzorom). Pri obračunu se ta dela ne morejo uveljavljati za "dodatna dela".</t>
  </si>
  <si>
    <t>Ponudnik lahko v soglasju s projektantom, nadzorom in naročnikom ponudi enakovredno rešitev izvedbe posamezne faze dela, vendar pri tem ne more uveljavljati zahtev po dodatnih stroških izvedbe. V popisu opisani tipi materialov/opreme so primer nivoja ustrezne opreme in ne nujno že izbranega materiala/opreme.</t>
  </si>
  <si>
    <t>Na in ob trasi cevovoda (os cevovoda ± 4 m) se ne sme izvajati nepotrebnih oz. prekomernih posegov, ki niso predmet pogojev.</t>
  </si>
  <si>
    <t>Ob trasi cevovoda (os cevovoda ± 4 m), je potrebno vsa dela izvesti skladno z zakonodajo in predpisi za izvajanje tovrstnih del, skladno s tehničnimi predpisi in projektno dokumentacijo ter skladno z varnostnimi navodili, ki se jih mora predhodno pridobiti od varnostnega koordinatorja.</t>
  </si>
  <si>
    <t>Pri gradnji in izvedbi vseh rekonstrukcijskih in vzdrževalnih del je potrebno upoštevati potek obstoječega cevovoda ter ga ustrezno zaščititi tako, da se ne poškoduje, da se ne poslabša ali okvari. V primeru kršitve tega določila se odškodninsko odgovorni lastniku cevovoda za vso škodo, ki jo je lastnik cevovoda utrpel.</t>
  </si>
  <si>
    <t>O pričetku in načinu izvedbe gradnje oz. rekonstrukcijskih ali vzdrževalnih del je potrebno pisno obvestiti lastnika cevovoda, najkasneje 14 dni pred začetkom izvajanja del, dostaviti dokumentacijo vezano na tehnologijo gradnje in organizacijo gradbišča ter opraviti vsa potrebna dela v čim krajšem času.</t>
  </si>
  <si>
    <t>Z deli se ne sme motiti poslovnih procesov Terminala Instalacija Sermin (pretvor iz/na tanker).</t>
  </si>
  <si>
    <t>PONUJENA DRUGA USTREZNA DELA OZ. MATERIAL</t>
  </si>
  <si>
    <t>=</t>
  </si>
  <si>
    <t>Dobava in postavitev zaščitne gradbiščne ograje okoli celotnega gradbišča, višine 1,80 m, z vsemi pomožnimi deli.</t>
  </si>
  <si>
    <t>m'</t>
  </si>
  <si>
    <t>€/m'</t>
  </si>
  <si>
    <t>x</t>
  </si>
  <si>
    <t xml:space="preserve">Strojna in delno ročna odstranitev (rušitev) gramoza na ploščadi črpališča na mestu izvedbe nove plošče na ploščadi, z odvozom na začasno deponijo gradbenega materiala na gradbišču, z vsemi pomožnimi deli. </t>
  </si>
  <si>
    <t>Rušitev/prebijanje (pikiranje, razbijanje, vrtanje) stene jaška zaradi napeljave cevi požarne vode, vključno z vsemi preddeli, pomožnimi deli te nalaganjem in odvozom na začasno deponijo. Točna lokacija bo vidna na terenu med samo izvedbo.</t>
  </si>
  <si>
    <t>kom</t>
  </si>
  <si>
    <t>€/kom</t>
  </si>
  <si>
    <t xml:space="preserve">- velikost odprtine cca. fi 50 cm </t>
  </si>
  <si>
    <t>Rušitev/prebijanje (pikiranje, razbijanje, vrtanje) stene jaška zaradi napeljave inštalacij, vključno z vsemi preddeli, pomožnimi deli te nalaganjem in odvozom na začasno deponijo. Točna lokacija bo vidna na terenu med samo izvedbo.</t>
  </si>
  <si>
    <t>- velikost odprtine do fi 10 cm</t>
  </si>
  <si>
    <t>- velikost odprtine do 40 x 15 cm</t>
  </si>
  <si>
    <t>Identifikacija in zakoličba vseh obstoječih komunalnih vodov (vodovod, meteorna kan., plinovod, el., TK, …) na območju poteka trase s sodelovanjem upravljavca posameznega komunalnega voda. Vključno z vsemi preddeli, pomožnimi deli, prenosi in transporti.</t>
  </si>
  <si>
    <t>Zakoličenje trase ter objektov in vse potrebne inštalacije (jaškov) za izvedbo požarne vode po situaciji trase, skupaj z vsemi preddeli, pomožnimi deli, prenosi in transporti. V postavki vključeno tudi zavarovanje zakoličene osi trase.</t>
  </si>
  <si>
    <t xml:space="preserve">Priprava gradbišča: odstranitev eventualnih ovir in prometnih znakov, ureditev delovnih platojev, postavitev kontejnerja, WC-ja, gradbiščne table. Po končanih delih, gradbišče pospraviti in vzpostaviti prvotno stanje. Obračun po dejanskih stroških. </t>
  </si>
  <si>
    <t xml:space="preserve">Drobljenje, nalaganje betonskih odpadkov na začasni deponiji in odvoz na trajno deponijo s plačilom takse za odlaganje (pridobitev potrdila o odloženih odpadkih), vključno z vsemi preddeli, pomožnimi deli ter prenosi in transporti. </t>
  </si>
  <si>
    <t>Sortiranje, nalaganje ostalih odpadkov na začasni deponiji in odvoz na trajno deponijo s plačilom takse za odlaganje (pridobitev potrdila o odloženih odpadkih), vključno z vsemi preddeli, pomožnimi deli ter prenosi in transporti.</t>
  </si>
  <si>
    <t>Stroški izdelava PID dokumentacije v treh izvodih in digitalni obliki.</t>
  </si>
  <si>
    <t xml:space="preserve">Stroški projektantskega nadzora (ocena). </t>
  </si>
  <si>
    <t>ura</t>
  </si>
  <si>
    <t>€/uro</t>
  </si>
  <si>
    <t>Stroški izdelave geodetskega posnetka predvidene trase po končani gradnji v treh izvodih v GIS formatu.</t>
  </si>
  <si>
    <t>Močenje ceste – cisterna (ocena).</t>
  </si>
  <si>
    <t>Predhodno skeniranje (pred vrtanjem za sidranje jeklene konstrukcije) obstoječih armiranobetonskih elementov (črpalna ploščad) ter označitev potka armature. Vključno z vsemi pomožnimi delu ter prenosi in transporti.</t>
  </si>
  <si>
    <t>V primeru izkopov v okolici temeljev, je potrebno spremljati posedke cevovoda med gradnjo in po gradnji, po navodilih  Pertol d.d., Ljubljana, oz. s strani geodeta, ki ga imenuje Petrol d.d., Ljubljana. Vključno z vsemi pomožnimi deli, prenosi in transporti.</t>
  </si>
  <si>
    <t>Po končanih delih urediti zemljišče ob cevovodih, odstranitev vsega odpadnega materiala v primeru posega v traso cevovoda (os cevovoda ± 4 m) v lasti Petrol d.d., Ljubljana, posredovanje situacije izvedenih del v elektronski oblik, iz katere bo razviden celoten poseg.</t>
  </si>
  <si>
    <t>Ocena – do 10 %</t>
  </si>
  <si>
    <t>Površinski odriv humusa debeline do 30 cm z odrivom/nakladanjem in odvozom na začasno deponijo gradbenega materiala, z vsemi pomožnimi deli. Pri izkopu izredna previdnost na obstoječe komunalne vode.</t>
  </si>
  <si>
    <t>Strojni izkop jarka cevi za požarno vodo v zemljini do III. kategorije, z odrivom/nalaganjem ter odvozom na začasno deponijo gradbenega materiala (pri izkopu potrebna izredna previdnost zardi obstoječih vodov – na mestu obstoječih vodov se izvaja ročni izkop). Vključno z vsemi preddeli in pomožnimi deli. Brežine izkopa se morajo izvesti pod naklonom katere predpiše izvajalec geotehničinega poročila.</t>
  </si>
  <si>
    <t>- izkop za položitev cevi požarne vode in drenažno cev</t>
  </si>
  <si>
    <t>- izkop za temelj mostu</t>
  </si>
  <si>
    <t>Ročni izkop gradbene jame v zemljini do III. kategorije v bližini obstoječih vodov ter na mestih križanja z obstoječimi vodi (ročni izkop na vsako stran cca. 1,5 m od obstoječega voda), z nalaganjem na rob izkopa oz. z nalaganjem ter odvozom na začasno deponijo gradbenega materiala (pri izkopu izredna previdnost zaradi obstoječih vodov). Vključno z vsemi preddeli in pomožnimi deli. Brežine izkopa se morajo izvesti pod naklonom katere predpiše izvajalec geotehničinega poročila.</t>
  </si>
  <si>
    <t>Zaščita vseh križanj predvidene trase z obstoječimi komunalnimi vodi; izvedba po navodilih pooblaščenega upravljavca posameznega voda in projektnih pogojih oz. detajlih križanj.</t>
  </si>
  <si>
    <t xml:space="preserve">Črpanje vode iz jarka/gradbene jame za čas gradnje (ocenjeno). </t>
  </si>
  <si>
    <t>Dobava in vgradnja peska, planiranje in utrjevanje (utrjevanje po plasteh, pazljivo utrjevanje okoli cevi požarne vode) peska, v spodnjem delu jarka za cev požarne vode, vključno z vsemi preddeli pomožnimi deli ter prenosi in transporti.</t>
  </si>
  <si>
    <t>- za polnilo se uporabi pesek - dobava materiala  (cca. 50 % izkopanega materiala)</t>
  </si>
  <si>
    <t>Planiranje-zasipavanje predvidene trase s predhodno izkopanim materialom do višine terena, z vsemi pomožnimi deli z utrjevanjem po plasteh 20 cm (uporabi se cca. 50 % izkopanega materiala).</t>
  </si>
  <si>
    <t>Nakladanje in odvoz odvečnega materiala izkopov. Vključno z nakladanjem materiala. Izbere se eno izmed spodnjih možnosti.</t>
  </si>
  <si>
    <t>Dobava in polaganje cevi GRE cevi za izvedbo črpališča (polaganje cevi se izvedo po navodilih proizvajalca cevi). Vključno z vsemi preddeli, pomožnimi deli, prenosi in transport. Količine cevi so podane v tekočih metrih. V postavki vključeni tudi vsi potrebni spojni elementi. V primeru, da se cev nahaja pod povozno površino se mora nad cevjo izvesti zaščitni beton (izvedba tamponskega nasutja deb. 20 cm z utrjevanjem po plasteh (80 MPa), izdelava in dobava betona C25/30 deb. cca. 15 cm, dobava in vgradnja armaturne mreže S335 (S500) v sredino betonskega prereza. Pri preboju cevi v jašek se mora obvezno okoli cevi zagotoviti elastični spoj (vstavitev tesnilne gume okoli cevi), tesnilna guma zajeta v tej postavki.</t>
  </si>
  <si>
    <t>GRE fi 400 mm:</t>
  </si>
  <si>
    <t>- izvedba cevi v izkopu</t>
  </si>
  <si>
    <t xml:space="preserve">- izvedba cevi na mostu (do ploščadi) </t>
  </si>
  <si>
    <t>GRE fi 150 mm:</t>
  </si>
  <si>
    <t>Izvedba in dobava vsega potrebnega materiala za izvedbo preboja GRE cevi skozi beton jaška. Preboj se izvede z položitvijo večje cevi na mestu preboja jaška (za GRE 400 -&gt; zaščitno cev v opažu fi 450, GRE 150 &gt; cev fi 200). Točno lokacijo preboja se predvidi na terenu med izvedbo. Vključno z vsemi preddeli, pomožnimi deli, prenosi in transporti.</t>
  </si>
  <si>
    <t>preboj cevi GRE 400 mm</t>
  </si>
  <si>
    <t>preboj cevi GRE 150 mm</t>
  </si>
  <si>
    <t>Dobava in polaganje SF cevi za potrebe inštalacij za požarno črpališče, vključno z vsemi preddeli, pomožnimi deli, prenosi in transporti. Količine cevi so podane v tekočih metrih. V postavki vključeni tudi vsi potrebni spojni elementi. primeru, da se cev nahaja pod povozno površino se mora nad cevjo izvesti zaščitni beton (izvedba tamponskega nasutja deb. 20 cm z utrjevanjem po plasteh (80 MPa), izdelava in dobava betona C25/30 deb. Cca. 15 cm, dobava in vgradnja armaturne mreže S335 (S500) v sredino betonskega prereza.</t>
  </si>
  <si>
    <t>Dobava in polaganje PVC opozorilnega traku nad vodi, ki se vodijo v zemljini, cca. 20 cm pod nivojem terena, vključno z vsemi preddeli, pomožnimi deli, prenosi in transporti.</t>
  </si>
  <si>
    <t>Dobava in dobava vsega potrebnega materiala (cevi za kabliranje obstoječih vodov) za izvedbo križanj z obstoječimi vodi, v postavki zajeto tudi povečanje globine izkopa zaradi vodenja le teh. Vključno z vsemi preddeli, pomožnimi deli, prenosi in transporti.</t>
  </si>
  <si>
    <t>Izvedba zamika elektrovoda na mestu izvedbe novega jaška za izvedbo hidrantov. V postavki vključen ves potrebne material za izvedbo zamika. Vključno z vsemi preddeli, pomožnimi deli, prenosi in transporti. Izvedba se izvede po navodilih pooblaščenega upravljavca elektrovoda.</t>
  </si>
  <si>
    <t>Betoniranje podložnega betona nizke nosilnosti C7/12 na dnu pod dnom temelja. Vključno z dobavo, transportom in vsemi pomožnimi deli.</t>
  </si>
  <si>
    <t xml:space="preserve">Izdelava, montaža, demontaža, in čiščenje kosmatega opaža temelja mostu in robu plošče na strani prodca, vključno z vsemi pomožnimi deli, prenosi in transporti. </t>
  </si>
  <si>
    <t>- peta temelja</t>
  </si>
  <si>
    <t>- čaša temelja</t>
  </si>
  <si>
    <t>- rob plošče na strani prodca</t>
  </si>
  <si>
    <t>Priprava podlage pred betoniranjem plošče na ploščadi. Odstranitev peska, spiranje pod pritiskom, predpremaz za povečanje sprijemnosti novega in obstoječega beton. Vključno z vsemi preddeli, pomožnimi deli, prenosi in transporti.</t>
  </si>
  <si>
    <t>Izdelava, dobava in vgradnja betona C35/45 v armirane konstrukcije  z vsemi pomožnimi deli, prenosi in transporti. Beton temelja mostu in talne plošče na ploščadi, karakteristike betona so napisane spodaj. Pred betoniranje je potrebno izvesti morebitno ozemljitev.</t>
  </si>
  <si>
    <t>€/kg</t>
  </si>
  <si>
    <t>Temelj mostu:</t>
  </si>
  <si>
    <t>- armatura do vključno fi 12 mm</t>
  </si>
  <si>
    <t>Plošča na ploščadi:</t>
  </si>
  <si>
    <t>Izvedba vrtin in izvedba sidranja AB plošče (rebraste armature) na ploščadi ter dobava vsega potrebnega materiala. Vključno z vsemi preddeli, pomožnimi deli ter vsemi prenosi in transporti. Sidranje se izvede z lepilno maso (kot na primer HIT-HY 200-R, ali enakovredno, sidranje se izvede po navodilih proizvajalca).</t>
  </si>
  <si>
    <t>Izvedba pritrditve kontejnerjev in konstrukcij na ploščad oz. temelj mostu. Izvedba vrtin in izvedba sidranja ter dobava vsega potrebnega materiala (sidra in lepilo za sidranje). Vključno z vsemi preddeli, pomožnimi deli ter vsemi prenosi in transporti. Sidranje se izvede z lepilno maso (kot na primer HIT-HY 200-A, ali enakovredno + sidrne palice HIT-V-HCR (nerjavne, za potresna območja) M12, M16 in M20, ali enakovredno, sidranje se izvede po navodilih proizvajalca. 
Obvezno podlivanje čelnih pločevin po sistemu (HILTI Sesmic/Filling set). V primeru, da se med izvedbo naleti na armaturno železo v betonu se tej postavki doda spodnja postavka. Število sider je za vsako posamezno sidro zase.</t>
  </si>
  <si>
    <t>Izvedba nove vrtine v primeru, da se je v prvem vrtanju naletelo na armaturno železo v betonu ter sidranje (izvedba sidranja na enak sistem kot je opisano v predhodnji postavki). V postavki vključena vsa preddela, pomožna dela, prenosi in transporti. Izdelava nove čelne pločevine po skici (vrtanje čelne pločevine in kvalitetna antikorozijska zaščita).</t>
  </si>
  <si>
    <t>ocena</t>
  </si>
  <si>
    <t>Dobava in vgradnja tipskega jaška na mestu priključitve na obstoječi elektro razvod vključno z gradbeno jamo, pripravo podlaga ter vsemi preddeli, pomožnimi deli ter vsemi prenosi in transporti.</t>
  </si>
  <si>
    <t>površinski odriv humusa, do globine cca. 30 cm, z odrivom/nakladanjem in odvozom na začasno deponijo gradbenega materiala, vključno z vsemi preddeli.</t>
  </si>
  <si>
    <t>- upoštevano v izkopih</t>
  </si>
  <si>
    <t>strojni izkop gradbene jame jaška v zemljini do III. kategorije, z odrivom/nalaganjem ter odvozom na začasno deponijo gradbenega materiala (pri izkopu potrebna izredna previdnost zardi obstoječih vodov – na mestu obstoječih vodov se izvaja ročni izkop).</t>
  </si>
  <si>
    <t>ročni izkop gradbene jame jaška v zemljini do III. kategorije v bližini obstoječih vodov ter na mestih križanja z obstoječimi vodi, z nalaganjem na rob izkopa oz. z nalaganjem ter odvozom na začasno deponijo gradbenega materiala.</t>
  </si>
  <si>
    <t>dobava in izdelava tamponskega nasutja pod spodnjo ploščo jaška, drobljenec 0-70 mm z nabijanjem do E = 8 kN/cm2, obračun v zbitem stanju, vsa pomožna dela, transporti in manipulativni stroški, po plasteh deb. 30 cm.</t>
  </si>
  <si>
    <t>betoniranje podložnega betona nizke nosilnosti C7/12 na na dnu jaška. Vključno z dobavo, transportom in vsemi pomožnimi deli.</t>
  </si>
  <si>
    <t>dobava in vgradnja tipskega montažnega jaška, vključno z vsemi preddeli, pomožnimi delim, transporti ter prenosi.</t>
  </si>
  <si>
    <t>dobava in vgradnja nerjavnega INOX pokrova dim. 0,80/0,80 m. Vključno z vsemi preddeli, pomožnimi deli, prenosi in transporti.</t>
  </si>
  <si>
    <t>zasipava jaška s predhodno izkopanim materialom, vključno z nalaganjem in utrjevanjem po plasteh debeline 20 cm ter preddeli, pomožnimi deli, prenosi in transporti.</t>
  </si>
  <si>
    <t>Kompletna izdelava jaška z dobavo vsega potrebnega materiala ne-tipskih jaškov, kompletno z vsemi preddeli, pomožnimi deli, prenosi in transporti.</t>
  </si>
  <si>
    <t xml:space="preserve">izdelava, montaža, demontaža in čiščenje dvostanskega kosmatega opaža jaška, vključno z vsemi pomožnimi deli, prenosi in transporti. </t>
  </si>
  <si>
    <t>izdelava, dobava in vgradnja betona C35/35 v armiranobetonske konstrukcije (jašek) z vsemi pomožnimi deli, prenosi in transporti. V primeru izvedbe vodotesnih jaškov se betonu doda dodatek za vodotesnot (kot na primer Xypex Admix C-1000), poleg dodatka se na mora na delavnem stiku (plošča-stena jaška) vgraditi tesnilno pločevino višine 25 cm. Vključno z vsemi preddeli, pomožnimi deli (tesnilna pločevina) ter prenosi in transporti.</t>
  </si>
  <si>
    <t>dobava armature, rezanje, krivljenje, polaganje in vezanje armature (v postavki vključene mreže in palice) kvalitete S500 v armiranobetonske elemente, z vsemi preddeli, pomožnimi deli, prenosi in transporti.</t>
  </si>
  <si>
    <t>Izvedba vrtin in izvedba sidranja ter dobava vsega potrebnega materiala. Vključno z vsemi preddeli, pomožnimi deli ter vsemi prenosi in transporti. Sidranje se izvede z lepilno masi (kot na primer HIT-HY 200-R, ali enakovredno, sidranje se izvede po navodilih proizvajalca).</t>
  </si>
  <si>
    <t>dobava in vgradnja nerjavnega INOX  pokrova 2x dim. 0,80/0,80 m. Vključno z vsemi preddeli, pomožnimi deli, prenosi in transporti.</t>
  </si>
  <si>
    <t>Cena [EUR]</t>
  </si>
  <si>
    <t>Gradbeni del - Mapa3</t>
  </si>
  <si>
    <t>Električni del - Mapa4</t>
  </si>
  <si>
    <t>Strojni del - Mapa5</t>
  </si>
  <si>
    <t>POPIS DEL IN MATERIALA - Električni del</t>
  </si>
  <si>
    <t>Ime sklopa del</t>
  </si>
  <si>
    <t>2.0</t>
  </si>
  <si>
    <r>
      <t xml:space="preserve">Izvajalec je dolžan pred pričetkom del pregledati PZI projektno dokumentacijo (vse načrte) in obvestiti projektanta o morebitnih pomanjkljivostih oziroma neskladjih med projektom in popisom del. </t>
    </r>
    <r>
      <rPr>
        <b/>
        <sz val="9"/>
        <color indexed="8"/>
        <rFont val="Arial"/>
        <family val="2"/>
        <charset val="238"/>
      </rPr>
      <t xml:space="preserve">V cenah posameznih del  je potrebno zajeti tudi pripravljalna dela </t>
    </r>
    <r>
      <rPr>
        <sz val="9"/>
        <color indexed="8"/>
        <rFont val="Arial"/>
        <family val="2"/>
        <charset val="238"/>
      </rPr>
      <t>(navedeno spodaj)</t>
    </r>
    <r>
      <rPr>
        <b/>
        <sz val="9"/>
        <color indexed="8"/>
        <rFont val="Arial"/>
        <family val="2"/>
        <charset val="238"/>
      </rPr>
      <t xml:space="preserve"> in zaključna dela</t>
    </r>
    <r>
      <rPr>
        <sz val="9"/>
        <color indexed="8"/>
        <rFont val="Arial"/>
        <family val="2"/>
        <charset val="238"/>
      </rPr>
      <t xml:space="preserve"> (finalno čiščenje objekta in okolice, izjave izvajalcev, meritve in testiranja tesnosti, izolativnosti, konstrukcij in instalacij, prvi zagon in prvo usposabljanje bodočega uporabnika) - so domena izvajalca gradnje. 
Vsi pomožni odri za izdelavo (v kolikor niso navedeni v tem popisu) se upoštevajo v enotnih cenah in se ne obračunavajo posebej.
Prav tako stroški prijave, ureditve in organizacije gradbišča, izvajanje skupnih ukrepov za zagotavljanje varnosti in zdravja pri delu (izdelava varnostnega načrta za gradbišče, imenovanje koordinatorja med gradnjo), ureditev dostopnih  poti in zavarovanje gradbišča z ograjo, postavitev kontejnerjev in skladišč, naprava začasnih delavnic in deponij, naprava podlage za postavitev dvigal, postavitev montažnih sanitarij, izvedbe začasnih instalacijskih priklopov za gradbiščne potrebe (elektrika, voda,telefon), namestitev zaščitnih naprav (gasilni aparati, hidrant, namestitev omaric za nudenje prve pomoči, fizično in tehnično varovanje, priprava in čiščenje podlage pred izvedbo del, prenosi, nakladanja in transporti, čiščenje objekta med in po gradnji, odvoz vseh materialov, embalaže in ostalih odpadkov na trajno komunalno urejeno deponijo na oddaljenosti do 10km vključno s taksami morajo biti zajeti v cenah posameznih </t>
    </r>
    <r>
      <rPr>
        <b/>
        <sz val="9"/>
        <color indexed="8"/>
        <rFont val="Arial"/>
        <family val="2"/>
        <charset val="238"/>
      </rPr>
      <t xml:space="preserve">postavk. 
Morebitna odstopanja od PZI projekta mora izvajalec sproti beležiti in jih po končanem posameznem sklopu del predati projektantu, nadzorniku oz. investitorju. 
</t>
    </r>
    <r>
      <rPr>
        <sz val="9"/>
        <color indexed="8"/>
        <rFont val="Arial"/>
        <family val="2"/>
        <charset val="238"/>
      </rPr>
      <t>Po končani gradnji se mora postaviti še razlagalna tabla o sofinancerjih... (podatke da naročnik).</t>
    </r>
  </si>
  <si>
    <r>
      <t xml:space="preserve">Vsi materiali in oprema mora </t>
    </r>
    <r>
      <rPr>
        <b/>
        <sz val="9"/>
        <color indexed="8"/>
        <rFont val="Arial"/>
        <family val="2"/>
        <charset val="238"/>
      </rPr>
      <t>imeti ustrezne certifikate za vgradnjo (izjave o skladnosti), ki se jih pravočasno pred vgradnjo predloži v potrditev nadzorniku in naročniku</t>
    </r>
    <r>
      <rPr>
        <sz val="9"/>
        <color indexed="8"/>
        <rFont val="Arial"/>
        <family val="2"/>
        <charset val="238"/>
      </rPr>
      <t xml:space="preserve">. V primeru vgradnje nepotrjenih materialov in elementov bo izvajalec na svoje stroške te materiale oz. elemente odstranil (rok za dokončanje del se zaradi tega ne podaljša!). Ob zaključku del pa zbere v mapi in preda investitorju ali nadzorniku v 2 izvodih; kot tudi gradbeni dnevnik za izvedena dela. </t>
    </r>
  </si>
  <si>
    <r>
      <t xml:space="preserve">Vsaka opisana pozicija obsega dobavo materiala oz. izdelka z vsemi deli, materiali in transporti. </t>
    </r>
    <r>
      <rPr>
        <b/>
        <sz val="9"/>
        <color indexed="8"/>
        <rFont val="Arial"/>
        <family val="2"/>
        <charset val="238"/>
      </rPr>
      <t xml:space="preserve"> Posamezna dela mora izvajalec izvesti v celoti, čeprav v opisu posamezne postavke popisa del morda to ni posebej navedeno </t>
    </r>
    <r>
      <rPr>
        <sz val="9"/>
        <color indexed="8"/>
        <rFont val="Arial"/>
        <family val="2"/>
        <charset val="238"/>
      </rPr>
      <t>(priprava podlag za kvalitetno izvedbo del, manjša zaključna dela...).</t>
    </r>
    <r>
      <rPr>
        <b/>
        <sz val="9"/>
        <color indexed="8"/>
        <rFont val="Arial"/>
        <family val="2"/>
        <charset val="238"/>
      </rPr>
      <t xml:space="preserve"> Vse mere je potrebno preveriti na mestu samem pred izvedbo del.</t>
    </r>
  </si>
  <si>
    <r>
      <t>V ponudbi posameznih del (posameznih postavk popisa) mora ponudnik</t>
    </r>
    <r>
      <rPr>
        <b/>
        <sz val="9"/>
        <color indexed="8"/>
        <rFont val="Arial"/>
        <family val="2"/>
        <charset val="238"/>
      </rPr>
      <t xml:space="preserve"> vpisati proizvod/opremo, ki jo bo dobavil v kolikor je različna od postavke iz popisa</t>
    </r>
    <r>
      <rPr>
        <sz val="9"/>
        <color indexed="8"/>
        <rFont val="Arial"/>
        <family val="2"/>
        <charset val="238"/>
      </rPr>
      <t xml:space="preserve">. V kolikor je rubrika prazna, se smatra, da bo vgrajen material/oprema kot je navedeno v popisu. Navesti je potrebno tudi garancijski rok za vgrajeni material. </t>
    </r>
  </si>
  <si>
    <r>
      <t>m</t>
    </r>
    <r>
      <rPr>
        <vertAlign val="superscript"/>
        <sz val="9"/>
        <rFont val="Arial"/>
        <family val="2"/>
        <charset val="238"/>
      </rPr>
      <t>3</t>
    </r>
  </si>
  <si>
    <r>
      <t>€/m</t>
    </r>
    <r>
      <rPr>
        <vertAlign val="superscript"/>
        <sz val="9"/>
        <rFont val="Arial"/>
        <family val="2"/>
        <charset val="238"/>
      </rPr>
      <t>3</t>
    </r>
  </si>
  <si>
    <r>
      <t xml:space="preserve">- izkop za inštalacije </t>
    </r>
    <r>
      <rPr>
        <b/>
        <sz val="9"/>
        <rFont val="Arial"/>
        <family val="2"/>
        <charset val="238"/>
      </rPr>
      <t>(</t>
    </r>
    <r>
      <rPr>
        <sz val="9"/>
        <rFont val="Arial"/>
        <family val="2"/>
        <charset val="238"/>
      </rPr>
      <t>upoštevan tudi izkop za nov jašek</t>
    </r>
    <r>
      <rPr>
        <b/>
        <sz val="9"/>
        <rFont val="Arial"/>
        <family val="2"/>
        <charset val="238"/>
      </rPr>
      <t>)</t>
    </r>
  </si>
  <si>
    <r>
      <t>Dobava in izdelava tamponskega nasutja pod temeljem mostu, drobljenec 0-70 mm z nabijanjem do Ev2 = 8 kN/m</t>
    </r>
    <r>
      <rPr>
        <vertAlign val="superscript"/>
        <sz val="9"/>
        <color indexed="8"/>
        <rFont val="Arial"/>
        <family val="2"/>
        <charset val="238"/>
      </rPr>
      <t>2</t>
    </r>
    <r>
      <rPr>
        <sz val="9"/>
        <color indexed="8"/>
        <rFont val="Arial"/>
        <family val="2"/>
        <charset val="238"/>
      </rPr>
      <t>, Ev2/Ev1 &lt; 2, obračun v zbitem stanju, vsa pomožna dela, transporti in manipulativni stroški, po plasteh deb. 30 cm.</t>
    </r>
  </si>
  <si>
    <r>
      <t xml:space="preserve">- cev SF63 </t>
    </r>
    <r>
      <rPr>
        <b/>
        <sz val="9"/>
        <rFont val="Arial"/>
        <family val="2"/>
        <charset val="238"/>
      </rPr>
      <t>(</t>
    </r>
    <r>
      <rPr>
        <sz val="9"/>
        <rFont val="Arial"/>
        <family val="2"/>
        <charset val="238"/>
      </rPr>
      <t>upoštevane cevi v izkopu</t>
    </r>
    <r>
      <rPr>
        <b/>
        <sz val="9"/>
        <rFont val="Arial"/>
        <family val="2"/>
        <charset val="238"/>
      </rPr>
      <t>)</t>
    </r>
  </si>
  <si>
    <r>
      <t xml:space="preserve">- cev SF110 </t>
    </r>
    <r>
      <rPr>
        <b/>
        <sz val="9"/>
        <rFont val="Arial"/>
        <family val="2"/>
        <charset val="238"/>
      </rPr>
      <t>(</t>
    </r>
    <r>
      <rPr>
        <sz val="9"/>
        <rFont val="Arial"/>
        <family val="2"/>
        <charset val="238"/>
      </rPr>
      <t>upoštevane cevi v izkopu</t>
    </r>
    <r>
      <rPr>
        <b/>
        <sz val="9"/>
        <rFont val="Arial"/>
        <family val="2"/>
        <charset val="238"/>
      </rPr>
      <t>)</t>
    </r>
  </si>
  <si>
    <r>
      <t>m</t>
    </r>
    <r>
      <rPr>
        <vertAlign val="superscript"/>
        <sz val="9"/>
        <rFont val="Arial"/>
        <family val="2"/>
        <charset val="238"/>
      </rPr>
      <t>2</t>
    </r>
  </si>
  <si>
    <r>
      <t>€/m</t>
    </r>
    <r>
      <rPr>
        <vertAlign val="superscript"/>
        <sz val="9"/>
        <rFont val="Arial"/>
        <family val="2"/>
        <charset val="238"/>
      </rPr>
      <t>2</t>
    </r>
  </si>
  <si>
    <r>
      <t>- beton temelja: C 35/45 XS3, PV III, S4, D</t>
    </r>
    <r>
      <rPr>
        <vertAlign val="subscript"/>
        <sz val="9"/>
        <color indexed="8"/>
        <rFont val="Arial"/>
        <family val="2"/>
        <charset val="238"/>
      </rPr>
      <t>max</t>
    </r>
    <r>
      <rPr>
        <sz val="9"/>
        <color indexed="8"/>
        <rFont val="Arial"/>
        <family val="2"/>
        <charset val="238"/>
      </rPr>
      <t xml:space="preserve"> 16, z dodatkom Hiperplastifikator - Adva Floor 207 (2,5 kg/m</t>
    </r>
    <r>
      <rPr>
        <vertAlign val="superscript"/>
        <sz val="9"/>
        <color indexed="8"/>
        <rFont val="Arial"/>
        <family val="2"/>
        <charset val="238"/>
      </rPr>
      <t>3</t>
    </r>
    <r>
      <rPr>
        <sz val="9"/>
        <color indexed="8"/>
        <rFont val="Arial"/>
        <family val="2"/>
        <charset val="238"/>
      </rPr>
      <t>) ali podobno, z dodatkom proti krčenju - SRA 100 (6,5 kg/m</t>
    </r>
    <r>
      <rPr>
        <vertAlign val="superscript"/>
        <sz val="9"/>
        <color indexed="8"/>
        <rFont val="Arial"/>
        <family val="2"/>
        <charset val="238"/>
      </rPr>
      <t>3</t>
    </r>
    <r>
      <rPr>
        <sz val="9"/>
        <color indexed="8"/>
        <rFont val="Arial"/>
        <family val="2"/>
        <charset val="238"/>
      </rPr>
      <t>) ali podobno, z dodatkom proti morski soli</t>
    </r>
  </si>
  <si>
    <r>
      <t>- plošča na ploščadi: C 35/45 XS3, PV III, S4, D</t>
    </r>
    <r>
      <rPr>
        <vertAlign val="subscript"/>
        <sz val="9"/>
        <color indexed="8"/>
        <rFont val="Arial"/>
        <family val="2"/>
        <charset val="238"/>
      </rPr>
      <t>max</t>
    </r>
    <r>
      <rPr>
        <sz val="9"/>
        <color indexed="8"/>
        <rFont val="Arial"/>
        <family val="2"/>
        <charset val="238"/>
      </rPr>
      <t xml:space="preserve"> 16, z dodatkom Hiperplastifikator - Adva Floor 207 (2,5 kg/m</t>
    </r>
    <r>
      <rPr>
        <vertAlign val="superscript"/>
        <sz val="9"/>
        <color indexed="8"/>
        <rFont val="Arial"/>
        <family val="2"/>
        <charset val="238"/>
      </rPr>
      <t>3</t>
    </r>
    <r>
      <rPr>
        <sz val="9"/>
        <color indexed="8"/>
        <rFont val="Arial"/>
        <family val="2"/>
        <charset val="238"/>
      </rPr>
      <t>) ali podobno, z dodatkom proti krčenju - SRA 100 (6,5 kg/m</t>
    </r>
    <r>
      <rPr>
        <vertAlign val="superscript"/>
        <sz val="9"/>
        <color indexed="8"/>
        <rFont val="Arial"/>
        <family val="2"/>
        <charset val="238"/>
      </rPr>
      <t>3</t>
    </r>
    <r>
      <rPr>
        <sz val="9"/>
        <color indexed="8"/>
        <rFont val="Arial"/>
        <family val="2"/>
        <charset val="238"/>
      </rPr>
      <t>) ali podobno, z dodatkom proti morski soli</t>
    </r>
  </si>
  <si>
    <r>
      <t>Dobava armature, krivljenje, polaganje in vezenje armature kvalitete S500 v armiranobetonske elemente, z vsemi pomožnimi deli, prenosi in transporti –</t>
    </r>
    <r>
      <rPr>
        <b/>
        <sz val="9"/>
        <color indexed="8"/>
        <rFont val="Arial"/>
        <family val="2"/>
        <charset val="238"/>
      </rPr>
      <t xml:space="preserve"> iz armaturnega načrta.</t>
    </r>
  </si>
  <si>
    <r>
      <t xml:space="preserve">Dobava, rezanje in polaganje armaturnih mrež kvalitete S500 v ploščo na ploščadi, z vsemi pomožnimi deli, prenosi in transporti – </t>
    </r>
    <r>
      <rPr>
        <b/>
        <sz val="9"/>
        <color indexed="8"/>
        <rFont val="Arial"/>
        <family val="2"/>
        <charset val="238"/>
      </rPr>
      <t>iz armaturnega načrta.</t>
    </r>
  </si>
  <si>
    <t>POPIS GRADBENIH IN OBRTNIŠKIH DEL (požarni cevovod)</t>
  </si>
  <si>
    <t>JEKLENA KONTRUKCIJA - popis materiala in del</t>
  </si>
  <si>
    <t>CEVNE INSTALACIJE - popis materiala in del</t>
  </si>
  <si>
    <t>TEHNOLOŠKA OPREMA popis materiala in del</t>
  </si>
  <si>
    <r>
      <t>Dobava in montaža, LATERALNI KOMPENZATOR POMIKOV, dovoljen pomik 2</t>
    </r>
    <r>
      <rPr>
        <sz val="10"/>
        <color indexed="8"/>
        <rFont val="Arial"/>
        <family val="2"/>
        <charset val="238"/>
      </rPr>
      <t>λ</t>
    </r>
    <r>
      <rPr>
        <vertAlign val="subscript"/>
        <sz val="10"/>
        <color indexed="8"/>
        <rFont val="Arial"/>
        <family val="2"/>
        <charset val="238"/>
      </rPr>
      <t>N</t>
    </r>
    <r>
      <rPr>
        <sz val="10"/>
        <color indexed="8"/>
        <rFont val="Arial"/>
        <family val="2"/>
        <charset val="238"/>
      </rPr>
      <t xml:space="preserve"> 50mm, DN400, PN16, prirobnični spoj, v skladu s VDS standardom
Proiz: Witzenmann, tip LFR 16.0400.052.0 ali enakovredno</t>
    </r>
  </si>
  <si>
    <r>
      <rPr>
        <u/>
        <sz val="10"/>
        <color indexed="8"/>
        <rFont val="Arial"/>
        <family val="2"/>
        <charset val="238"/>
      </rPr>
      <t>Dimenzije (DxŠxV):</t>
    </r>
    <r>
      <rPr>
        <i/>
        <sz val="10"/>
        <color indexed="8"/>
        <rFont val="Arial"/>
        <family val="2"/>
        <charset val="238"/>
      </rPr>
      <t xml:space="preserve">
6000mm x 3000mm x 2940mm</t>
    </r>
  </si>
  <si>
    <r>
      <rPr>
        <u/>
        <sz val="10"/>
        <color indexed="8"/>
        <rFont val="Arial"/>
        <family val="2"/>
        <charset val="238"/>
      </rPr>
      <t>Struktura tal (od znotraj navzven):</t>
    </r>
    <r>
      <rPr>
        <i/>
        <sz val="10"/>
        <color indexed="8"/>
        <rFont val="Arial"/>
        <family val="2"/>
        <charset val="238"/>
      </rPr>
      <t xml:space="preserve">
• vodotesna večplastna talna plošča iz vezanega lesa na zgornji strani prevlečena z dvokomponentnim premazom PUR za talne obloge (brez topil). Prevlečena s suho folijo, odporno na obrabo debeline 1,5-2 mm.
Odporna na mineralno olje, razredčeno kislino in alkalije. Odpornosti proti zdrsu R9 (z vgrajenimi premazi)
• jeklene prečke
• izolacija iz mineralnih vlaken
• protihrupna, izdelana iz pocinkanega jekla
• vključno z odprtinamo za izpust testne linije (1x)</t>
    </r>
  </si>
  <si>
    <r>
      <t>- MERILEC PRETOKA, s prirobničnima priključkoma v kompletu s prirobnicama, vijaki in tesnili, DN250, PN16, merilno območje od 2,83 - 1130 m</t>
    </r>
    <r>
      <rPr>
        <i/>
        <vertAlign val="superscript"/>
        <sz val="10"/>
        <rFont val="Arial"/>
        <family val="2"/>
        <charset val="238"/>
      </rPr>
      <t>3</t>
    </r>
    <r>
      <rPr>
        <i/>
        <sz val="10"/>
        <rFont val="Arial"/>
        <family val="2"/>
        <charset val="238"/>
      </rPr>
      <t xml:space="preserve">/h odpornost na morsko vodo, z FM certifikatom in v skladu s VDS, </t>
    </r>
  </si>
  <si>
    <t>SPLOŠNO - popis materiala in del</t>
  </si>
  <si>
    <r>
      <t>Model:</t>
    </r>
    <r>
      <rPr>
        <sz val="10"/>
        <color theme="1"/>
        <rFont val="Arial"/>
        <family val="2"/>
        <charset val="238"/>
      </rPr>
      <t xml:space="preserve"> 8.0-H4A-B01-IR-B ali ekvivalent</t>
    </r>
  </si>
  <si>
    <r>
      <t>Zmogljivost:</t>
    </r>
    <r>
      <rPr>
        <sz val="10"/>
        <color theme="1"/>
        <rFont val="Arial"/>
        <family val="2"/>
        <charset val="238"/>
      </rPr>
      <t xml:space="preserve"> vsaj 20 slik/sek pri največji ločljivosti</t>
    </r>
  </si>
  <si>
    <r>
      <t>Kodiranje:</t>
    </r>
    <r>
      <rPr>
        <sz val="10"/>
        <color theme="1"/>
        <rFont val="Arial"/>
        <family val="2"/>
        <charset val="238"/>
      </rPr>
      <t xml:space="preserve"> H.264 in MJPEG</t>
    </r>
  </si>
  <si>
    <r>
      <t>Min. osvetljenost:</t>
    </r>
    <r>
      <rPr>
        <sz val="10"/>
        <color theme="1"/>
        <rFont val="Arial"/>
        <family val="2"/>
        <charset val="238"/>
      </rPr>
      <t xml:space="preserve"> manjša ali enaka 0.3 lux v barvnem načinu in 0 lux v črno-belem načinu delovanja z IR osvetlitvijo</t>
    </r>
  </si>
  <si>
    <r>
      <t>Osvetlitev:</t>
    </r>
    <r>
      <rPr>
        <sz val="10"/>
        <color theme="1"/>
        <rFont val="Arial"/>
        <family val="2"/>
        <charset val="238"/>
      </rPr>
      <t xml:space="preserve"> IR osvetlitev za razdaljo do 70m za nočno zajemanje slik</t>
    </r>
  </si>
  <si>
    <r>
      <t>Zorni kot:</t>
    </r>
    <r>
      <rPr>
        <sz val="10"/>
        <color theme="1"/>
        <rFont val="Arial"/>
        <family val="2"/>
        <charset val="238"/>
      </rPr>
      <t xml:space="preserve"> približno 44° do 81°</t>
    </r>
  </si>
  <si>
    <r>
      <t>Detekcija gibanja:</t>
    </r>
    <r>
      <rPr>
        <sz val="10"/>
        <color theme="1"/>
        <rFont val="Arial"/>
        <family val="2"/>
        <charset val="238"/>
      </rPr>
      <t>  strojna</t>
    </r>
  </si>
  <si>
    <r>
      <t>Video analitika:</t>
    </r>
    <r>
      <rPr>
        <sz val="10"/>
        <color theme="1"/>
        <rFont val="Arial"/>
        <family val="2"/>
        <charset val="238"/>
      </rPr>
      <t xml:space="preserve"> samoučljiva</t>
    </r>
  </si>
  <si>
    <r>
      <t>Programska podpora:</t>
    </r>
    <r>
      <rPr>
        <sz val="10"/>
        <color theme="1"/>
        <rFont val="Arial"/>
        <family val="2"/>
        <charset val="238"/>
      </rPr>
      <t xml:space="preserve"> ONVIF</t>
    </r>
  </si>
  <si>
    <r>
      <t>Vmesniki:</t>
    </r>
    <r>
      <rPr>
        <sz val="10"/>
        <color theme="1"/>
        <rFont val="Arial"/>
        <family val="2"/>
        <charset val="238"/>
      </rPr>
      <t xml:space="preserve"> digitalni vhod in izhod</t>
    </r>
  </si>
  <si>
    <r>
      <t>Napajalnik:</t>
    </r>
    <r>
      <rPr>
        <sz val="10"/>
        <color theme="1"/>
        <rFont val="Arial"/>
        <family val="2"/>
        <charset val="238"/>
      </rPr>
      <t xml:space="preserve"> 230VAC/24VAC 60W v ohišju za montažo na din letev</t>
    </r>
  </si>
  <si>
    <r>
      <t>Ohišje:</t>
    </r>
    <r>
      <rPr>
        <sz val="10"/>
        <color theme="1"/>
        <rFont val="Arial"/>
        <family val="2"/>
        <charset val="238"/>
      </rPr>
      <t xml:space="preserve"> protivandalno IP66 Bullet izvedba s kovinsko nerjavečo konzolo za pritrditev na steber</t>
    </r>
  </si>
  <si>
    <t>Vrednost brez DDV</t>
  </si>
  <si>
    <t>Cena brez DDV</t>
  </si>
  <si>
    <t>Cena/enoto brez DDV</t>
  </si>
  <si>
    <t>STROJNE INŠTALACIJE IN STROJNA OPREMA - popis materiala in del</t>
  </si>
  <si>
    <t>0. SPLOŠNO</t>
  </si>
  <si>
    <t>že dobavljeno</t>
  </si>
  <si>
    <t>4.1.1</t>
  </si>
  <si>
    <t>DDV 22%</t>
  </si>
  <si>
    <t>DOBAVA KONTEJNERSKE ENOTE POŽARNEGA ČRPALIŠČA NI PREDMET TEGA RAZPISA, AMPAK JE PREDMET DOBAVE INVESTITORJA LUKE KOPER.
V sklopu dobave kontejnerske enote požarnega črpališča je proizvajalec Holzhauer  dolžan:
* biti prisoten pri končni montaži/povezavi črpalke, prenosnega menjalnika, pogonske osi z motorjem
* zagotoviti končni pregled vgrajene opreme
* predaja kontejnerske enote v pogon
  (3 dni za prve tri točke)
* zagotoviti šolanje obratovalnega osebja 
  (2 dni)</t>
  </si>
  <si>
    <t>Dobava in montaža, izstopna JEKLENA CEVNA LINIJA za izpust iz varnostnega ventila tlačnih vodov črpalk DN250, PN16 iz materiala v skladu z 1.4571 / 316 / 316Ti.</t>
  </si>
  <si>
    <t>Dobava in montaže dušilnih elementov kontejnerja - gume v debelini 5 mm pod nosilno konstrukcijo kontejnerja.</t>
  </si>
  <si>
    <t>Skupaj dovod električne energije</t>
  </si>
  <si>
    <t>Skupaj inštalacijski material in kabli</t>
  </si>
  <si>
    <t>Skupaj material</t>
  </si>
  <si>
    <t>Skupaj delo in priklopni stroški</t>
  </si>
  <si>
    <t>Skupaj elektro inštalacije za požarno javljanje</t>
  </si>
  <si>
    <t>Skupaj pregled pooblaščene institucije</t>
  </si>
  <si>
    <t>Skupaj videonadzor</t>
  </si>
  <si>
    <t>Skupaj optika</t>
  </si>
  <si>
    <t>7.3</t>
  </si>
  <si>
    <t>7.4</t>
  </si>
  <si>
    <t>7.5</t>
  </si>
  <si>
    <t>7.6</t>
  </si>
  <si>
    <t>7.7</t>
  </si>
  <si>
    <t>7.8</t>
  </si>
  <si>
    <t>Skupaj ozemljitev in strelovod</t>
  </si>
  <si>
    <t>8.</t>
  </si>
  <si>
    <t>8.1.1</t>
  </si>
  <si>
    <t>8.1.2</t>
  </si>
  <si>
    <t>8.1.3</t>
  </si>
  <si>
    <t>8.1.4</t>
  </si>
  <si>
    <t>8.1.5</t>
  </si>
  <si>
    <t>8.1.6</t>
  </si>
  <si>
    <t>8.1.7</t>
  </si>
  <si>
    <t>8.2.1</t>
  </si>
  <si>
    <t>8.2.2</t>
  </si>
  <si>
    <t>8.2.3</t>
  </si>
  <si>
    <t>8.2.4</t>
  </si>
  <si>
    <t>8.2.5</t>
  </si>
  <si>
    <t>8.2.6</t>
  </si>
  <si>
    <t>8.2.7</t>
  </si>
  <si>
    <t>10</t>
  </si>
  <si>
    <t>10.2</t>
  </si>
  <si>
    <t>10.3</t>
  </si>
  <si>
    <t>10.4</t>
  </si>
  <si>
    <t>10.5</t>
  </si>
  <si>
    <t>10.6</t>
  </si>
  <si>
    <t>11</t>
  </si>
  <si>
    <t>12</t>
  </si>
  <si>
    <t>12.1</t>
  </si>
  <si>
    <t>12.2</t>
  </si>
  <si>
    <t>12.3</t>
  </si>
  <si>
    <t>12.4</t>
  </si>
  <si>
    <t>Skupaj ogrevanje cevi DN400</t>
  </si>
  <si>
    <t>Skupaj ogrevanje cevi DN100</t>
  </si>
  <si>
    <t>Skupaj razsvetljava ploščadi</t>
  </si>
  <si>
    <t>Skupaj splošno</t>
  </si>
  <si>
    <t>Skupaj pomožna in nepredvidena dela, drobni material</t>
  </si>
  <si>
    <t>Pomožna in nepredvidena dela, drobni material</t>
  </si>
  <si>
    <t>Skupaj priklop dvigala na glavno napajalno omaro v KON4</t>
  </si>
  <si>
    <t>Manipulativni in transportni stroški - do 3%</t>
  </si>
  <si>
    <t>Ocena - do 10%</t>
  </si>
  <si>
    <t>Skupaj kontejnerska enota požarnega črpališča</t>
  </si>
  <si>
    <t>Skupaj pomožna kontejnerska enota</t>
  </si>
  <si>
    <t xml:space="preserve">Vse vrednosti so izražene v evrih. </t>
  </si>
  <si>
    <t xml:space="preserve">Cene in vrednosti so obračunane in zaokrožene na dve (2) decimalki. </t>
  </si>
  <si>
    <t>*Predračunska vrednost</t>
  </si>
  <si>
    <t>Predračunska vrednost (brez DDV)</t>
  </si>
  <si>
    <t>Predračunska vrednost (z DDV)</t>
  </si>
  <si>
    <t>*Predračunska vrednost je seštevek vseh cen/enoto posameznega materiala in del.</t>
  </si>
  <si>
    <t>Popis del - Predračunska vrednost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</si>
</sst>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164" formatCode="#,##0.00;#,##0.00;&quot;&quot;"/>
    <numFmt numFmtId="165" formatCode="#,##0.00\ &quot;€&quot;"/>
    <numFmt numFmtId="166" formatCode="#,##0.0;#,##0.0;&quot;&quot;"/>
    <numFmt numFmtId="167" formatCode="#,##0;#,##0;&quot;&quot;"/>
    <numFmt numFmtId="168" formatCode="#,##0.00\ [$€-424];\-#,##0.00\ [$€-424]"/>
    <numFmt numFmtId="169" formatCode="#,##0.00\ _€"/>
  </numFmts>
  <fonts count="43" x14ac:knownFonts="1">
    <font>
      <sz val="11"/>
      <color theme="1"/>
      <name val="Tahoma"/>
      <family val="2"/>
      <charset val="238"/>
    </font>
    <font>
      <b/>
      <sz val="11"/>
      <color theme="1"/>
      <name val="Tahoma"/>
      <family val="2"/>
      <charset val="238"/>
    </font>
    <font>
      <sz val="10"/>
      <name val="Arial"/>
      <family val="2"/>
      <charset val="238"/>
    </font>
    <font>
      <b/>
      <sz val="10"/>
      <name val="Arial"/>
      <family val="2"/>
      <charset val="238"/>
    </font>
    <font>
      <sz val="10"/>
      <name val="Arial CE"/>
      <charset val="238"/>
    </font>
    <font>
      <sz val="10"/>
      <name val="Arial"/>
      <family val="2"/>
    </font>
    <font>
      <b/>
      <i/>
      <sz val="10"/>
      <name val="Arial"/>
      <family val="2"/>
    </font>
    <font>
      <i/>
      <sz val="10"/>
      <name val="Arial"/>
      <family val="2"/>
    </font>
    <font>
      <sz val="11"/>
      <color theme="1"/>
      <name val="Calibri"/>
      <family val="2"/>
      <charset val="238"/>
      <scheme val="minor"/>
    </font>
    <font>
      <sz val="10"/>
      <color theme="1"/>
      <name val="Arial"/>
      <family val="2"/>
      <charset val="238"/>
    </font>
    <font>
      <b/>
      <sz val="10"/>
      <color theme="1"/>
      <name val="Arial"/>
      <family val="2"/>
      <charset val="238"/>
    </font>
    <font>
      <sz val="10"/>
      <color indexed="8"/>
      <name val="Arial"/>
      <family val="2"/>
      <charset val="238"/>
    </font>
    <font>
      <b/>
      <sz val="10"/>
      <color indexed="8"/>
      <name val="Arial"/>
      <family val="2"/>
      <charset val="238"/>
    </font>
    <font>
      <u/>
      <sz val="10"/>
      <name val="Arial"/>
      <family val="2"/>
      <charset val="238"/>
    </font>
    <font>
      <vertAlign val="superscript"/>
      <sz val="10"/>
      <name val="Arial"/>
      <family val="2"/>
      <charset val="238"/>
    </font>
    <font>
      <sz val="10"/>
      <color indexed="10"/>
      <name val="Arial"/>
      <family val="2"/>
      <charset val="238"/>
    </font>
    <font>
      <i/>
      <sz val="10"/>
      <color indexed="8"/>
      <name val="Arial"/>
      <family val="2"/>
      <charset val="238"/>
    </font>
    <font>
      <u/>
      <sz val="10"/>
      <color indexed="8"/>
      <name val="Arial"/>
      <family val="2"/>
      <charset val="238"/>
    </font>
    <font>
      <u/>
      <sz val="10"/>
      <color theme="1"/>
      <name val="Arial"/>
      <family val="2"/>
      <charset val="238"/>
    </font>
    <font>
      <sz val="10"/>
      <color rgb="FFFF0000"/>
      <name val="Arial"/>
      <family val="2"/>
      <charset val="238"/>
    </font>
    <font>
      <i/>
      <sz val="10"/>
      <name val="Arial"/>
      <family val="2"/>
      <charset val="238"/>
    </font>
    <font>
      <b/>
      <i/>
      <sz val="10"/>
      <name val="Arial"/>
      <family val="2"/>
      <charset val="238"/>
    </font>
    <font>
      <i/>
      <sz val="10"/>
      <color theme="1"/>
      <name val="Arial"/>
      <family val="2"/>
      <charset val="238"/>
    </font>
    <font>
      <b/>
      <i/>
      <sz val="10"/>
      <color indexed="8"/>
      <name val="Arial"/>
      <family val="2"/>
      <charset val="238"/>
    </font>
    <font>
      <vertAlign val="superscript"/>
      <sz val="10"/>
      <color indexed="8"/>
      <name val="Arial"/>
      <family val="2"/>
      <charset val="238"/>
    </font>
    <font>
      <vertAlign val="subscript"/>
      <sz val="10"/>
      <color indexed="8"/>
      <name val="Arial"/>
      <family val="2"/>
      <charset val="238"/>
    </font>
    <font>
      <sz val="9"/>
      <name val="Arial"/>
      <family val="2"/>
      <charset val="238"/>
    </font>
    <font>
      <sz val="10"/>
      <name val="Mangal"/>
      <family val="2"/>
      <charset val="238"/>
    </font>
    <font>
      <b/>
      <sz val="9"/>
      <name val="Arial"/>
      <family val="2"/>
      <charset val="238"/>
    </font>
    <font>
      <sz val="9"/>
      <color indexed="8"/>
      <name val="Arial"/>
      <family val="2"/>
      <charset val="238"/>
    </font>
    <font>
      <b/>
      <sz val="9"/>
      <color indexed="8"/>
      <name val="Arial"/>
      <family val="2"/>
      <charset val="238"/>
    </font>
    <font>
      <vertAlign val="superscript"/>
      <sz val="9"/>
      <name val="Arial"/>
      <family val="2"/>
      <charset val="238"/>
    </font>
    <font>
      <vertAlign val="superscript"/>
      <sz val="9"/>
      <color indexed="8"/>
      <name val="Arial"/>
      <family val="2"/>
      <charset val="238"/>
    </font>
    <font>
      <vertAlign val="subscript"/>
      <sz val="9"/>
      <color indexed="8"/>
      <name val="Arial"/>
      <family val="2"/>
      <charset val="238"/>
    </font>
    <font>
      <sz val="11"/>
      <color theme="1"/>
      <name val="Arial"/>
      <family val="2"/>
      <charset val="238"/>
    </font>
    <font>
      <i/>
      <vertAlign val="superscript"/>
      <sz val="10"/>
      <name val="Arial"/>
      <family val="2"/>
      <charset val="238"/>
    </font>
    <font>
      <b/>
      <sz val="10"/>
      <color rgb="FF00B050"/>
      <name val="Arial"/>
      <family val="2"/>
      <charset val="238"/>
    </font>
    <font>
      <b/>
      <sz val="10"/>
      <color rgb="FF0070C0"/>
      <name val="Arial"/>
      <family val="2"/>
      <charset val="238"/>
    </font>
    <font>
      <sz val="10"/>
      <color rgb="FF00B050"/>
      <name val="Arial"/>
      <family val="2"/>
      <charset val="238"/>
    </font>
    <font>
      <sz val="10"/>
      <color rgb="FF0070C0"/>
      <name val="Arial"/>
      <family val="2"/>
      <charset val="238"/>
    </font>
    <font>
      <b/>
      <sz val="10"/>
      <color rgb="FFFF0000"/>
      <name val="Arial"/>
      <family val="2"/>
      <charset val="238"/>
    </font>
    <font>
      <sz val="10"/>
      <color theme="1"/>
      <name val="Tahoma"/>
      <family val="2"/>
      <charset val="238"/>
    </font>
    <font>
      <b/>
      <sz val="10"/>
      <color theme="1"/>
      <name val="Tahoma"/>
      <family val="2"/>
      <charset val="238"/>
    </font>
  </fonts>
  <fills count="10">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8"/>
      </left>
      <right style="hair">
        <color indexed="8"/>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diagonalUp="1">
      <left style="thin">
        <color indexed="64"/>
      </left>
      <right/>
      <top/>
      <bottom/>
      <diagonal style="thin">
        <color indexed="64"/>
      </diagonal>
    </border>
  </borders>
  <cellStyleXfs count="9">
    <xf numFmtId="0" fontId="0" fillId="0" borderId="0"/>
    <xf numFmtId="0" fontId="2" fillId="0" borderId="0"/>
    <xf numFmtId="0" fontId="2" fillId="0" borderId="0"/>
    <xf numFmtId="0" fontId="4" fillId="0" borderId="0"/>
    <xf numFmtId="0" fontId="4" fillId="0" borderId="0"/>
    <xf numFmtId="0" fontId="8" fillId="0" borderId="0"/>
    <xf numFmtId="0" fontId="4" fillId="0" borderId="0"/>
    <xf numFmtId="0" fontId="8" fillId="0" borderId="0"/>
    <xf numFmtId="0" fontId="27" fillId="0" borderId="0"/>
  </cellStyleXfs>
  <cellXfs count="468">
    <xf numFmtId="0" fontId="0" fillId="0" borderId="0" xfId="0"/>
    <xf numFmtId="0" fontId="2" fillId="0" borderId="0" xfId="1" applyFont="1"/>
    <xf numFmtId="0" fontId="5" fillId="0" borderId="0" xfId="1" applyFont="1"/>
    <xf numFmtId="0" fontId="5" fillId="0" borderId="0" xfId="1" applyFont="1" applyAlignment="1">
      <alignment horizontal="justify"/>
    </xf>
    <xf numFmtId="0" fontId="5" fillId="0" borderId="0" xfId="1" applyFont="1" applyAlignment="1">
      <alignment horizontal="center"/>
    </xf>
    <xf numFmtId="164" fontId="5" fillId="0" borderId="0" xfId="1" applyNumberFormat="1" applyFont="1"/>
    <xf numFmtId="0" fontId="2" fillId="0" borderId="0" xfId="1" applyFont="1" applyAlignment="1">
      <alignment horizontal="justify"/>
    </xf>
    <xf numFmtId="0" fontId="2" fillId="0" borderId="0" xfId="1" applyFont="1" applyAlignment="1">
      <alignment horizontal="center"/>
    </xf>
    <xf numFmtId="164" fontId="2" fillId="0" borderId="0" xfId="1" applyNumberFormat="1" applyFont="1"/>
    <xf numFmtId="0" fontId="28" fillId="0" borderId="0" xfId="8" applyFont="1"/>
    <xf numFmtId="0" fontId="26" fillId="0" borderId="0" xfId="8" applyFont="1"/>
    <xf numFmtId="0" fontId="26" fillId="0" borderId="0" xfId="8" applyFont="1" applyAlignment="1">
      <alignment horizontal="center"/>
    </xf>
    <xf numFmtId="2" fontId="26" fillId="0" borderId="0" xfId="8" applyNumberFormat="1" applyFont="1" applyFill="1" applyAlignment="1">
      <alignment horizontal="center"/>
    </xf>
    <xf numFmtId="168" fontId="26" fillId="0" borderId="0" xfId="8" applyNumberFormat="1" applyFont="1"/>
    <xf numFmtId="168" fontId="28" fillId="0" borderId="22" xfId="8" applyNumberFormat="1" applyFont="1" applyBorder="1" applyAlignment="1">
      <alignment horizontal="right"/>
    </xf>
    <xf numFmtId="0" fontId="28" fillId="0" borderId="0" xfId="8" applyFont="1" applyAlignment="1">
      <alignment horizontal="right"/>
    </xf>
    <xf numFmtId="0" fontId="28" fillId="0" borderId="0" xfId="8" applyFont="1" applyAlignment="1">
      <alignment vertical="top"/>
    </xf>
    <xf numFmtId="0" fontId="26" fillId="0" borderId="0" xfId="8" applyFont="1" applyFill="1"/>
    <xf numFmtId="0" fontId="26" fillId="0" borderId="0" xfId="8" applyFont="1" applyBorder="1" applyAlignment="1">
      <alignment horizontal="center"/>
    </xf>
    <xf numFmtId="0" fontId="9" fillId="0" borderId="12" xfId="7" applyNumberFormat="1" applyFont="1" applyFill="1" applyBorder="1" applyAlignment="1" applyProtection="1">
      <alignment horizontal="left" vertical="center" wrapText="1"/>
    </xf>
    <xf numFmtId="49" fontId="9" fillId="0" borderId="12" xfId="7" applyNumberFormat="1" applyFont="1" applyFill="1" applyBorder="1" applyAlignment="1" applyProtection="1">
      <alignment horizontal="left" vertical="center" wrapText="1"/>
    </xf>
    <xf numFmtId="168" fontId="28" fillId="0" borderId="23" xfId="8" applyNumberFormat="1" applyFont="1" applyBorder="1"/>
    <xf numFmtId="49" fontId="2" fillId="0" borderId="0" xfId="2" applyNumberFormat="1" applyFont="1" applyAlignment="1" applyProtection="1">
      <alignment vertical="top"/>
    </xf>
    <xf numFmtId="0" fontId="2" fillId="0" borderId="0" xfId="2" applyFont="1" applyAlignment="1" applyProtection="1">
      <alignment horizontal="justify" vertical="center"/>
    </xf>
    <xf numFmtId="0" fontId="2" fillId="0" borderId="0" xfId="2" applyFont="1" applyAlignment="1" applyProtection="1">
      <alignment horizontal="center" vertical="center"/>
    </xf>
    <xf numFmtId="164" fontId="2" fillId="0" borderId="0" xfId="2" applyNumberFormat="1" applyFont="1" applyAlignment="1" applyProtection="1">
      <alignment vertical="center"/>
    </xf>
    <xf numFmtId="0" fontId="2" fillId="0" borderId="0" xfId="2" applyFont="1" applyProtection="1"/>
    <xf numFmtId="49" fontId="3" fillId="0" borderId="0" xfId="2" applyNumberFormat="1" applyFont="1" applyAlignment="1" applyProtection="1">
      <alignment vertical="top"/>
    </xf>
    <xf numFmtId="0" fontId="3" fillId="0" borderId="0" xfId="2" applyFont="1" applyBorder="1" applyAlignment="1" applyProtection="1">
      <alignment vertical="top"/>
    </xf>
    <xf numFmtId="0" fontId="3" fillId="0" borderId="0" xfId="2" applyFont="1" applyAlignment="1" applyProtection="1">
      <alignment horizontal="justify" vertical="center"/>
    </xf>
    <xf numFmtId="0" fontId="2" fillId="0" borderId="3" xfId="2" applyFont="1" applyBorder="1" applyAlignment="1" applyProtection="1">
      <alignment horizontal="center"/>
    </xf>
    <xf numFmtId="164" fontId="2" fillId="0" borderId="3" xfId="2" applyNumberFormat="1" applyFont="1" applyBorder="1" applyAlignment="1" applyProtection="1">
      <alignment horizontal="center"/>
    </xf>
    <xf numFmtId="0" fontId="2" fillId="0" borderId="0" xfId="2" applyFont="1" applyFill="1" applyProtection="1"/>
    <xf numFmtId="49" fontId="2" fillId="0" borderId="0" xfId="3" applyNumberFormat="1" applyFont="1" applyBorder="1" applyAlignment="1" applyProtection="1">
      <alignment vertical="center"/>
    </xf>
    <xf numFmtId="0" fontId="2" fillId="0" borderId="0" xfId="2" applyFont="1" applyAlignment="1" applyProtection="1">
      <alignment horizontal="justify"/>
    </xf>
    <xf numFmtId="0" fontId="2" fillId="0" borderId="0" xfId="2" applyFont="1" applyAlignment="1" applyProtection="1">
      <alignment horizontal="center"/>
    </xf>
    <xf numFmtId="164" fontId="2" fillId="0" borderId="0" xfId="2" applyNumberFormat="1" applyFont="1" applyProtection="1"/>
    <xf numFmtId="49" fontId="2" fillId="0" borderId="3" xfId="2" applyNumberFormat="1" applyFont="1" applyBorder="1" applyAlignment="1" applyProtection="1">
      <alignment horizontal="center" vertical="top"/>
    </xf>
    <xf numFmtId="49" fontId="2" fillId="0" borderId="3" xfId="3" applyNumberFormat="1" applyFont="1" applyBorder="1" applyAlignment="1" applyProtection="1">
      <alignment vertical="center"/>
    </xf>
    <xf numFmtId="0" fontId="2" fillId="0" borderId="3" xfId="5" applyFont="1" applyFill="1" applyBorder="1" applyAlignment="1" applyProtection="1">
      <alignment wrapText="1"/>
    </xf>
    <xf numFmtId="0" fontId="2" fillId="0" borderId="3" xfId="2" applyFont="1" applyFill="1" applyBorder="1" applyAlignment="1" applyProtection="1">
      <alignment horizontal="justify" vertical="center" wrapText="1"/>
    </xf>
    <xf numFmtId="0" fontId="2" fillId="0" borderId="3" xfId="2" applyFont="1" applyFill="1" applyBorder="1" applyAlignment="1" applyProtection="1">
      <alignment horizontal="center" vertical="center" wrapText="1"/>
    </xf>
    <xf numFmtId="167" fontId="2" fillId="0" borderId="3" xfId="2" applyNumberFormat="1" applyFont="1" applyFill="1" applyBorder="1" applyAlignment="1" applyProtection="1">
      <alignment vertical="center" wrapText="1"/>
    </xf>
    <xf numFmtId="0" fontId="9" fillId="0" borderId="3" xfId="5" applyFont="1" applyFill="1" applyBorder="1" applyAlignment="1" applyProtection="1">
      <alignment wrapText="1"/>
    </xf>
    <xf numFmtId="0" fontId="9" fillId="0" borderId="0" xfId="5" applyFont="1" applyFill="1" applyBorder="1" applyAlignment="1" applyProtection="1">
      <alignment wrapText="1"/>
    </xf>
    <xf numFmtId="0" fontId="2" fillId="0" borderId="0" xfId="2" applyFont="1" applyFill="1" applyBorder="1" applyAlignment="1" applyProtection="1">
      <alignment horizontal="justify" vertical="center" wrapText="1"/>
    </xf>
    <xf numFmtId="0" fontId="2" fillId="0" borderId="0" xfId="2" applyFont="1" applyFill="1" applyBorder="1" applyAlignment="1" applyProtection="1">
      <alignment horizontal="center" vertical="center" wrapText="1"/>
    </xf>
    <xf numFmtId="167" fontId="2" fillId="0" borderId="0" xfId="2" applyNumberFormat="1" applyFont="1" applyFill="1" applyBorder="1" applyAlignment="1" applyProtection="1">
      <alignment vertical="center" wrapText="1"/>
    </xf>
    <xf numFmtId="164" fontId="2" fillId="0" borderId="36" xfId="2" applyNumberFormat="1" applyFont="1" applyFill="1" applyBorder="1" applyAlignment="1" applyProtection="1">
      <alignment vertical="center" wrapText="1"/>
    </xf>
    <xf numFmtId="165" fontId="3" fillId="0" borderId="23" xfId="3" applyNumberFormat="1" applyFont="1" applyFill="1" applyBorder="1" applyAlignment="1" applyProtection="1">
      <alignment horizontal="right" vertical="center" shrinkToFit="1"/>
    </xf>
    <xf numFmtId="165" fontId="2" fillId="0" borderId="3" xfId="3" applyNumberFormat="1" applyFont="1" applyFill="1" applyBorder="1" applyAlignment="1" applyProtection="1">
      <alignment horizontal="right" vertical="center" shrinkToFit="1"/>
    </xf>
    <xf numFmtId="0" fontId="6" fillId="0" borderId="1" xfId="3" applyNumberFormat="1" applyFont="1" applyFill="1" applyBorder="1" applyAlignment="1" applyProtection="1">
      <alignment vertical="center"/>
    </xf>
    <xf numFmtId="0" fontId="0" fillId="0" borderId="1" xfId="0" applyBorder="1" applyAlignment="1">
      <alignment vertical="center"/>
    </xf>
    <xf numFmtId="165" fontId="3" fillId="0" borderId="2" xfId="3" applyNumberFormat="1" applyFont="1" applyFill="1" applyBorder="1" applyAlignment="1" applyProtection="1">
      <alignment horizontal="right" vertical="center" shrinkToFit="1"/>
    </xf>
    <xf numFmtId="0" fontId="9" fillId="5" borderId="12" xfId="7" applyNumberFormat="1" applyFont="1" applyFill="1" applyBorder="1" applyAlignment="1" applyProtection="1">
      <alignment horizontal="left" vertical="center" wrapText="1"/>
    </xf>
    <xf numFmtId="0" fontId="10" fillId="5" borderId="12" xfId="7" applyNumberFormat="1" applyFont="1" applyFill="1" applyBorder="1" applyAlignment="1" applyProtection="1">
      <alignment horizontal="left" vertical="center" wrapText="1"/>
    </xf>
    <xf numFmtId="0" fontId="28" fillId="0" borderId="3" xfId="8" applyFont="1" applyBorder="1"/>
    <xf numFmtId="0" fontId="26" fillId="0" borderId="3" xfId="8" applyFont="1" applyBorder="1"/>
    <xf numFmtId="0" fontId="26" fillId="0" borderId="3" xfId="8" applyFont="1" applyBorder="1" applyAlignment="1">
      <alignment horizontal="center"/>
    </xf>
    <xf numFmtId="2" fontId="26" fillId="0" borderId="3" xfId="8" applyNumberFormat="1" applyFont="1" applyFill="1" applyBorder="1" applyAlignment="1">
      <alignment horizontal="center"/>
    </xf>
    <xf numFmtId="168" fontId="26" fillId="0" borderId="3" xfId="8" applyNumberFormat="1" applyFont="1" applyBorder="1"/>
    <xf numFmtId="0" fontId="28" fillId="0" borderId="3" xfId="8" applyFont="1" applyBorder="1" applyAlignment="1">
      <alignment horizontal="center" wrapText="1"/>
    </xf>
    <xf numFmtId="2" fontId="28" fillId="0" borderId="3" xfId="8" applyNumberFormat="1" applyFont="1" applyFill="1" applyBorder="1" applyAlignment="1">
      <alignment horizontal="center"/>
    </xf>
    <xf numFmtId="168" fontId="28" fillId="0" borderId="3" xfId="8" applyNumberFormat="1" applyFont="1" applyBorder="1"/>
    <xf numFmtId="0" fontId="26" fillId="0" borderId="3" xfId="8" applyFont="1" applyBorder="1" applyAlignment="1">
      <alignment horizontal="left" vertical="top"/>
    </xf>
    <xf numFmtId="0" fontId="29" fillId="0" borderId="3" xfId="8" applyFont="1" applyFill="1" applyBorder="1" applyAlignment="1">
      <alignment horizontal="justify" wrapText="1"/>
    </xf>
    <xf numFmtId="2" fontId="29" fillId="0" borderId="3" xfId="8" applyNumberFormat="1" applyFont="1" applyFill="1" applyBorder="1" applyAlignment="1">
      <alignment horizontal="center"/>
    </xf>
    <xf numFmtId="0" fontId="26" fillId="0" borderId="3" xfId="8" applyFont="1" applyBorder="1" applyAlignment="1">
      <alignment horizontal="left"/>
    </xf>
    <xf numFmtId="0" fontId="26" fillId="0" borderId="3" xfId="8" applyFont="1" applyFill="1" applyBorder="1"/>
    <xf numFmtId="0" fontId="29" fillId="0" borderId="3" xfId="8" applyFont="1" applyBorder="1" applyAlignment="1">
      <alignment horizontal="justify" wrapText="1"/>
    </xf>
    <xf numFmtId="2" fontId="29" fillId="0" borderId="3" xfId="8" applyNumberFormat="1" applyFont="1" applyBorder="1" applyAlignment="1">
      <alignment horizontal="center"/>
    </xf>
    <xf numFmtId="0" fontId="26" fillId="0" borderId="3" xfId="8" applyFont="1" applyFill="1" applyBorder="1" applyAlignment="1">
      <alignment horizontal="left" vertical="top"/>
    </xf>
    <xf numFmtId="0" fontId="26" fillId="0" borderId="3" xfId="8" applyFont="1" applyFill="1" applyBorder="1" applyAlignment="1">
      <alignment horizontal="center"/>
    </xf>
    <xf numFmtId="0" fontId="26" fillId="0" borderId="3" xfId="8" applyFont="1" applyBorder="1" applyAlignment="1">
      <alignment horizontal="right"/>
    </xf>
    <xf numFmtId="2" fontId="26" fillId="0" borderId="3" xfId="8" applyNumberFormat="1" applyFont="1" applyFill="1" applyBorder="1"/>
    <xf numFmtId="2" fontId="26" fillId="0" borderId="3" xfId="8" applyNumberFormat="1" applyFont="1" applyBorder="1"/>
    <xf numFmtId="4" fontId="29" fillId="0" borderId="3" xfId="8" applyNumberFormat="1" applyFont="1" applyFill="1" applyBorder="1" applyAlignment="1" applyProtection="1">
      <alignment horizontal="justify" wrapText="1"/>
    </xf>
    <xf numFmtId="0" fontId="29" fillId="0" borderId="3" xfId="8" applyFont="1" applyBorder="1" applyAlignment="1">
      <alignment horizontal="right" wrapText="1"/>
    </xf>
    <xf numFmtId="0" fontId="28" fillId="5" borderId="3" xfId="8" applyFont="1" applyFill="1" applyBorder="1"/>
    <xf numFmtId="0" fontId="26" fillId="5" borderId="3" xfId="8" applyFont="1" applyFill="1" applyBorder="1" applyAlignment="1">
      <alignment horizontal="center"/>
    </xf>
    <xf numFmtId="0" fontId="26" fillId="5" borderId="3" xfId="8" applyFont="1" applyFill="1" applyBorder="1"/>
    <xf numFmtId="2" fontId="26" fillId="5" borderId="3" xfId="8" applyNumberFormat="1" applyFont="1" applyFill="1" applyBorder="1" applyAlignment="1">
      <alignment horizontal="center"/>
    </xf>
    <xf numFmtId="168" fontId="26" fillId="5" borderId="3" xfId="8" applyNumberFormat="1" applyFont="1" applyFill="1" applyBorder="1"/>
    <xf numFmtId="0" fontId="28" fillId="0" borderId="3" xfId="8" applyFont="1" applyFill="1" applyBorder="1"/>
    <xf numFmtId="0" fontId="28" fillId="0" borderId="3" xfId="8" applyFont="1" applyFill="1" applyBorder="1" applyAlignment="1">
      <alignment horizontal="center" wrapText="1"/>
    </xf>
    <xf numFmtId="7" fontId="28" fillId="0" borderId="4" xfId="8" applyNumberFormat="1" applyFont="1" applyBorder="1"/>
    <xf numFmtId="168" fontId="28" fillId="0" borderId="0" xfId="8" applyNumberFormat="1" applyFont="1" applyBorder="1"/>
    <xf numFmtId="168" fontId="26" fillId="0" borderId="35" xfId="8" applyNumberFormat="1" applyFont="1" applyBorder="1"/>
    <xf numFmtId="164" fontId="2" fillId="0" borderId="3" xfId="2" applyNumberFormat="1" applyFont="1" applyBorder="1" applyAlignment="1" applyProtection="1">
      <alignment horizontal="center" wrapText="1"/>
    </xf>
    <xf numFmtId="165" fontId="2" fillId="0" borderId="34" xfId="2" applyNumberFormat="1" applyFont="1" applyFill="1" applyBorder="1" applyAlignment="1" applyProtection="1">
      <alignment vertical="center" wrapText="1"/>
    </xf>
    <xf numFmtId="0" fontId="26" fillId="0" borderId="0" xfId="8" applyFont="1" applyBorder="1"/>
    <xf numFmtId="165" fontId="2" fillId="0" borderId="18" xfId="3" applyNumberFormat="1" applyFont="1" applyFill="1" applyBorder="1" applyAlignment="1" applyProtection="1">
      <alignment horizontal="right" vertical="center" shrinkToFit="1"/>
    </xf>
    <xf numFmtId="165" fontId="2" fillId="0" borderId="4" xfId="3" applyNumberFormat="1" applyFont="1" applyFill="1" applyBorder="1" applyAlignment="1" applyProtection="1">
      <alignment horizontal="right" vertical="center" shrinkToFit="1"/>
    </xf>
    <xf numFmtId="49" fontId="2" fillId="0" borderId="6" xfId="1" applyNumberFormat="1" applyFont="1" applyBorder="1" applyAlignment="1" applyProtection="1">
      <alignment vertical="top"/>
    </xf>
    <xf numFmtId="0" fontId="2" fillId="0" borderId="0" xfId="1" applyFont="1" applyProtection="1"/>
    <xf numFmtId="0" fontId="3" fillId="0" borderId="0" xfId="1" applyFont="1" applyAlignment="1">
      <alignment horizontal="center" vertical="center"/>
    </xf>
    <xf numFmtId="0" fontId="10" fillId="0" borderId="12" xfId="7" applyNumberFormat="1" applyFont="1" applyFill="1" applyBorder="1" applyAlignment="1" applyProtection="1">
      <alignment horizontal="left" vertical="center" wrapText="1"/>
    </xf>
    <xf numFmtId="49" fontId="9" fillId="5" borderId="12" xfId="7" applyNumberFormat="1" applyFont="1" applyFill="1" applyBorder="1" applyAlignment="1" applyProtection="1">
      <alignment horizontal="left" vertical="center" wrapText="1"/>
    </xf>
    <xf numFmtId="49" fontId="9" fillId="0" borderId="20" xfId="7" applyNumberFormat="1" applyFont="1" applyFill="1" applyBorder="1" applyAlignment="1" applyProtection="1">
      <alignment horizontal="left" vertical="center" wrapText="1"/>
    </xf>
    <xf numFmtId="49" fontId="19" fillId="0" borderId="20" xfId="7" applyNumberFormat="1" applyFont="1" applyFill="1" applyBorder="1" applyAlignment="1" applyProtection="1">
      <alignment horizontal="left" vertical="center" wrapText="1"/>
    </xf>
    <xf numFmtId="49" fontId="9" fillId="5" borderId="25" xfId="7" applyNumberFormat="1" applyFont="1" applyFill="1" applyBorder="1" applyAlignment="1" applyProtection="1">
      <alignment horizontal="left" vertical="center" wrapText="1"/>
    </xf>
    <xf numFmtId="49" fontId="9" fillId="0" borderId="15" xfId="7" applyNumberFormat="1" applyFont="1" applyFill="1" applyBorder="1" applyAlignment="1" applyProtection="1">
      <alignment horizontal="left" vertical="center" wrapText="1"/>
    </xf>
    <xf numFmtId="49" fontId="2" fillId="0" borderId="15" xfId="7" applyNumberFormat="1" applyFont="1" applyFill="1" applyBorder="1" applyAlignment="1" applyProtection="1">
      <alignment horizontal="left" vertical="center" wrapText="1"/>
    </xf>
    <xf numFmtId="49" fontId="2" fillId="0" borderId="26" xfId="7" applyNumberFormat="1" applyFont="1" applyFill="1" applyBorder="1" applyAlignment="1" applyProtection="1">
      <alignment horizontal="left" vertical="center" wrapText="1"/>
    </xf>
    <xf numFmtId="49" fontId="2" fillId="5" borderId="25" xfId="7" applyNumberFormat="1" applyFont="1" applyFill="1" applyBorder="1" applyAlignment="1" applyProtection="1">
      <alignment horizontal="left" vertical="center" wrapText="1"/>
    </xf>
    <xf numFmtId="0" fontId="28" fillId="0" borderId="5" xfId="8" applyFont="1" applyFill="1" applyBorder="1" applyAlignment="1">
      <alignment horizontal="center"/>
    </xf>
    <xf numFmtId="168" fontId="28" fillId="0" borderId="18" xfId="8" applyNumberFormat="1" applyFont="1" applyBorder="1" applyAlignment="1">
      <alignment horizontal="right"/>
    </xf>
    <xf numFmtId="168" fontId="28" fillId="6" borderId="23" xfId="8" applyNumberFormat="1" applyFont="1" applyFill="1" applyBorder="1"/>
    <xf numFmtId="0" fontId="28" fillId="0" borderId="5" xfId="8" applyFont="1" applyBorder="1" applyAlignment="1">
      <alignment horizontal="center"/>
    </xf>
    <xf numFmtId="0" fontId="26" fillId="0" borderId="5" xfId="8" applyFont="1" applyBorder="1" applyAlignment="1">
      <alignment horizontal="center"/>
    </xf>
    <xf numFmtId="0" fontId="26" fillId="0" borderId="41" xfId="8" applyFont="1" applyBorder="1" applyAlignment="1">
      <alignment horizontal="center"/>
    </xf>
    <xf numFmtId="0" fontId="26" fillId="0" borderId="5" xfId="8" applyFont="1" applyFill="1" applyBorder="1" applyAlignment="1">
      <alignment horizontal="center"/>
    </xf>
    <xf numFmtId="2" fontId="26" fillId="5" borderId="35" xfId="8" applyNumberFormat="1" applyFont="1" applyFill="1" applyBorder="1" applyAlignment="1">
      <alignment horizontal="center"/>
    </xf>
    <xf numFmtId="2" fontId="26" fillId="0" borderId="0" xfId="8" applyNumberFormat="1" applyFont="1" applyFill="1" applyBorder="1" applyAlignment="1">
      <alignment horizontal="center"/>
    </xf>
    <xf numFmtId="168" fontId="26" fillId="0" borderId="0" xfId="8" applyNumberFormat="1" applyFont="1" applyBorder="1"/>
    <xf numFmtId="168" fontId="28" fillId="0" borderId="4" xfId="8" applyNumberFormat="1" applyFont="1" applyBorder="1"/>
    <xf numFmtId="168" fontId="28" fillId="7" borderId="23" xfId="8" applyNumberFormat="1" applyFont="1" applyFill="1" applyBorder="1"/>
    <xf numFmtId="165" fontId="2" fillId="8" borderId="23" xfId="7" applyNumberFormat="1" applyFont="1" applyFill="1" applyBorder="1" applyAlignment="1" applyProtection="1">
      <alignment horizontal="center" vertical="center" wrapText="1"/>
      <protection locked="0"/>
    </xf>
    <xf numFmtId="165" fontId="3" fillId="8" borderId="23" xfId="7" applyNumberFormat="1" applyFont="1" applyFill="1" applyBorder="1" applyAlignment="1" applyProtection="1">
      <alignment horizontal="center" vertical="center" wrapText="1"/>
      <protection locked="0"/>
    </xf>
    <xf numFmtId="165" fontId="2" fillId="8" borderId="23" xfId="2" applyNumberFormat="1" applyFont="1" applyFill="1" applyBorder="1" applyAlignment="1" applyProtection="1">
      <alignment horizontal="center" vertical="top"/>
      <protection locked="0"/>
    </xf>
    <xf numFmtId="165" fontId="2" fillId="8" borderId="51" xfId="2" applyNumberFormat="1" applyFont="1" applyFill="1" applyBorder="1" applyAlignment="1" applyProtection="1">
      <alignment horizontal="center" vertical="top"/>
      <protection locked="0"/>
    </xf>
    <xf numFmtId="169" fontId="2" fillId="5" borderId="4" xfId="2" applyNumberFormat="1" applyFont="1" applyFill="1" applyBorder="1" applyProtection="1">
      <protection locked="0"/>
    </xf>
    <xf numFmtId="165" fontId="2" fillId="8" borderId="23" xfId="2" applyNumberFormat="1" applyFont="1" applyFill="1" applyBorder="1" applyProtection="1">
      <protection locked="0"/>
    </xf>
    <xf numFmtId="167" fontId="2" fillId="0" borderId="5" xfId="2" applyNumberFormat="1" applyFont="1" applyFill="1" applyBorder="1" applyAlignment="1" applyProtection="1">
      <alignment vertical="center" wrapText="1"/>
    </xf>
    <xf numFmtId="165" fontId="2" fillId="0" borderId="41" xfId="2" applyNumberFormat="1" applyFont="1" applyFill="1" applyBorder="1" applyAlignment="1" applyProtection="1">
      <alignment vertical="center" wrapText="1"/>
    </xf>
    <xf numFmtId="164" fontId="2" fillId="0" borderId="24" xfId="2" applyNumberFormat="1" applyFont="1" applyBorder="1" applyAlignment="1" applyProtection="1">
      <alignment horizontal="center" wrapText="1"/>
    </xf>
    <xf numFmtId="165" fontId="2" fillId="8" borderId="23" xfId="2" applyNumberFormat="1" applyFont="1" applyFill="1" applyBorder="1" applyAlignment="1" applyProtection="1">
      <alignment vertical="center" wrapText="1"/>
      <protection locked="0"/>
    </xf>
    <xf numFmtId="165" fontId="3" fillId="7" borderId="23" xfId="3" applyNumberFormat="1" applyFont="1" applyFill="1" applyBorder="1" applyAlignment="1" applyProtection="1">
      <alignment horizontal="right" vertical="center" shrinkToFit="1"/>
    </xf>
    <xf numFmtId="0" fontId="42" fillId="0" borderId="0" xfId="0" applyFont="1"/>
    <xf numFmtId="0" fontId="41" fillId="0" borderId="0" xfId="0" applyFont="1"/>
    <xf numFmtId="0" fontId="42" fillId="0" borderId="25" xfId="0" applyFont="1" applyBorder="1" applyAlignment="1">
      <alignment horizontal="center"/>
    </xf>
    <xf numFmtId="0" fontId="41" fillId="0" borderId="11" xfId="0" applyFont="1" applyBorder="1" applyAlignment="1">
      <alignment horizontal="center"/>
    </xf>
    <xf numFmtId="0" fontId="41" fillId="0" borderId="12" xfId="0" applyFont="1" applyBorder="1"/>
    <xf numFmtId="165" fontId="41" fillId="0" borderId="13" xfId="0" applyNumberFormat="1" applyFont="1" applyBorder="1" applyAlignment="1">
      <alignment horizontal="center"/>
    </xf>
    <xf numFmtId="0" fontId="41" fillId="0" borderId="15" xfId="0" applyFont="1" applyBorder="1"/>
    <xf numFmtId="165" fontId="41" fillId="0" borderId="19" xfId="0" applyNumberFormat="1" applyFont="1" applyBorder="1" applyAlignment="1">
      <alignment horizontal="center"/>
    </xf>
    <xf numFmtId="0" fontId="41" fillId="0" borderId="27" xfId="0" applyFont="1" applyFill="1" applyBorder="1"/>
    <xf numFmtId="165" fontId="41" fillId="0" borderId="28" xfId="0" applyNumberFormat="1" applyFont="1" applyBorder="1"/>
    <xf numFmtId="0" fontId="41" fillId="0" borderId="14" xfId="0" applyFont="1" applyFill="1" applyBorder="1"/>
    <xf numFmtId="165" fontId="41" fillId="0" borderId="23" xfId="0" applyNumberFormat="1" applyFont="1" applyBorder="1"/>
    <xf numFmtId="0" fontId="41" fillId="0" borderId="26" xfId="0" applyFont="1" applyFill="1" applyBorder="1"/>
    <xf numFmtId="0" fontId="41" fillId="0" borderId="0" xfId="0" applyFont="1" applyFill="1" applyBorder="1"/>
    <xf numFmtId="49" fontId="2" fillId="0" borderId="6" xfId="1" quotePrefix="1" applyNumberFormat="1" applyFont="1" applyBorder="1" applyAlignment="1" applyProtection="1">
      <alignment vertical="top"/>
    </xf>
    <xf numFmtId="0" fontId="7" fillId="0" borderId="0" xfId="1" applyFont="1" applyBorder="1" applyAlignment="1" applyProtection="1">
      <alignment horizontal="left" wrapText="1"/>
    </xf>
    <xf numFmtId="165" fontId="2" fillId="0" borderId="52" xfId="2" applyNumberFormat="1" applyFont="1" applyFill="1" applyBorder="1" applyAlignment="1" applyProtection="1">
      <alignment vertical="center" wrapText="1"/>
    </xf>
    <xf numFmtId="164" fontId="2" fillId="0" borderId="0" xfId="2" applyNumberFormat="1" applyFont="1" applyFill="1" applyBorder="1" applyAlignment="1" applyProtection="1">
      <alignment vertical="center" wrapText="1"/>
    </xf>
    <xf numFmtId="0" fontId="28" fillId="0" borderId="0" xfId="8" applyFont="1" applyBorder="1" applyProtection="1"/>
    <xf numFmtId="0" fontId="26" fillId="0" borderId="0" xfId="8" applyFont="1" applyBorder="1" applyProtection="1"/>
    <xf numFmtId="0" fontId="26" fillId="0" borderId="0" xfId="8" applyFont="1" applyBorder="1" applyAlignment="1" applyProtection="1">
      <alignment horizontal="center"/>
    </xf>
    <xf numFmtId="168" fontId="28" fillId="7" borderId="23" xfId="8" applyNumberFormat="1" applyFont="1" applyFill="1" applyBorder="1" applyProtection="1"/>
    <xf numFmtId="7" fontId="28" fillId="0" borderId="4" xfId="8" applyNumberFormat="1" applyFont="1" applyBorder="1" applyProtection="1"/>
    <xf numFmtId="168" fontId="28" fillId="0" borderId="23" xfId="8" applyNumberFormat="1" applyFont="1" applyBorder="1" applyProtection="1"/>
    <xf numFmtId="0" fontId="2" fillId="0" borderId="0" xfId="3" applyFont="1" applyFill="1" applyProtection="1"/>
    <xf numFmtId="0" fontId="2" fillId="0" borderId="0" xfId="2" applyFont="1" applyFill="1" applyAlignment="1" applyProtection="1">
      <alignment horizontal="justify" vertical="center"/>
    </xf>
    <xf numFmtId="0" fontId="2" fillId="0" borderId="0" xfId="2" applyFont="1" applyFill="1" applyAlignment="1" applyProtection="1">
      <alignment horizontal="center" vertical="center"/>
    </xf>
    <xf numFmtId="164" fontId="2" fillId="0" borderId="0" xfId="2" applyNumberFormat="1" applyFont="1" applyFill="1" applyAlignment="1" applyProtection="1">
      <alignment vertical="center"/>
    </xf>
    <xf numFmtId="49" fontId="3" fillId="0" borderId="0" xfId="2" applyNumberFormat="1" applyFont="1" applyFill="1" applyAlignment="1" applyProtection="1">
      <alignment vertical="top"/>
    </xf>
    <xf numFmtId="0" fontId="3" fillId="0" borderId="0" xfId="2" applyFont="1" applyFill="1" applyAlignment="1" applyProtection="1">
      <alignment horizontal="justify" vertical="center"/>
    </xf>
    <xf numFmtId="49" fontId="2" fillId="0" borderId="3" xfId="2" applyNumberFormat="1"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164" fontId="2" fillId="0" borderId="3" xfId="2" applyNumberFormat="1" applyFont="1" applyFill="1" applyBorder="1" applyAlignment="1" applyProtection="1">
      <alignment horizontal="center" vertical="center"/>
    </xf>
    <xf numFmtId="164" fontId="2" fillId="0" borderId="3" xfId="2" applyNumberFormat="1" applyFont="1" applyFill="1" applyBorder="1" applyAlignment="1" applyProtection="1">
      <alignment horizontal="center" vertical="center" wrapText="1"/>
    </xf>
    <xf numFmtId="49" fontId="3" fillId="5" borderId="3" xfId="2" applyNumberFormat="1" applyFont="1" applyFill="1" applyBorder="1" applyAlignment="1" applyProtection="1">
      <alignment vertical="top"/>
    </xf>
    <xf numFmtId="0" fontId="3" fillId="5" borderId="3" xfId="2" applyFont="1" applyFill="1" applyBorder="1" applyAlignment="1" applyProtection="1">
      <alignment horizontal="justify" vertical="center" wrapText="1"/>
    </xf>
    <xf numFmtId="0" fontId="2" fillId="5" borderId="3" xfId="2" applyFont="1" applyFill="1" applyBorder="1" applyAlignment="1" applyProtection="1">
      <alignment horizontal="justify" vertical="center" wrapText="1"/>
    </xf>
    <xf numFmtId="0" fontId="2" fillId="5" borderId="3" xfId="2" applyFont="1" applyFill="1" applyBorder="1" applyAlignment="1" applyProtection="1">
      <alignment horizontal="center" vertical="center" wrapText="1"/>
    </xf>
    <xf numFmtId="166" fontId="2" fillId="5" borderId="3" xfId="2" applyNumberFormat="1" applyFont="1" applyFill="1" applyBorder="1" applyAlignment="1" applyProtection="1">
      <alignment vertical="center" wrapText="1"/>
    </xf>
    <xf numFmtId="164" fontId="2" fillId="5" borderId="18" xfId="2" applyNumberFormat="1" applyFont="1" applyFill="1" applyBorder="1" applyProtection="1"/>
    <xf numFmtId="164" fontId="2" fillId="5" borderId="3" xfId="2" applyNumberFormat="1" applyFont="1" applyFill="1" applyBorder="1" applyProtection="1"/>
    <xf numFmtId="49" fontId="2" fillId="0" borderId="3" xfId="3" applyNumberFormat="1" applyFont="1" applyFill="1" applyBorder="1" applyAlignment="1" applyProtection="1">
      <alignment vertical="center"/>
    </xf>
    <xf numFmtId="0" fontId="9" fillId="0" borderId="3" xfId="5" applyFont="1" applyFill="1" applyBorder="1" applyAlignment="1" applyProtection="1">
      <alignment vertical="center" wrapText="1"/>
    </xf>
    <xf numFmtId="0" fontId="2" fillId="0" borderId="3" xfId="2" applyFont="1" applyFill="1" applyBorder="1" applyAlignment="1" applyProtection="1">
      <alignment horizontal="center" wrapText="1"/>
    </xf>
    <xf numFmtId="4" fontId="2" fillId="0" borderId="5" xfId="2" applyNumberFormat="1" applyFont="1" applyFill="1" applyBorder="1" applyAlignment="1" applyProtection="1">
      <alignment wrapText="1"/>
    </xf>
    <xf numFmtId="165" fontId="2" fillId="0" borderId="41" xfId="2" applyNumberFormat="1" applyFont="1" applyFill="1" applyBorder="1" applyProtection="1"/>
    <xf numFmtId="164" fontId="2" fillId="0" borderId="5" xfId="2" applyNumberFormat="1" applyFont="1" applyFill="1" applyBorder="1" applyAlignment="1" applyProtection="1">
      <alignment wrapText="1"/>
    </xf>
    <xf numFmtId="0" fontId="2" fillId="0" borderId="3" xfId="2" applyFont="1" applyFill="1" applyBorder="1" applyAlignment="1" applyProtection="1">
      <alignment horizontal="justify" vertical="top"/>
    </xf>
    <xf numFmtId="0" fontId="2" fillId="0" borderId="3" xfId="3" applyFont="1" applyFill="1" applyBorder="1" applyAlignment="1" applyProtection="1">
      <alignment vertical="center" wrapText="1"/>
    </xf>
    <xf numFmtId="169" fontId="2" fillId="5" borderId="3" xfId="2" applyNumberFormat="1" applyFont="1" applyFill="1" applyBorder="1" applyProtection="1"/>
    <xf numFmtId="49" fontId="2" fillId="0" borderId="3" xfId="2" applyNumberFormat="1" applyFont="1" applyFill="1" applyBorder="1" applyAlignment="1" applyProtection="1">
      <alignment vertical="top"/>
    </xf>
    <xf numFmtId="0" fontId="2" fillId="0" borderId="3" xfId="6" applyFont="1" applyFill="1" applyBorder="1" applyAlignment="1" applyProtection="1">
      <alignment vertical="center" wrapText="1"/>
    </xf>
    <xf numFmtId="4" fontId="20" fillId="0" borderId="5" xfId="2" applyNumberFormat="1" applyFont="1" applyFill="1" applyBorder="1" applyAlignment="1" applyProtection="1">
      <alignment wrapText="1"/>
    </xf>
    <xf numFmtId="49" fontId="2" fillId="0" borderId="3" xfId="2" applyNumberFormat="1" applyFont="1" applyFill="1" applyBorder="1" applyAlignment="1" applyProtection="1">
      <alignment vertical="center"/>
    </xf>
    <xf numFmtId="49" fontId="2" fillId="0" borderId="24" xfId="2" applyNumberFormat="1" applyFont="1" applyFill="1" applyBorder="1" applyAlignment="1" applyProtection="1">
      <alignment vertical="top"/>
    </xf>
    <xf numFmtId="0" fontId="2" fillId="0" borderId="2" xfId="6" applyFont="1" applyFill="1" applyBorder="1" applyAlignment="1" applyProtection="1">
      <alignment vertical="center" wrapText="1"/>
    </xf>
    <xf numFmtId="0" fontId="2" fillId="0" borderId="2" xfId="2" applyFont="1" applyFill="1" applyBorder="1" applyAlignment="1" applyProtection="1">
      <alignment horizontal="justify" vertical="center" wrapText="1"/>
    </xf>
    <xf numFmtId="0" fontId="2" fillId="0" borderId="2" xfId="2" applyFont="1" applyFill="1" applyBorder="1" applyAlignment="1" applyProtection="1">
      <alignment horizontal="center" wrapText="1"/>
    </xf>
    <xf numFmtId="4" fontId="2" fillId="0" borderId="2" xfId="2" applyNumberFormat="1" applyFont="1" applyFill="1" applyBorder="1" applyAlignment="1" applyProtection="1">
      <alignment wrapText="1"/>
    </xf>
    <xf numFmtId="164" fontId="2" fillId="0" borderId="0" xfId="2" applyNumberFormat="1" applyFont="1" applyFill="1" applyBorder="1" applyProtection="1"/>
    <xf numFmtId="4" fontId="2" fillId="0" borderId="33" xfId="2" applyNumberFormat="1" applyFont="1" applyFill="1" applyBorder="1" applyProtection="1"/>
    <xf numFmtId="49" fontId="2" fillId="0" borderId="0" xfId="2" applyNumberFormat="1" applyFont="1" applyFill="1" applyAlignment="1" applyProtection="1">
      <alignment vertical="top"/>
    </xf>
    <xf numFmtId="0" fontId="2" fillId="0" borderId="0" xfId="2" applyFont="1" applyFill="1" applyAlignment="1" applyProtection="1">
      <alignment horizontal="justify"/>
    </xf>
    <xf numFmtId="0" fontId="2" fillId="0" borderId="0" xfId="2" applyFont="1" applyFill="1" applyAlignment="1" applyProtection="1">
      <alignment horizontal="center"/>
    </xf>
    <xf numFmtId="164" fontId="2" fillId="0" borderId="0" xfId="2" applyNumberFormat="1" applyFont="1" applyFill="1" applyProtection="1"/>
    <xf numFmtId="166" fontId="2" fillId="0" borderId="0" xfId="2" applyNumberFormat="1" applyFont="1" applyAlignment="1" applyProtection="1">
      <alignment vertical="center"/>
    </xf>
    <xf numFmtId="49" fontId="2" fillId="0" borderId="25" xfId="2" applyNumberFormat="1" applyFont="1" applyBorder="1" applyAlignment="1" applyProtection="1">
      <alignment horizontal="center" vertical="top"/>
    </xf>
    <xf numFmtId="0" fontId="2" fillId="0" borderId="10" xfId="2" applyFont="1" applyBorder="1" applyAlignment="1" applyProtection="1">
      <alignment horizontal="center"/>
    </xf>
    <xf numFmtId="166" fontId="2" fillId="0" borderId="10" xfId="2" applyNumberFormat="1" applyFont="1" applyBorder="1" applyAlignment="1" applyProtection="1">
      <alignment horizontal="center"/>
    </xf>
    <xf numFmtId="164" fontId="2" fillId="0" borderId="10" xfId="2" applyNumberFormat="1" applyFont="1" applyBorder="1" applyAlignment="1" applyProtection="1">
      <alignment horizontal="center"/>
    </xf>
    <xf numFmtId="164" fontId="2" fillId="0" borderId="11" xfId="2" applyNumberFormat="1" applyFont="1" applyBorder="1" applyAlignment="1" applyProtection="1">
      <alignment horizontal="center"/>
    </xf>
    <xf numFmtId="49" fontId="3" fillId="5" borderId="12" xfId="2" applyNumberFormat="1" applyFont="1" applyFill="1" applyBorder="1" applyAlignment="1" applyProtection="1">
      <alignment vertical="top"/>
    </xf>
    <xf numFmtId="164" fontId="2" fillId="5" borderId="13" xfId="2" applyNumberFormat="1" applyFont="1" applyFill="1" applyBorder="1" applyProtection="1"/>
    <xf numFmtId="49" fontId="2" fillId="0" borderId="12" xfId="2" applyNumberFormat="1" applyFont="1" applyBorder="1" applyAlignment="1" applyProtection="1">
      <alignment vertical="top"/>
    </xf>
    <xf numFmtId="0" fontId="9" fillId="0" borderId="3" xfId="5" applyFont="1" applyFill="1" applyBorder="1" applyAlignment="1" applyProtection="1">
      <alignment horizontal="left" vertical="top" wrapText="1"/>
    </xf>
    <xf numFmtId="0" fontId="2" fillId="0" borderId="3" xfId="2" applyFont="1" applyFill="1" applyBorder="1" applyAlignment="1" applyProtection="1">
      <alignment horizontal="left" vertical="top" wrapText="1"/>
    </xf>
    <xf numFmtId="0" fontId="2" fillId="0" borderId="3" xfId="2" applyFont="1" applyFill="1" applyBorder="1" applyAlignment="1" applyProtection="1">
      <alignment horizontal="center" vertical="top" wrapText="1"/>
    </xf>
    <xf numFmtId="169" fontId="2" fillId="0" borderId="3" xfId="2" applyNumberFormat="1" applyFont="1" applyFill="1" applyBorder="1" applyAlignment="1" applyProtection="1">
      <alignment horizontal="center" vertical="top" wrapText="1"/>
    </xf>
    <xf numFmtId="165" fontId="2" fillId="0" borderId="3" xfId="2" applyNumberFormat="1" applyFont="1" applyFill="1" applyBorder="1" applyAlignment="1" applyProtection="1">
      <alignment horizontal="center" vertical="top"/>
    </xf>
    <xf numFmtId="165" fontId="2" fillId="0" borderId="13" xfId="2" applyNumberFormat="1" applyFont="1" applyFill="1" applyBorder="1" applyAlignment="1" applyProtection="1">
      <alignment horizontal="center" vertical="top"/>
    </xf>
    <xf numFmtId="49" fontId="2" fillId="0" borderId="12" xfId="3" applyNumberFormat="1" applyFont="1" applyBorder="1" applyAlignment="1" applyProtection="1">
      <alignment vertical="center"/>
    </xf>
    <xf numFmtId="165" fontId="2" fillId="0" borderId="18" xfId="2" applyNumberFormat="1" applyFont="1" applyFill="1" applyBorder="1" applyAlignment="1" applyProtection="1">
      <alignment horizontal="center" vertical="top"/>
    </xf>
    <xf numFmtId="0" fontId="10" fillId="0" borderId="3" xfId="5" applyFont="1" applyFill="1" applyBorder="1" applyAlignment="1" applyProtection="1">
      <alignment horizontal="left" vertical="top" wrapText="1"/>
    </xf>
    <xf numFmtId="169" fontId="2" fillId="0" borderId="5" xfId="2" applyNumberFormat="1" applyFont="1" applyFill="1" applyBorder="1" applyAlignment="1" applyProtection="1">
      <alignment horizontal="center" vertical="top" wrapText="1"/>
    </xf>
    <xf numFmtId="165" fontId="2" fillId="8" borderId="23" xfId="2" applyNumberFormat="1" applyFont="1" applyFill="1" applyBorder="1" applyAlignment="1" applyProtection="1">
      <alignment horizontal="center" vertical="top"/>
    </xf>
    <xf numFmtId="165" fontId="2" fillId="0" borderId="42" xfId="2" applyNumberFormat="1" applyFont="1" applyFill="1" applyBorder="1" applyAlignment="1" applyProtection="1">
      <alignment horizontal="center" vertical="top"/>
    </xf>
    <xf numFmtId="0" fontId="40" fillId="0" borderId="0" xfId="2" applyFont="1" applyFill="1" applyProtection="1"/>
    <xf numFmtId="165" fontId="2" fillId="0" borderId="4" xfId="2" applyNumberFormat="1" applyFont="1" applyFill="1" applyBorder="1" applyAlignment="1" applyProtection="1">
      <alignment horizontal="center" vertical="top"/>
    </xf>
    <xf numFmtId="49" fontId="2" fillId="0" borderId="12" xfId="2" applyNumberFormat="1" applyFont="1" applyBorder="1" applyAlignment="1" applyProtection="1">
      <alignment horizontal="left" vertical="top"/>
    </xf>
    <xf numFmtId="0" fontId="11" fillId="0" borderId="3" xfId="5" applyFont="1" applyFill="1" applyBorder="1" applyAlignment="1" applyProtection="1">
      <alignment horizontal="left" vertical="top" wrapText="1"/>
    </xf>
    <xf numFmtId="165" fontId="2" fillId="0" borderId="46" xfId="2" applyNumberFormat="1" applyFont="1" applyFill="1" applyBorder="1" applyAlignment="1" applyProtection="1">
      <alignment horizontal="center" vertical="top"/>
    </xf>
    <xf numFmtId="0" fontId="12" fillId="0" borderId="3" xfId="5" applyFont="1" applyFill="1" applyBorder="1" applyAlignment="1" applyProtection="1">
      <alignment horizontal="left" vertical="top" wrapText="1"/>
    </xf>
    <xf numFmtId="0" fontId="3" fillId="0" borderId="3" xfId="2" applyFont="1" applyFill="1" applyBorder="1" applyAlignment="1" applyProtection="1">
      <alignment horizontal="left" vertical="top" wrapText="1"/>
    </xf>
    <xf numFmtId="0" fontId="3" fillId="0" borderId="3" xfId="2" applyFont="1" applyFill="1" applyBorder="1" applyAlignment="1" applyProtection="1">
      <alignment horizontal="center" vertical="top" wrapText="1"/>
    </xf>
    <xf numFmtId="169" fontId="3" fillId="0" borderId="5" xfId="2" applyNumberFormat="1" applyFont="1" applyFill="1" applyBorder="1" applyAlignment="1" applyProtection="1">
      <alignment horizontal="center" vertical="top" wrapText="1"/>
    </xf>
    <xf numFmtId="165" fontId="3" fillId="0" borderId="11" xfId="2" applyNumberFormat="1" applyFont="1" applyFill="1" applyBorder="1" applyAlignment="1" applyProtection="1">
      <alignment horizontal="center" vertical="top"/>
    </xf>
    <xf numFmtId="165" fontId="3" fillId="6" borderId="23" xfId="2" applyNumberFormat="1" applyFont="1" applyFill="1" applyBorder="1" applyAlignment="1" applyProtection="1">
      <alignment horizontal="center" vertical="top"/>
    </xf>
    <xf numFmtId="49" fontId="2" fillId="0" borderId="15" xfId="2" applyNumberFormat="1" applyFont="1" applyFill="1" applyBorder="1" applyAlignment="1" applyProtection="1">
      <alignment vertical="top"/>
    </xf>
    <xf numFmtId="0" fontId="11" fillId="0" borderId="18" xfId="5" applyFont="1" applyFill="1" applyBorder="1" applyAlignment="1" applyProtection="1">
      <alignment horizontal="left" vertical="top" wrapText="1"/>
    </xf>
    <xf numFmtId="0" fontId="2" fillId="0" borderId="18" xfId="2" applyFont="1" applyFill="1" applyBorder="1" applyAlignment="1" applyProtection="1">
      <alignment horizontal="left" vertical="top" wrapText="1"/>
    </xf>
    <xf numFmtId="0" fontId="2" fillId="0" borderId="18" xfId="2" applyFont="1" applyFill="1" applyBorder="1" applyAlignment="1" applyProtection="1">
      <alignment horizontal="center" vertical="top" wrapText="1"/>
    </xf>
    <xf numFmtId="169" fontId="2" fillId="0" borderId="24" xfId="2" applyNumberFormat="1" applyFont="1" applyFill="1" applyBorder="1" applyAlignment="1" applyProtection="1">
      <alignment horizontal="center" vertical="top" wrapText="1"/>
    </xf>
    <xf numFmtId="165" fontId="2" fillId="0" borderId="0" xfId="2" applyNumberFormat="1" applyFont="1" applyFill="1" applyBorder="1" applyAlignment="1" applyProtection="1">
      <alignment horizontal="center" vertical="top"/>
    </xf>
    <xf numFmtId="165" fontId="2" fillId="0" borderId="43" xfId="2" applyNumberFormat="1" applyFont="1" applyFill="1" applyBorder="1" applyAlignment="1" applyProtection="1">
      <alignment horizontal="center" vertical="top"/>
    </xf>
    <xf numFmtId="0" fontId="3" fillId="5" borderId="3" xfId="2" applyFont="1" applyFill="1" applyBorder="1" applyAlignment="1" applyProtection="1">
      <alignment horizontal="left" vertical="top" wrapText="1"/>
    </xf>
    <xf numFmtId="0" fontId="2" fillId="5" borderId="3" xfId="2" applyFont="1" applyFill="1" applyBorder="1" applyAlignment="1" applyProtection="1">
      <alignment horizontal="left" vertical="top" wrapText="1"/>
    </xf>
    <xf numFmtId="0" fontId="2" fillId="5" borderId="3" xfId="2" applyFont="1" applyFill="1" applyBorder="1" applyAlignment="1" applyProtection="1">
      <alignment horizontal="center" vertical="top" wrapText="1"/>
    </xf>
    <xf numFmtId="169" fontId="2" fillId="5" borderId="3" xfId="2" applyNumberFormat="1" applyFont="1" applyFill="1" applyBorder="1" applyAlignment="1" applyProtection="1">
      <alignment horizontal="center" vertical="top" wrapText="1"/>
    </xf>
    <xf numFmtId="165" fontId="2" fillId="5" borderId="3" xfId="2" applyNumberFormat="1" applyFont="1" applyFill="1" applyBorder="1" applyAlignment="1" applyProtection="1">
      <alignment horizontal="center" vertical="top"/>
    </xf>
    <xf numFmtId="165" fontId="2" fillId="5" borderId="13" xfId="2" applyNumberFormat="1" applyFont="1" applyFill="1" applyBorder="1" applyAlignment="1" applyProtection="1">
      <alignment horizontal="center" vertical="top"/>
    </xf>
    <xf numFmtId="49" fontId="2" fillId="0" borderId="17" xfId="2" applyNumberFormat="1" applyFont="1" applyBorder="1" applyAlignment="1" applyProtection="1">
      <alignment vertical="top"/>
    </xf>
    <xf numFmtId="0" fontId="2" fillId="0" borderId="4" xfId="2" applyFont="1" applyBorder="1" applyAlignment="1" applyProtection="1">
      <alignment horizontal="left" vertical="top" wrapText="1"/>
    </xf>
    <xf numFmtId="0" fontId="2" fillId="0" borderId="35" xfId="2" applyFont="1" applyBorder="1" applyAlignment="1" applyProtection="1">
      <alignment horizontal="left" vertical="top"/>
    </xf>
    <xf numFmtId="0" fontId="2" fillId="0" borderId="35" xfId="2" applyFont="1" applyBorder="1" applyAlignment="1" applyProtection="1">
      <alignment horizontal="center" vertical="top"/>
    </xf>
    <xf numFmtId="169" fontId="2" fillId="0" borderId="35" xfId="2" applyNumberFormat="1" applyFont="1" applyBorder="1" applyAlignment="1" applyProtection="1">
      <alignment horizontal="center" vertical="top"/>
    </xf>
    <xf numFmtId="165" fontId="2" fillId="0" borderId="35" xfId="2" applyNumberFormat="1" applyFont="1" applyBorder="1" applyAlignment="1" applyProtection="1">
      <alignment horizontal="center" vertical="top"/>
    </xf>
    <xf numFmtId="165" fontId="2" fillId="0" borderId="38" xfId="2" applyNumberFormat="1" applyFont="1" applyBorder="1" applyAlignment="1" applyProtection="1">
      <alignment horizontal="center" vertical="top"/>
    </xf>
    <xf numFmtId="0" fontId="2" fillId="0" borderId="3" xfId="2" applyFont="1" applyBorder="1" applyAlignment="1" applyProtection="1">
      <alignment horizontal="left" vertical="top" wrapText="1"/>
    </xf>
    <xf numFmtId="0" fontId="2" fillId="0" borderId="3" xfId="2" applyFont="1" applyBorder="1" applyAlignment="1" applyProtection="1">
      <alignment horizontal="left" vertical="top"/>
    </xf>
    <xf numFmtId="0" fontId="2" fillId="0" borderId="3" xfId="2" applyFont="1" applyBorder="1" applyAlignment="1" applyProtection="1">
      <alignment horizontal="center" vertical="top"/>
    </xf>
    <xf numFmtId="169" fontId="2" fillId="0" borderId="3" xfId="2" applyNumberFormat="1" applyFont="1" applyBorder="1" applyAlignment="1" applyProtection="1">
      <alignment horizontal="center" vertical="top"/>
    </xf>
    <xf numFmtId="165" fontId="2" fillId="0" borderId="18" xfId="2" applyNumberFormat="1" applyFont="1" applyBorder="1" applyAlignment="1" applyProtection="1">
      <alignment horizontal="center" vertical="top"/>
    </xf>
    <xf numFmtId="165" fontId="2" fillId="0" borderId="13" xfId="2" applyNumberFormat="1" applyFont="1" applyBorder="1" applyAlignment="1" applyProtection="1">
      <alignment horizontal="center" vertical="top"/>
    </xf>
    <xf numFmtId="0" fontId="16" fillId="0" borderId="3" xfId="5" applyFont="1" applyFill="1" applyBorder="1" applyAlignment="1" applyProtection="1">
      <alignment horizontal="left" vertical="top" wrapText="1"/>
    </xf>
    <xf numFmtId="165" fontId="2" fillId="0" borderId="35" xfId="2" applyNumberFormat="1" applyFont="1" applyFill="1" applyBorder="1" applyAlignment="1" applyProtection="1">
      <alignment horizontal="center" vertical="top"/>
    </xf>
    <xf numFmtId="0" fontId="18" fillId="0" borderId="3" xfId="5" applyFont="1" applyFill="1" applyBorder="1" applyAlignment="1" applyProtection="1">
      <alignment horizontal="left" vertical="top" wrapText="1"/>
    </xf>
    <xf numFmtId="0" fontId="2" fillId="0" borderId="3" xfId="2" applyFont="1" applyBorder="1" applyAlignment="1" applyProtection="1">
      <alignment horizontal="center" vertical="top" wrapText="1"/>
    </xf>
    <xf numFmtId="165" fontId="2" fillId="0" borderId="3" xfId="2" applyNumberFormat="1" applyFont="1" applyBorder="1" applyAlignment="1" applyProtection="1">
      <alignment horizontal="center" vertical="top"/>
    </xf>
    <xf numFmtId="165" fontId="19" fillId="0" borderId="3" xfId="2" applyNumberFormat="1" applyFont="1" applyBorder="1" applyAlignment="1" applyProtection="1">
      <alignment horizontal="center" vertical="top"/>
    </xf>
    <xf numFmtId="165" fontId="19" fillId="0" borderId="13" xfId="2" applyNumberFormat="1" applyFont="1" applyFill="1" applyBorder="1" applyAlignment="1" applyProtection="1">
      <alignment horizontal="center" vertical="top"/>
    </xf>
    <xf numFmtId="49" fontId="2" fillId="0" borderId="12" xfId="3" applyNumberFormat="1" applyFont="1" applyFill="1" applyBorder="1" applyAlignment="1" applyProtection="1">
      <alignment vertical="center"/>
    </xf>
    <xf numFmtId="0" fontId="20" fillId="3" borderId="3" xfId="4" applyFont="1" applyFill="1" applyBorder="1" applyAlignment="1" applyProtection="1">
      <alignment horizontal="left" vertical="top" wrapText="1"/>
    </xf>
    <xf numFmtId="0" fontId="22" fillId="0" borderId="3" xfId="5" applyFont="1" applyFill="1" applyBorder="1" applyAlignment="1" applyProtection="1">
      <alignment horizontal="left" vertical="top" wrapText="1"/>
    </xf>
    <xf numFmtId="49" fontId="2" fillId="0" borderId="12" xfId="2" applyNumberFormat="1" applyFont="1" applyFill="1" applyBorder="1" applyAlignment="1" applyProtection="1">
      <alignment vertical="top"/>
    </xf>
    <xf numFmtId="0" fontId="2" fillId="3" borderId="3" xfId="4" applyFont="1" applyFill="1" applyBorder="1" applyAlignment="1" applyProtection="1">
      <alignment horizontal="left" vertical="top" wrapText="1"/>
    </xf>
    <xf numFmtId="165" fontId="2" fillId="0" borderId="44" xfId="2" applyNumberFormat="1" applyFont="1" applyFill="1" applyBorder="1" applyAlignment="1" applyProtection="1">
      <alignment horizontal="center" vertical="top"/>
    </xf>
    <xf numFmtId="0" fontId="2" fillId="3" borderId="3" xfId="3" applyFont="1" applyFill="1" applyBorder="1" applyAlignment="1" applyProtection="1">
      <alignment horizontal="left" vertical="top" wrapText="1"/>
    </xf>
    <xf numFmtId="0" fontId="3" fillId="3" borderId="3" xfId="4" applyFont="1" applyFill="1" applyBorder="1" applyAlignment="1" applyProtection="1">
      <alignment horizontal="left" vertical="top" wrapText="1"/>
    </xf>
    <xf numFmtId="165" fontId="2" fillId="0" borderId="38" xfId="2" applyNumberFormat="1" applyFont="1" applyFill="1" applyBorder="1" applyAlignment="1" applyProtection="1">
      <alignment horizontal="center" vertical="top"/>
    </xf>
    <xf numFmtId="0" fontId="20" fillId="0" borderId="3" xfId="2" applyFont="1" applyFill="1" applyBorder="1" applyAlignment="1" applyProtection="1">
      <alignment horizontal="center" vertical="top" wrapText="1"/>
    </xf>
    <xf numFmtId="169" fontId="20" fillId="0" borderId="5" xfId="2" applyNumberFormat="1" applyFont="1" applyFill="1" applyBorder="1" applyAlignment="1" applyProtection="1">
      <alignment horizontal="center" vertical="top" wrapText="1"/>
    </xf>
    <xf numFmtId="0" fontId="2" fillId="2" borderId="0" xfId="2" applyFont="1" applyFill="1" applyProtection="1"/>
    <xf numFmtId="0" fontId="20" fillId="0" borderId="3" xfId="2" applyFont="1" applyFill="1" applyBorder="1" applyAlignment="1" applyProtection="1">
      <alignment horizontal="left" vertical="top" wrapText="1"/>
    </xf>
    <xf numFmtId="49" fontId="2" fillId="0" borderId="12" xfId="2" applyNumberFormat="1" applyFont="1" applyBorder="1" applyAlignment="1" applyProtection="1">
      <alignment vertical="center"/>
    </xf>
    <xf numFmtId="49" fontId="20" fillId="3" borderId="3" xfId="4" applyNumberFormat="1" applyFont="1" applyFill="1" applyBorder="1" applyAlignment="1" applyProtection="1">
      <alignment horizontal="left" vertical="top" wrapText="1"/>
    </xf>
    <xf numFmtId="49" fontId="2" fillId="0" borderId="15" xfId="3" applyNumberFormat="1" applyFont="1" applyBorder="1" applyAlignment="1" applyProtection="1">
      <alignment vertical="center"/>
    </xf>
    <xf numFmtId="0" fontId="2" fillId="3" borderId="18" xfId="4" applyFont="1" applyFill="1" applyBorder="1" applyAlignment="1" applyProtection="1">
      <alignment horizontal="left" vertical="top" wrapText="1"/>
    </xf>
    <xf numFmtId="165" fontId="2" fillId="0" borderId="40" xfId="2" applyNumberFormat="1" applyFont="1" applyFill="1" applyBorder="1" applyAlignment="1" applyProtection="1">
      <alignment horizontal="center" vertical="top"/>
    </xf>
    <xf numFmtId="0" fontId="3" fillId="0" borderId="3" xfId="4" applyFont="1" applyFill="1" applyBorder="1" applyAlignment="1" applyProtection="1">
      <alignment horizontal="left" vertical="top" wrapText="1"/>
    </xf>
    <xf numFmtId="169" fontId="3" fillId="0" borderId="3" xfId="2" applyNumberFormat="1" applyFont="1" applyFill="1" applyBorder="1" applyAlignment="1" applyProtection="1">
      <alignment horizontal="center" vertical="top" wrapText="1"/>
    </xf>
    <xf numFmtId="165" fontId="3" fillId="0" borderId="5" xfId="2" applyNumberFormat="1" applyFont="1" applyFill="1" applyBorder="1" applyAlignment="1" applyProtection="1">
      <alignment horizontal="center" vertical="top"/>
    </xf>
    <xf numFmtId="49" fontId="2" fillId="0" borderId="0" xfId="2" applyNumberFormat="1" applyFont="1" applyBorder="1" applyAlignment="1" applyProtection="1">
      <alignment vertical="top"/>
    </xf>
    <xf numFmtId="0" fontId="2" fillId="3" borderId="0" xfId="4" applyFont="1" applyFill="1" applyBorder="1" applyAlignment="1" applyProtection="1">
      <alignment vertical="center" wrapText="1"/>
    </xf>
    <xf numFmtId="0" fontId="2" fillId="0" borderId="0" xfId="2" applyFont="1" applyFill="1" applyBorder="1" applyAlignment="1" applyProtection="1">
      <alignment horizontal="center" wrapText="1"/>
    </xf>
    <xf numFmtId="4" fontId="2" fillId="0" borderId="0" xfId="2" applyNumberFormat="1" applyFont="1" applyFill="1" applyBorder="1" applyAlignment="1" applyProtection="1">
      <alignment wrapText="1"/>
    </xf>
    <xf numFmtId="165" fontId="2" fillId="0" borderId="0" xfId="2" applyNumberFormat="1" applyFont="1" applyFill="1" applyBorder="1" applyProtection="1"/>
    <xf numFmtId="165" fontId="26" fillId="0" borderId="0" xfId="8" applyNumberFormat="1" applyFont="1" applyBorder="1" applyAlignment="1" applyProtection="1">
      <alignment horizontal="center"/>
    </xf>
    <xf numFmtId="165" fontId="28" fillId="7" borderId="23" xfId="8" applyNumberFormat="1" applyFont="1" applyFill="1" applyBorder="1" applyProtection="1"/>
    <xf numFmtId="0" fontId="26" fillId="0" borderId="0" xfId="8" applyFont="1" applyAlignment="1" applyProtection="1">
      <alignment horizontal="center"/>
    </xf>
    <xf numFmtId="165" fontId="28" fillId="0" borderId="4" xfId="8" applyNumberFormat="1" applyFont="1" applyBorder="1" applyProtection="1"/>
    <xf numFmtId="165" fontId="28" fillId="0" borderId="23" xfId="8" applyNumberFormat="1" applyFont="1" applyBorder="1" applyProtection="1"/>
    <xf numFmtId="166" fontId="2" fillId="0" borderId="0" xfId="2" applyNumberFormat="1" applyFont="1" applyProtection="1"/>
    <xf numFmtId="49" fontId="3" fillId="0" borderId="0" xfId="1" applyNumberFormat="1" applyFont="1" applyAlignment="1" applyProtection="1">
      <alignment vertical="center"/>
    </xf>
    <xf numFmtId="0" fontId="3" fillId="0" borderId="0" xfId="1" applyFont="1" applyAlignment="1" applyProtection="1">
      <alignment horizontal="justify" vertical="center"/>
    </xf>
    <xf numFmtId="0" fontId="2" fillId="0" borderId="0" xfId="1" applyFont="1" applyAlignment="1" applyProtection="1">
      <alignment horizontal="center" vertical="center"/>
    </xf>
    <xf numFmtId="164" fontId="2" fillId="0" borderId="0" xfId="1" applyNumberFormat="1" applyFont="1" applyAlignment="1" applyProtection="1">
      <alignment vertical="center"/>
    </xf>
    <xf numFmtId="49" fontId="2" fillId="0" borderId="0" xfId="1" applyNumberFormat="1" applyFont="1" applyFill="1" applyBorder="1" applyAlignment="1" applyProtection="1">
      <alignment horizontal="left"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left" vertical="center"/>
    </xf>
    <xf numFmtId="164" fontId="2" fillId="0" borderId="0" xfId="1" applyNumberFormat="1" applyFont="1" applyFill="1" applyBorder="1" applyAlignment="1" applyProtection="1">
      <alignment vertical="center"/>
    </xf>
    <xf numFmtId="0" fontId="2" fillId="0" borderId="0" xfId="1" applyFont="1" applyFill="1" applyProtection="1"/>
    <xf numFmtId="49" fontId="2" fillId="0" borderId="6" xfId="1" applyNumberFormat="1" applyFont="1" applyBorder="1" applyAlignment="1" applyProtection="1">
      <alignment horizontal="left" vertical="center"/>
    </xf>
    <xf numFmtId="0" fontId="2" fillId="0" borderId="0" xfId="1" applyFont="1" applyBorder="1" applyAlignment="1" applyProtection="1">
      <alignment horizontal="justify"/>
    </xf>
    <xf numFmtId="0" fontId="2" fillId="0" borderId="0" xfId="1" applyFont="1" applyBorder="1" applyAlignment="1" applyProtection="1">
      <alignment horizontal="left" vertical="center"/>
    </xf>
    <xf numFmtId="164" fontId="2" fillId="0" borderId="0" xfId="1" applyNumberFormat="1" applyFont="1" applyBorder="1" applyAlignment="1" applyProtection="1">
      <alignment vertical="center"/>
    </xf>
    <xf numFmtId="164" fontId="2" fillId="0" borderId="37" xfId="1" applyNumberFormat="1" applyFont="1" applyBorder="1" applyAlignment="1" applyProtection="1">
      <alignment vertical="center"/>
    </xf>
    <xf numFmtId="0" fontId="7" fillId="0" borderId="0" xfId="1" applyFont="1" applyBorder="1" applyAlignment="1" applyProtection="1">
      <alignment horizontal="left"/>
    </xf>
    <xf numFmtId="164" fontId="7" fillId="0" borderId="0" xfId="1" applyNumberFormat="1" applyFont="1" applyBorder="1" applyAlignment="1" applyProtection="1">
      <alignment horizontal="left"/>
    </xf>
    <xf numFmtId="164" fontId="7" fillId="0" borderId="37" xfId="1" applyNumberFormat="1" applyFont="1" applyBorder="1" applyAlignment="1" applyProtection="1">
      <alignment horizontal="left"/>
    </xf>
    <xf numFmtId="0" fontId="7" fillId="0" borderId="0" xfId="1" applyFont="1" applyBorder="1" applyAlignment="1" applyProtection="1">
      <alignment horizontal="center"/>
    </xf>
    <xf numFmtId="164" fontId="7" fillId="0" borderId="0" xfId="1" applyNumberFormat="1" applyFont="1" applyBorder="1" applyProtection="1"/>
    <xf numFmtId="164" fontId="7" fillId="0" borderId="37" xfId="1" applyNumberFormat="1" applyFont="1" applyBorder="1" applyProtection="1"/>
    <xf numFmtId="0" fontId="7" fillId="0" borderId="0" xfId="1" applyFont="1" applyBorder="1" applyAlignment="1" applyProtection="1">
      <alignment horizontal="justify"/>
    </xf>
    <xf numFmtId="0" fontId="7" fillId="0" borderId="0" xfId="1" applyFont="1" applyBorder="1" applyAlignment="1" applyProtection="1">
      <alignment vertical="center"/>
    </xf>
    <xf numFmtId="0" fontId="7" fillId="0" borderId="0" xfId="3" applyFont="1" applyBorder="1" applyAlignment="1" applyProtection="1">
      <alignment vertical="center" wrapText="1"/>
    </xf>
    <xf numFmtId="0" fontId="4" fillId="0" borderId="0" xfId="3" applyBorder="1" applyAlignment="1" applyProtection="1">
      <alignment wrapText="1"/>
    </xf>
    <xf numFmtId="0" fontId="4" fillId="0" borderId="37" xfId="3" applyBorder="1" applyAlignment="1" applyProtection="1">
      <alignment wrapText="1"/>
    </xf>
    <xf numFmtId="164" fontId="2" fillId="0" borderId="18" xfId="2" applyNumberFormat="1" applyFont="1" applyBorder="1" applyAlignment="1" applyProtection="1">
      <alignment horizontal="center" wrapText="1"/>
    </xf>
    <xf numFmtId="49" fontId="2" fillId="0" borderId="3" xfId="1" applyNumberFormat="1" applyFont="1" applyBorder="1" applyAlignment="1" applyProtection="1">
      <alignment vertical="top"/>
    </xf>
    <xf numFmtId="0" fontId="2" fillId="0" borderId="3" xfId="1" applyFont="1" applyBorder="1" applyAlignment="1" applyProtection="1">
      <alignment horizontal="justify"/>
    </xf>
    <xf numFmtId="0" fontId="2" fillId="0" borderId="3" xfId="1" applyFont="1" applyBorder="1" applyAlignment="1" applyProtection="1">
      <alignment horizontal="center"/>
    </xf>
    <xf numFmtId="164" fontId="2" fillId="0" borderId="5" xfId="1" applyNumberFormat="1" applyFont="1" applyBorder="1" applyProtection="1"/>
    <xf numFmtId="165" fontId="2" fillId="0" borderId="41" xfId="1" applyNumberFormat="1" applyFont="1" applyBorder="1" applyProtection="1"/>
    <xf numFmtId="0" fontId="2" fillId="0" borderId="3" xfId="1" applyFont="1" applyBorder="1" applyAlignment="1" applyProtection="1">
      <alignment horizontal="justify" wrapText="1"/>
    </xf>
    <xf numFmtId="0" fontId="40" fillId="0" borderId="0" xfId="1" applyFont="1" applyProtection="1"/>
    <xf numFmtId="164" fontId="2" fillId="0" borderId="3" xfId="1" applyNumberFormat="1" applyFont="1" applyBorder="1" applyProtection="1"/>
    <xf numFmtId="49" fontId="2" fillId="0" borderId="0" xfId="1" applyNumberFormat="1" applyFont="1" applyBorder="1" applyAlignment="1" applyProtection="1">
      <alignment vertical="top"/>
    </xf>
    <xf numFmtId="0" fontId="2" fillId="0" borderId="0" xfId="1" applyFont="1" applyBorder="1" applyAlignment="1" applyProtection="1">
      <alignment horizontal="justify" wrapText="1"/>
    </xf>
    <xf numFmtId="0" fontId="2" fillId="0" borderId="0" xfId="1" applyFont="1" applyBorder="1" applyAlignment="1" applyProtection="1">
      <alignment horizontal="center"/>
    </xf>
    <xf numFmtId="164" fontId="2" fillId="0" borderId="0" xfId="1" applyNumberFormat="1" applyFont="1" applyBorder="1" applyProtection="1"/>
    <xf numFmtId="49" fontId="2" fillId="0" borderId="0" xfId="1" applyNumberFormat="1" applyFont="1" applyAlignment="1" applyProtection="1">
      <alignment vertical="top"/>
    </xf>
    <xf numFmtId="0" fontId="2" fillId="0" borderId="0" xfId="1" applyFont="1" applyAlignment="1" applyProtection="1">
      <alignment horizontal="justify"/>
    </xf>
    <xf numFmtId="0" fontId="2" fillId="0" borderId="0" xfId="1" applyFont="1" applyAlignment="1" applyProtection="1">
      <alignment horizontal="center"/>
    </xf>
    <xf numFmtId="164" fontId="2" fillId="0" borderId="0" xfId="1" applyNumberFormat="1" applyFont="1" applyProtection="1"/>
    <xf numFmtId="165" fontId="2" fillId="8" borderId="23" xfId="1" applyNumberFormat="1" applyFont="1" applyFill="1" applyBorder="1" applyProtection="1">
      <protection locked="0"/>
    </xf>
    <xf numFmtId="165" fontId="2" fillId="0" borderId="4" xfId="1" applyNumberFormat="1" applyFont="1" applyBorder="1" applyProtection="1">
      <protection locked="0"/>
    </xf>
    <xf numFmtId="49" fontId="10" fillId="0" borderId="0" xfId="7" applyNumberFormat="1" applyFont="1" applyFill="1" applyAlignment="1" applyProtection="1">
      <alignment horizontal="left" vertical="center"/>
    </xf>
    <xf numFmtId="0" fontId="9" fillId="0" borderId="0" xfId="7" applyNumberFormat="1" applyFont="1" applyFill="1" applyAlignment="1" applyProtection="1">
      <alignment horizontal="left" vertical="center" wrapText="1"/>
    </xf>
    <xf numFmtId="0" fontId="9" fillId="0" borderId="0" xfId="7" applyNumberFormat="1" applyFont="1" applyFill="1" applyAlignment="1" applyProtection="1">
      <alignment horizontal="center" vertical="center" wrapText="1"/>
    </xf>
    <xf numFmtId="0" fontId="19" fillId="0" borderId="0" xfId="7" applyNumberFormat="1" applyFont="1" applyFill="1" applyAlignment="1" applyProtection="1">
      <alignment horizontal="center" vertical="center" wrapText="1"/>
    </xf>
    <xf numFmtId="0" fontId="19" fillId="0" borderId="0" xfId="7" applyNumberFormat="1" applyFont="1" applyFill="1" applyBorder="1" applyAlignment="1" applyProtection="1">
      <alignment horizontal="center" vertical="center" wrapText="1"/>
    </xf>
    <xf numFmtId="49" fontId="9" fillId="0" borderId="0" xfId="7" applyNumberFormat="1" applyFont="1" applyFill="1" applyAlignment="1" applyProtection="1">
      <alignment horizontal="left" vertical="center" wrapText="1"/>
    </xf>
    <xf numFmtId="49" fontId="10" fillId="0" borderId="12" xfId="7" applyNumberFormat="1" applyFont="1" applyFill="1" applyBorder="1" applyAlignment="1" applyProtection="1">
      <alignment horizontal="left" vertical="center" wrapText="1"/>
    </xf>
    <xf numFmtId="0" fontId="10" fillId="0" borderId="3" xfId="7" applyNumberFormat="1" applyFont="1" applyFill="1" applyBorder="1" applyAlignment="1" applyProtection="1">
      <alignment horizontal="left" vertical="center" wrapText="1"/>
    </xf>
    <xf numFmtId="0" fontId="10" fillId="0" borderId="3" xfId="7" applyNumberFormat="1" applyFont="1" applyFill="1" applyBorder="1" applyAlignment="1" applyProtection="1">
      <alignment horizontal="center" vertical="center" wrapText="1"/>
    </xf>
    <xf numFmtId="0" fontId="10" fillId="0" borderId="5" xfId="7" applyNumberFormat="1" applyFont="1" applyFill="1" applyBorder="1" applyAlignment="1" applyProtection="1">
      <alignment horizontal="center" vertical="center" wrapText="1"/>
    </xf>
    <xf numFmtId="164" fontId="3" fillId="0" borderId="3" xfId="2" applyNumberFormat="1" applyFont="1" applyFill="1" applyBorder="1" applyAlignment="1" applyProtection="1">
      <alignment horizontal="center" wrapText="1"/>
    </xf>
    <xf numFmtId="164" fontId="3" fillId="0" borderId="13" xfId="2" applyNumberFormat="1" applyFont="1" applyFill="1" applyBorder="1" applyAlignment="1" applyProtection="1">
      <alignment horizontal="center" wrapText="1"/>
    </xf>
    <xf numFmtId="0" fontId="10" fillId="5" borderId="3" xfId="7" applyNumberFormat="1" applyFont="1" applyFill="1" applyBorder="1" applyAlignment="1" applyProtection="1">
      <alignment horizontal="left" vertical="center" wrapText="1"/>
    </xf>
    <xf numFmtId="0" fontId="10" fillId="5" borderId="3" xfId="7" applyNumberFormat="1" applyFont="1" applyFill="1" applyBorder="1" applyAlignment="1" applyProtection="1">
      <alignment horizontal="center" vertical="center" wrapText="1"/>
    </xf>
    <xf numFmtId="0" fontId="10" fillId="5" borderId="5" xfId="7" applyNumberFormat="1" applyFont="1" applyFill="1" applyBorder="1" applyAlignment="1" applyProtection="1">
      <alignment horizontal="center" vertical="center" wrapText="1"/>
    </xf>
    <xf numFmtId="169" fontId="36" fillId="5" borderId="24" xfId="7" applyNumberFormat="1" applyFont="1" applyFill="1" applyBorder="1" applyAlignment="1" applyProtection="1">
      <alignment horizontal="center" vertical="center" wrapText="1"/>
    </xf>
    <xf numFmtId="169" fontId="36" fillId="5" borderId="13" xfId="7" applyNumberFormat="1" applyFont="1" applyFill="1" applyBorder="1" applyAlignment="1" applyProtection="1">
      <alignment horizontal="center" vertical="center" wrapText="1"/>
    </xf>
    <xf numFmtId="0" fontId="36" fillId="0" borderId="0" xfId="7" applyNumberFormat="1" applyFont="1" applyFill="1" applyAlignment="1" applyProtection="1">
      <alignment horizontal="center" vertical="center" wrapText="1"/>
    </xf>
    <xf numFmtId="0" fontId="9" fillId="0" borderId="3" xfId="7" applyNumberFormat="1" applyFont="1" applyFill="1" applyBorder="1" applyAlignment="1" applyProtection="1">
      <alignment horizontal="left" vertical="center" wrapText="1"/>
    </xf>
    <xf numFmtId="0" fontId="9" fillId="0" borderId="3" xfId="7" applyNumberFormat="1" applyFont="1" applyFill="1" applyBorder="1" applyAlignment="1" applyProtection="1">
      <alignment horizontal="center" vertical="center" wrapText="1"/>
    </xf>
    <xf numFmtId="0" fontId="9" fillId="0" borderId="5" xfId="7" applyNumberFormat="1" applyFont="1" applyFill="1" applyBorder="1" applyAlignment="1" applyProtection="1">
      <alignment horizontal="center" vertical="center" wrapText="1"/>
    </xf>
    <xf numFmtId="165" fontId="2" fillId="0" borderId="42" xfId="7" applyNumberFormat="1" applyFont="1" applyFill="1" applyBorder="1" applyAlignment="1" applyProtection="1">
      <alignment horizontal="center" vertical="center" wrapText="1"/>
    </xf>
    <xf numFmtId="165" fontId="2" fillId="0" borderId="43" xfId="7" applyNumberFormat="1" applyFont="1" applyFill="1" applyBorder="1" applyAlignment="1" applyProtection="1">
      <alignment horizontal="center" vertical="center" wrapText="1"/>
    </xf>
    <xf numFmtId="165" fontId="3" fillId="0" borderId="7" xfId="7" applyNumberFormat="1" applyFont="1" applyFill="1" applyBorder="1" applyAlignment="1" applyProtection="1">
      <alignment horizontal="center" vertical="center" wrapText="1"/>
    </xf>
    <xf numFmtId="165" fontId="3" fillId="6" borderId="23" xfId="7" applyNumberFormat="1" applyFont="1" applyFill="1" applyBorder="1" applyAlignment="1" applyProtection="1">
      <alignment horizontal="center" vertical="center" wrapText="1"/>
    </xf>
    <xf numFmtId="165" fontId="3" fillId="5" borderId="24" xfId="7" applyNumberFormat="1" applyFont="1" applyFill="1" applyBorder="1" applyAlignment="1" applyProtection="1">
      <alignment horizontal="center" vertical="center" wrapText="1"/>
    </xf>
    <xf numFmtId="165" fontId="3" fillId="5" borderId="38" xfId="7" applyNumberFormat="1" applyFont="1" applyFill="1" applyBorder="1" applyAlignment="1" applyProtection="1">
      <alignment horizontal="center" vertical="center" wrapText="1"/>
    </xf>
    <xf numFmtId="0" fontId="37" fillId="0" borderId="0" xfId="7" applyNumberFormat="1" applyFont="1" applyFill="1" applyAlignment="1" applyProtection="1">
      <alignment horizontal="center" vertical="center" wrapText="1"/>
    </xf>
    <xf numFmtId="0" fontId="9" fillId="4" borderId="3" xfId="7" applyNumberFormat="1" applyFont="1" applyFill="1" applyBorder="1" applyAlignment="1" applyProtection="1">
      <alignment horizontal="left" vertical="center" wrapText="1"/>
    </xf>
    <xf numFmtId="0" fontId="2" fillId="0" borderId="3" xfId="7" applyNumberFormat="1" applyFont="1" applyFill="1" applyBorder="1" applyAlignment="1" applyProtection="1">
      <alignment horizontal="left" vertical="center" wrapText="1"/>
    </xf>
    <xf numFmtId="0" fontId="2" fillId="0" borderId="3" xfId="7" applyNumberFormat="1" applyFont="1" applyFill="1" applyBorder="1" applyAlignment="1" applyProtection="1">
      <alignment horizontal="center" vertical="center" wrapText="1"/>
    </xf>
    <xf numFmtId="0" fontId="2" fillId="0" borderId="5" xfId="7" applyNumberFormat="1" applyFont="1" applyFill="1" applyBorder="1" applyAlignment="1" applyProtection="1">
      <alignment horizontal="center" vertical="center" wrapText="1"/>
    </xf>
    <xf numFmtId="0" fontId="40" fillId="0" borderId="0" xfId="7" applyNumberFormat="1" applyFont="1" applyFill="1" applyAlignment="1" applyProtection="1">
      <alignment horizontal="left" vertical="center"/>
    </xf>
    <xf numFmtId="0" fontId="9" fillId="5" borderId="3" xfId="7" applyNumberFormat="1" applyFont="1" applyFill="1" applyBorder="1" applyAlignment="1" applyProtection="1">
      <alignment horizontal="center" vertical="center" wrapText="1"/>
    </xf>
    <xf numFmtId="0" fontId="9" fillId="5" borderId="5" xfId="7" applyNumberFormat="1" applyFont="1" applyFill="1" applyBorder="1" applyAlignment="1" applyProtection="1">
      <alignment horizontal="center" vertical="center" wrapText="1"/>
    </xf>
    <xf numFmtId="165" fontId="2" fillId="5" borderId="24" xfId="7" applyNumberFormat="1" applyFont="1" applyFill="1" applyBorder="1" applyAlignment="1" applyProtection="1">
      <alignment horizontal="center" vertical="center" wrapText="1"/>
    </xf>
    <xf numFmtId="165" fontId="2" fillId="5" borderId="38" xfId="7" applyNumberFormat="1" applyFont="1" applyFill="1" applyBorder="1" applyAlignment="1" applyProtection="1">
      <alignment horizontal="center" vertical="center" wrapText="1"/>
    </xf>
    <xf numFmtId="0" fontId="38" fillId="0" borderId="0" xfId="7" applyNumberFormat="1" applyFont="1" applyFill="1" applyAlignment="1" applyProtection="1">
      <alignment horizontal="center" vertical="center" wrapText="1"/>
    </xf>
    <xf numFmtId="165" fontId="3" fillId="5" borderId="5" xfId="7" applyNumberFormat="1" applyFont="1" applyFill="1" applyBorder="1" applyAlignment="1" applyProtection="1">
      <alignment horizontal="center" vertical="center" wrapText="1"/>
    </xf>
    <xf numFmtId="165" fontId="2" fillId="5" borderId="13" xfId="7" applyNumberFormat="1" applyFont="1" applyFill="1" applyBorder="1" applyAlignment="1" applyProtection="1">
      <alignment horizontal="center" vertical="center" wrapText="1"/>
    </xf>
    <xf numFmtId="0" fontId="22" fillId="0" borderId="18" xfId="7" applyNumberFormat="1" applyFont="1" applyFill="1" applyBorder="1" applyAlignment="1" applyProtection="1">
      <alignment horizontal="left" vertical="center" wrapText="1"/>
    </xf>
    <xf numFmtId="0" fontId="9" fillId="0" borderId="4" xfId="7" applyNumberFormat="1" applyFont="1" applyFill="1" applyBorder="1" applyAlignment="1" applyProtection="1">
      <alignment horizontal="left" vertical="center" wrapText="1"/>
    </xf>
    <xf numFmtId="165" fontId="2" fillId="0" borderId="45" xfId="7" applyNumberFormat="1" applyFont="1" applyFill="1" applyBorder="1" applyAlignment="1" applyProtection="1">
      <alignment horizontal="center" vertical="center" wrapText="1"/>
    </xf>
    <xf numFmtId="0" fontId="22" fillId="0" borderId="4" xfId="7" applyNumberFormat="1" applyFont="1" applyFill="1" applyBorder="1" applyAlignment="1" applyProtection="1">
      <alignment horizontal="left" vertical="center" wrapText="1"/>
    </xf>
    <xf numFmtId="0" fontId="22" fillId="0" borderId="35" xfId="7" applyNumberFormat="1" applyFont="1" applyFill="1" applyBorder="1" applyAlignment="1" applyProtection="1">
      <alignment horizontal="left" vertical="center" wrapText="1"/>
    </xf>
    <xf numFmtId="165" fontId="2" fillId="0" borderId="39" xfId="7" applyNumberFormat="1" applyFont="1" applyFill="1" applyBorder="1" applyAlignment="1" applyProtection="1">
      <alignment horizontal="center" vertical="center" wrapText="1"/>
    </xf>
    <xf numFmtId="0" fontId="39" fillId="0" borderId="0" xfId="7" applyNumberFormat="1" applyFont="1" applyFill="1" applyAlignment="1" applyProtection="1">
      <alignment horizontal="center" vertical="center" wrapText="1"/>
    </xf>
    <xf numFmtId="0" fontId="9" fillId="4" borderId="5" xfId="7" applyNumberFormat="1" applyFont="1" applyFill="1" applyBorder="1" applyAlignment="1" applyProtection="1">
      <alignment horizontal="center" vertical="center" wrapText="1"/>
    </xf>
    <xf numFmtId="165" fontId="3" fillId="6" borderId="29" xfId="7" applyNumberFormat="1" applyFont="1" applyFill="1" applyBorder="1" applyAlignment="1" applyProtection="1">
      <alignment horizontal="center" vertical="center" wrapText="1"/>
    </xf>
    <xf numFmtId="165" fontId="2" fillId="5" borderId="39" xfId="7" applyNumberFormat="1" applyFont="1" applyFill="1" applyBorder="1" applyAlignment="1" applyProtection="1">
      <alignment horizontal="center" vertical="center" wrapText="1"/>
    </xf>
    <xf numFmtId="0" fontId="2" fillId="0" borderId="18" xfId="7" applyNumberFormat="1" applyFont="1" applyFill="1" applyBorder="1" applyAlignment="1" applyProtection="1">
      <alignment horizontal="left" vertical="center" wrapText="1"/>
    </xf>
    <xf numFmtId="0" fontId="2" fillId="0" borderId="18" xfId="7" applyNumberFormat="1" applyFont="1" applyFill="1" applyBorder="1" applyAlignment="1" applyProtection="1">
      <alignment horizontal="center" vertical="center" wrapText="1"/>
    </xf>
    <xf numFmtId="0" fontId="2" fillId="0" borderId="24" xfId="7" applyNumberFormat="1" applyFont="1" applyFill="1" applyBorder="1" applyAlignment="1" applyProtection="1">
      <alignment horizontal="center" vertical="center" wrapText="1"/>
    </xf>
    <xf numFmtId="165" fontId="3" fillId="0" borderId="46" xfId="7" applyNumberFormat="1" applyFont="1" applyFill="1" applyBorder="1" applyAlignment="1" applyProtection="1">
      <alignment horizontal="center" vertical="center" wrapText="1"/>
    </xf>
    <xf numFmtId="0" fontId="40" fillId="0" borderId="0" xfId="7" applyNumberFormat="1" applyFont="1" applyFill="1" applyAlignment="1" applyProtection="1">
      <alignment horizontal="center" vertical="center" wrapText="1"/>
    </xf>
    <xf numFmtId="0" fontId="3" fillId="0" borderId="21" xfId="7" applyNumberFormat="1" applyFont="1" applyFill="1" applyBorder="1" applyAlignment="1" applyProtection="1">
      <alignment horizontal="left" vertical="center" wrapText="1"/>
    </xf>
    <xf numFmtId="0" fontId="3" fillId="0" borderId="21" xfId="7" applyNumberFormat="1" applyFont="1" applyFill="1" applyBorder="1" applyAlignment="1" applyProtection="1">
      <alignment horizontal="center" vertical="center" wrapText="1"/>
    </xf>
    <xf numFmtId="165" fontId="3" fillId="0" borderId="47" xfId="7" applyNumberFormat="1" applyFont="1" applyFill="1" applyBorder="1" applyAlignment="1" applyProtection="1">
      <alignment horizontal="center" vertical="center" wrapText="1"/>
    </xf>
    <xf numFmtId="0" fontId="3" fillId="5" borderId="10" xfId="7" applyNumberFormat="1" applyFont="1" applyFill="1" applyBorder="1" applyAlignment="1" applyProtection="1">
      <alignment horizontal="left" vertical="center" wrapText="1"/>
    </xf>
    <xf numFmtId="0" fontId="2" fillId="5" borderId="10" xfId="7" applyNumberFormat="1" applyFont="1" applyFill="1" applyBorder="1" applyAlignment="1" applyProtection="1">
      <alignment horizontal="center" vertical="center" wrapText="1"/>
    </xf>
    <xf numFmtId="165" fontId="2" fillId="5" borderId="48" xfId="7" applyNumberFormat="1" applyFont="1" applyFill="1" applyBorder="1" applyAlignment="1" applyProtection="1">
      <alignment horizontal="center" vertical="center" wrapText="1"/>
    </xf>
    <xf numFmtId="165" fontId="2" fillId="5" borderId="11" xfId="7" applyNumberFormat="1" applyFont="1" applyFill="1" applyBorder="1" applyAlignment="1" applyProtection="1">
      <alignment horizontal="center" vertical="center" wrapText="1"/>
    </xf>
    <xf numFmtId="0" fontId="36" fillId="0" borderId="0" xfId="7" applyNumberFormat="1" applyFont="1" applyFill="1" applyAlignment="1" applyProtection="1">
      <alignment horizontal="left" vertical="center"/>
    </xf>
    <xf numFmtId="0" fontId="10" fillId="5" borderId="10" xfId="7" applyNumberFormat="1" applyFont="1" applyFill="1" applyBorder="1" applyAlignment="1" applyProtection="1">
      <alignment horizontal="left" vertical="center" wrapText="1"/>
    </xf>
    <xf numFmtId="0" fontId="9" fillId="5" borderId="10" xfId="7" applyNumberFormat="1" applyFont="1" applyFill="1" applyBorder="1" applyAlignment="1" applyProtection="1">
      <alignment horizontal="center" vertical="center" wrapText="1"/>
    </xf>
    <xf numFmtId="0" fontId="9" fillId="5" borderId="30" xfId="7" applyNumberFormat="1" applyFont="1" applyFill="1" applyBorder="1" applyAlignment="1" applyProtection="1">
      <alignment horizontal="center" vertical="center" wrapText="1"/>
    </xf>
    <xf numFmtId="165" fontId="2" fillId="5" borderId="49" xfId="7" applyNumberFormat="1" applyFont="1" applyFill="1" applyBorder="1" applyAlignment="1" applyProtection="1">
      <alignment horizontal="center" vertical="center" wrapText="1"/>
    </xf>
    <xf numFmtId="0" fontId="9" fillId="0" borderId="18" xfId="7" applyNumberFormat="1" applyFont="1" applyFill="1" applyBorder="1" applyAlignment="1" applyProtection="1">
      <alignment horizontal="left" vertical="center" wrapText="1"/>
    </xf>
    <xf numFmtId="0" fontId="9" fillId="0" borderId="18" xfId="7" applyNumberFormat="1" applyFont="1" applyFill="1" applyBorder="1" applyAlignment="1" applyProtection="1">
      <alignment horizontal="center" vertical="center" wrapText="1"/>
    </xf>
    <xf numFmtId="0" fontId="9" fillId="0" borderId="24" xfId="7" applyNumberFormat="1" applyFont="1" applyFill="1" applyBorder="1" applyAlignment="1" applyProtection="1">
      <alignment horizontal="center" vertical="center" wrapText="1"/>
    </xf>
    <xf numFmtId="165" fontId="3" fillId="0" borderId="50" xfId="7" applyNumberFormat="1" applyFont="1" applyFill="1" applyBorder="1" applyAlignment="1" applyProtection="1">
      <alignment horizontal="center" vertical="center" wrapText="1"/>
    </xf>
    <xf numFmtId="165" fontId="19" fillId="0" borderId="0" xfId="7" applyNumberFormat="1" applyFont="1" applyFill="1" applyAlignment="1" applyProtection="1">
      <alignment horizontal="center" vertical="center" wrapText="1"/>
    </xf>
    <xf numFmtId="0" fontId="3" fillId="0" borderId="0" xfId="8" applyFont="1" applyBorder="1" applyProtection="1"/>
    <xf numFmtId="0" fontId="2" fillId="0" borderId="0" xfId="8" applyFont="1" applyBorder="1" applyProtection="1"/>
    <xf numFmtId="165" fontId="2" fillId="0" borderId="0" xfId="8" applyNumberFormat="1" applyFont="1" applyBorder="1" applyProtection="1"/>
    <xf numFmtId="165" fontId="3" fillId="7" borderId="23" xfId="8" applyNumberFormat="1" applyFont="1" applyFill="1" applyBorder="1" applyProtection="1"/>
    <xf numFmtId="165" fontId="3" fillId="0" borderId="4" xfId="8" applyNumberFormat="1" applyFont="1" applyBorder="1" applyProtection="1"/>
    <xf numFmtId="165" fontId="3" fillId="0" borderId="23" xfId="8" applyNumberFormat="1" applyFont="1" applyBorder="1" applyProtection="1"/>
    <xf numFmtId="2" fontId="26" fillId="8" borderId="23" xfId="8" applyNumberFormat="1" applyFont="1" applyFill="1" applyBorder="1" applyAlignment="1" applyProtection="1">
      <alignment horizontal="center"/>
      <protection locked="0"/>
    </xf>
    <xf numFmtId="2" fontId="26" fillId="0" borderId="18" xfId="8" applyNumberFormat="1" applyFont="1" applyFill="1" applyBorder="1" applyAlignment="1" applyProtection="1">
      <alignment horizontal="center"/>
      <protection locked="0"/>
    </xf>
    <xf numFmtId="2" fontId="26" fillId="0" borderId="35" xfId="8" applyNumberFormat="1" applyFont="1" applyFill="1" applyBorder="1" applyAlignment="1" applyProtection="1">
      <alignment horizontal="center"/>
      <protection locked="0"/>
    </xf>
    <xf numFmtId="2" fontId="26" fillId="0" borderId="3" xfId="8" applyNumberFormat="1" applyFont="1" applyFill="1" applyBorder="1" applyAlignment="1" applyProtection="1">
      <alignment horizontal="center"/>
      <protection locked="0"/>
    </xf>
    <xf numFmtId="0" fontId="26" fillId="0" borderId="35" xfId="8" applyFont="1" applyBorder="1" applyProtection="1">
      <protection locked="0"/>
    </xf>
    <xf numFmtId="2" fontId="26" fillId="0" borderId="4" xfId="8" applyNumberFormat="1" applyFont="1" applyFill="1" applyBorder="1" applyAlignment="1" applyProtection="1">
      <alignment horizontal="center"/>
      <protection locked="0"/>
    </xf>
    <xf numFmtId="0" fontId="26" fillId="0" borderId="18" xfId="8" applyFont="1" applyFill="1" applyBorder="1" applyProtection="1">
      <protection locked="0"/>
    </xf>
    <xf numFmtId="2" fontId="29" fillId="0" borderId="18" xfId="8" applyNumberFormat="1" applyFont="1" applyFill="1" applyBorder="1" applyAlignment="1" applyProtection="1">
      <alignment horizontal="center"/>
      <protection locked="0"/>
    </xf>
    <xf numFmtId="0" fontId="42" fillId="0" borderId="8" xfId="0" applyFont="1" applyBorder="1" applyAlignment="1">
      <alignment horizontal="center"/>
    </xf>
    <xf numFmtId="0" fontId="42" fillId="0" borderId="29" xfId="0" applyFont="1" applyBorder="1" applyAlignment="1">
      <alignment horizontal="center"/>
    </xf>
    <xf numFmtId="0" fontId="42" fillId="0" borderId="0" xfId="0" applyFont="1" applyBorder="1" applyAlignment="1">
      <alignment horizontal="left" vertical="center" wrapText="1"/>
    </xf>
    <xf numFmtId="0" fontId="41" fillId="0" borderId="0" xfId="0" applyFont="1" applyAlignment="1">
      <alignment wrapText="1"/>
    </xf>
    <xf numFmtId="0" fontId="26" fillId="0" borderId="0" xfId="8" applyFont="1" applyAlignment="1">
      <alignment horizontal="justify" wrapText="1"/>
    </xf>
    <xf numFmtId="0" fontId="29" fillId="0" borderId="0" xfId="8" applyFont="1" applyAlignment="1">
      <alignment horizontal="justify" wrapText="1"/>
    </xf>
    <xf numFmtId="0" fontId="9" fillId="0" borderId="15" xfId="7" applyNumberFormat="1" applyFont="1" applyFill="1" applyBorder="1" applyAlignment="1" applyProtection="1">
      <alignment horizontal="left" vertical="center" wrapText="1"/>
    </xf>
    <xf numFmtId="0" fontId="9" fillId="0" borderId="16" xfId="7" applyNumberFormat="1" applyFont="1" applyFill="1" applyBorder="1" applyAlignment="1" applyProtection="1">
      <alignment horizontal="left" vertical="center" wrapText="1"/>
    </xf>
    <xf numFmtId="0" fontId="9" fillId="0" borderId="17" xfId="7" applyNumberFormat="1" applyFont="1" applyFill="1" applyBorder="1" applyAlignment="1" applyProtection="1">
      <alignment horizontal="left" vertical="center" wrapText="1"/>
    </xf>
    <xf numFmtId="0" fontId="9" fillId="0" borderId="18" xfId="7" applyNumberFormat="1" applyFont="1" applyFill="1" applyBorder="1" applyAlignment="1" applyProtection="1">
      <alignment horizontal="center" vertical="center" wrapText="1"/>
    </xf>
    <xf numFmtId="0" fontId="9" fillId="0" borderId="4" xfId="7" applyNumberFormat="1" applyFont="1" applyFill="1" applyBorder="1" applyAlignment="1" applyProtection="1">
      <alignment horizontal="center" vertical="center" wrapText="1"/>
    </xf>
    <xf numFmtId="0" fontId="9" fillId="0" borderId="35" xfId="7" applyNumberFormat="1" applyFont="1" applyFill="1" applyBorder="1" applyAlignment="1" applyProtection="1">
      <alignment horizontal="center" vertical="center" wrapText="1"/>
    </xf>
    <xf numFmtId="0" fontId="9" fillId="0" borderId="24" xfId="7" applyNumberFormat="1" applyFont="1" applyFill="1" applyBorder="1" applyAlignment="1" applyProtection="1">
      <alignment horizontal="center" vertical="center" wrapText="1"/>
    </xf>
    <xf numFmtId="0" fontId="9" fillId="0" borderId="6" xfId="7" applyNumberFormat="1" applyFont="1" applyFill="1" applyBorder="1" applyAlignment="1" applyProtection="1">
      <alignment horizontal="center" vertical="center" wrapText="1"/>
    </xf>
    <xf numFmtId="0" fontId="9" fillId="0" borderId="7" xfId="7" applyNumberFormat="1" applyFont="1" applyFill="1" applyBorder="1" applyAlignment="1" applyProtection="1">
      <alignment horizontal="center" vertical="center" wrapText="1"/>
    </xf>
    <xf numFmtId="0" fontId="9" fillId="0" borderId="9" xfId="7" applyNumberFormat="1" applyFont="1" applyFill="1" applyBorder="1" applyAlignment="1" applyProtection="1">
      <alignment horizontal="left" vertical="center" wrapText="1"/>
    </xf>
    <xf numFmtId="0" fontId="9" fillId="0" borderId="31" xfId="7" applyNumberFormat="1" applyFont="1" applyFill="1" applyBorder="1" applyAlignment="1" applyProtection="1">
      <alignment horizontal="left" vertical="center" wrapText="1"/>
    </xf>
    <xf numFmtId="0" fontId="9" fillId="0" borderId="31" xfId="0" applyFont="1" applyBorder="1" applyAlignment="1" applyProtection="1">
      <alignment vertical="center" wrapText="1"/>
    </xf>
    <xf numFmtId="0" fontId="9" fillId="0" borderId="32" xfId="0" applyFont="1" applyBorder="1" applyAlignment="1" applyProtection="1">
      <alignment vertical="center" wrapText="1"/>
    </xf>
    <xf numFmtId="0" fontId="9" fillId="0" borderId="14" xfId="7" applyNumberFormat="1" applyFont="1" applyFill="1" applyBorder="1" applyAlignment="1" applyProtection="1">
      <alignment horizontal="left" vertical="center" wrapText="1"/>
    </xf>
    <xf numFmtId="0" fontId="0" fillId="0" borderId="1" xfId="0" applyBorder="1" applyAlignment="1" applyProtection="1">
      <alignment vertical="center" wrapText="1"/>
    </xf>
    <xf numFmtId="0" fontId="0" fillId="0" borderId="42" xfId="0" applyBorder="1" applyAlignment="1" applyProtection="1">
      <alignment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3" fillId="0" borderId="3" xfId="3" applyNumberFormat="1" applyFont="1" applyFill="1" applyBorder="1" applyAlignment="1" applyProtection="1">
      <alignment vertical="center"/>
    </xf>
    <xf numFmtId="0" fontId="1" fillId="0" borderId="3" xfId="0" applyFont="1" applyBorder="1" applyAlignment="1">
      <alignment vertical="center"/>
    </xf>
    <xf numFmtId="0" fontId="3" fillId="0" borderId="5" xfId="3" applyNumberFormat="1" applyFont="1" applyFill="1" applyBorder="1" applyAlignment="1" applyProtection="1">
      <alignment vertical="center"/>
    </xf>
    <xf numFmtId="0" fontId="1" fillId="0" borderId="1" xfId="0" applyFont="1" applyBorder="1" applyAlignment="1">
      <alignment vertical="center"/>
    </xf>
    <xf numFmtId="0" fontId="3" fillId="0" borderId="18" xfId="3" applyNumberFormat="1" applyFont="1" applyFill="1" applyBorder="1" applyAlignment="1" applyProtection="1">
      <alignment vertical="center"/>
    </xf>
    <xf numFmtId="0" fontId="1" fillId="0" borderId="18" xfId="0" applyFont="1" applyBorder="1" applyAlignment="1">
      <alignment vertical="center"/>
    </xf>
    <xf numFmtId="0" fontId="3" fillId="0" borderId="35" xfId="3" applyNumberFormat="1" applyFont="1" applyFill="1" applyBorder="1" applyAlignment="1" applyProtection="1">
      <alignment vertical="center"/>
    </xf>
    <xf numFmtId="0" fontId="1" fillId="0" borderId="35" xfId="0" applyFont="1" applyBorder="1" applyAlignment="1">
      <alignment vertical="center"/>
    </xf>
    <xf numFmtId="0" fontId="1" fillId="0" borderId="7" xfId="0" applyFont="1" applyBorder="1" applyAlignment="1">
      <alignment vertical="center"/>
    </xf>
    <xf numFmtId="0" fontId="7" fillId="0" borderId="0" xfId="1" applyFont="1" applyBorder="1" applyAlignment="1" applyProtection="1">
      <alignment horizontal="left" wrapText="1"/>
    </xf>
    <xf numFmtId="0" fontId="7" fillId="0" borderId="37" xfId="1" applyFont="1" applyBorder="1" applyAlignment="1" applyProtection="1">
      <alignment horizontal="left" wrapText="1"/>
    </xf>
    <xf numFmtId="0" fontId="7" fillId="0" borderId="0" xfId="1" applyFont="1" applyBorder="1" applyAlignment="1" applyProtection="1">
      <alignment horizontal="left" vertical="top" wrapText="1"/>
    </xf>
    <xf numFmtId="0" fontId="4" fillId="0" borderId="0" xfId="3" applyBorder="1" applyAlignment="1" applyProtection="1">
      <alignment horizontal="left" vertical="top" wrapText="1"/>
    </xf>
    <xf numFmtId="0" fontId="4" fillId="0" borderId="37" xfId="3" applyBorder="1" applyAlignment="1" applyProtection="1">
      <alignment horizontal="left" vertical="top" wrapText="1"/>
    </xf>
    <xf numFmtId="0" fontId="4" fillId="0" borderId="0" xfId="3" applyBorder="1" applyAlignment="1" applyProtection="1">
      <alignment vertical="top" wrapText="1"/>
    </xf>
    <xf numFmtId="0" fontId="4" fillId="0" borderId="37" xfId="3" applyBorder="1" applyAlignment="1" applyProtection="1">
      <alignment vertical="top" wrapText="1"/>
    </xf>
    <xf numFmtId="0" fontId="18" fillId="0" borderId="3" xfId="5" applyFont="1" applyFill="1" applyBorder="1" applyAlignment="1" applyProtection="1">
      <alignment horizontal="left" vertical="top" wrapText="1"/>
    </xf>
    <xf numFmtId="0" fontId="2" fillId="0" borderId="3" xfId="3" applyFont="1" applyBorder="1" applyAlignment="1" applyProtection="1">
      <alignment horizontal="left" vertical="top" wrapText="1"/>
    </xf>
    <xf numFmtId="0" fontId="3" fillId="0" borderId="0" xfId="2" applyFont="1" applyAlignment="1" applyProtection="1">
      <alignment horizontal="justify" vertical="center"/>
    </xf>
    <xf numFmtId="0" fontId="9" fillId="0" borderId="0" xfId="0" applyFont="1" applyAlignment="1" applyProtection="1">
      <alignment vertical="center"/>
    </xf>
    <xf numFmtId="0" fontId="3" fillId="0" borderId="0" xfId="2" applyFont="1" applyFill="1" applyAlignment="1" applyProtection="1">
      <alignment horizontal="justify" vertical="center"/>
    </xf>
    <xf numFmtId="0" fontId="34" fillId="0" borderId="0" xfId="0" applyFont="1" applyFill="1" applyAlignment="1" applyProtection="1">
      <alignment vertical="center"/>
    </xf>
    <xf numFmtId="0" fontId="26" fillId="9" borderId="3" xfId="8" applyFont="1" applyFill="1" applyBorder="1"/>
    <xf numFmtId="0" fontId="26" fillId="9" borderId="3" xfId="8" applyFont="1" applyFill="1" applyBorder="1" applyAlignment="1">
      <alignment horizontal="left" vertical="top"/>
    </xf>
  </cellXfs>
  <cellStyles count="9">
    <cellStyle name="Navadno 4" xfId="6" xr:uid="{EBF8C0AC-E9A4-4D07-B13A-A6AA82A14D34}"/>
    <cellStyle name="Navadno 5" xfId="5" xr:uid="{6D35C808-C13A-4B07-874A-951E2C3384D9}"/>
    <cellStyle name="Navadno 6" xfId="4" xr:uid="{E953015F-7C09-41A9-9996-CC261039347D}"/>
    <cellStyle name="Navadno_PLATO" xfId="1" xr:uid="{EE0DFE01-6D08-4F24-A917-416165464260}"/>
    <cellStyle name="Navadno_TEMTRANSFORMATORJA" xfId="2" xr:uid="{E4192AA9-9072-4616-953A-BE399706B737}"/>
    <cellStyle name="Normal" xfId="0" builtinId="0"/>
    <cellStyle name="Normal 2" xfId="3" xr:uid="{3948119B-3F87-45AB-8B40-667AC88AA98A}"/>
    <cellStyle name="Normal 3" xfId="7" xr:uid="{42CF4FF1-5F12-4AFA-BBC6-22DBC6C40026}"/>
    <cellStyle name="Normal 4" xfId="8" xr:uid="{3D807A03-BB53-478D-9685-29DB930709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265D4-4DA8-4D9D-894B-BFD089EBD950}">
  <dimension ref="A1:G14"/>
  <sheetViews>
    <sheetView tabSelected="1" zoomScaleNormal="100" workbookViewId="0">
      <selection activeCell="K22" sqref="K22"/>
    </sheetView>
  </sheetViews>
  <sheetFormatPr defaultRowHeight="12.75" x14ac:dyDescent="0.2"/>
  <cols>
    <col min="1" max="1" width="27" style="129" customWidth="1"/>
    <col min="2" max="2" width="24.625" style="129" customWidth="1"/>
    <col min="3" max="4" width="9" style="129"/>
    <col min="5" max="5" width="10.25" style="129" customWidth="1"/>
    <col min="6" max="6" width="6.25" style="129" customWidth="1"/>
    <col min="7" max="16384" width="9" style="129"/>
  </cols>
  <sheetData>
    <row r="1" spans="1:7" x14ac:dyDescent="0.2">
      <c r="A1" s="128" t="s">
        <v>709</v>
      </c>
    </row>
    <row r="2" spans="1:7" ht="13.5" thickBot="1" x14ac:dyDescent="0.25"/>
    <row r="3" spans="1:7" ht="17.25" customHeight="1" x14ac:dyDescent="0.2">
      <c r="A3" s="130" t="s">
        <v>600</v>
      </c>
      <c r="B3" s="131" t="s">
        <v>595</v>
      </c>
    </row>
    <row r="4" spans="1:7" ht="17.25" customHeight="1" x14ac:dyDescent="0.2">
      <c r="A4" s="132" t="s">
        <v>596</v>
      </c>
      <c r="B4" s="133">
        <f>'Gradbeni del - Mapa3'!I239</f>
        <v>0</v>
      </c>
    </row>
    <row r="5" spans="1:7" ht="19.5" customHeight="1" x14ac:dyDescent="0.2">
      <c r="A5" s="132" t="s">
        <v>597</v>
      </c>
      <c r="B5" s="133">
        <f>'Električni del - Mapa4'!F169</f>
        <v>0</v>
      </c>
    </row>
    <row r="6" spans="1:7" ht="18" customHeight="1" thickBot="1" x14ac:dyDescent="0.25">
      <c r="A6" s="134" t="s">
        <v>598</v>
      </c>
      <c r="B6" s="135">
        <f>'Strojni del - Mapa5 - Rekapit.'!D11</f>
        <v>0</v>
      </c>
    </row>
    <row r="7" spans="1:7" ht="13.5" thickBot="1" x14ac:dyDescent="0.25">
      <c r="A7" s="420" t="s">
        <v>705</v>
      </c>
      <c r="B7" s="421"/>
    </row>
    <row r="8" spans="1:7" ht="13.5" thickBot="1" x14ac:dyDescent="0.25">
      <c r="A8" s="136" t="s">
        <v>706</v>
      </c>
      <c r="B8" s="137">
        <f>SUM(B4:B6)</f>
        <v>0</v>
      </c>
    </row>
    <row r="9" spans="1:7" ht="13.5" thickBot="1" x14ac:dyDescent="0.25">
      <c r="A9" s="138" t="s">
        <v>646</v>
      </c>
      <c r="B9" s="139">
        <f>0.22*B8</f>
        <v>0</v>
      </c>
    </row>
    <row r="10" spans="1:7" ht="13.5" thickBot="1" x14ac:dyDescent="0.25">
      <c r="A10" s="140" t="s">
        <v>707</v>
      </c>
      <c r="B10" s="139">
        <f>B8+B9</f>
        <v>0</v>
      </c>
    </row>
    <row r="11" spans="1:7" x14ac:dyDescent="0.2">
      <c r="A11" s="141"/>
    </row>
    <row r="12" spans="1:7" x14ac:dyDescent="0.2">
      <c r="A12" s="422" t="s">
        <v>708</v>
      </c>
      <c r="B12" s="423"/>
      <c r="C12" s="423"/>
      <c r="D12" s="423"/>
      <c r="E12" s="423"/>
      <c r="F12" s="423"/>
      <c r="G12" s="423"/>
    </row>
    <row r="13" spans="1:7" x14ac:dyDescent="0.2">
      <c r="A13" s="422" t="s">
        <v>703</v>
      </c>
      <c r="B13" s="423"/>
      <c r="C13" s="423"/>
      <c r="D13" s="423"/>
      <c r="E13" s="423"/>
      <c r="F13" s="423"/>
      <c r="G13" s="423"/>
    </row>
    <row r="14" spans="1:7" x14ac:dyDescent="0.2">
      <c r="A14" s="128" t="s">
        <v>704</v>
      </c>
    </row>
  </sheetData>
  <sheetProtection algorithmName="SHA-512" hashValue="lgRWXgNNWlOgDrX30JR4j3AUJz6uUORuODXqILtoT/bCisTc3Z4hNTqpjWfIIu1R6CD7VpbvhgNaJA9odgv6/Q==" saltValue="HP7J386VfRZAfNSvjedwrA==" spinCount="100000" sheet="1" objects="1" scenarios="1"/>
  <mergeCells count="3">
    <mergeCell ref="A7:B7"/>
    <mergeCell ref="A12:G12"/>
    <mergeCell ref="A13:G1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8B7D4-E862-4996-AA13-219D35AF70B9}">
  <dimension ref="A1:L241"/>
  <sheetViews>
    <sheetView topLeftCell="A26" zoomScaleNormal="100" zoomScaleSheetLayoutView="100" workbookViewId="0">
      <selection activeCell="D32" sqref="D32"/>
    </sheetView>
  </sheetViews>
  <sheetFormatPr defaultColWidth="9.5" defaultRowHeight="12" x14ac:dyDescent="0.2"/>
  <cols>
    <col min="1" max="1" width="11.25" style="10" customWidth="1"/>
    <col min="2" max="2" width="9.75" style="10" customWidth="1"/>
    <col min="3" max="3" width="45.25" style="10" customWidth="1"/>
    <col min="4" max="4" width="22.5" style="10" customWidth="1"/>
    <col min="5" max="5" width="6.875" style="10" customWidth="1"/>
    <col min="6" max="6" width="2.125" style="11" customWidth="1"/>
    <col min="7" max="7" width="9.5" style="12"/>
    <col min="8" max="8" width="2.25" style="11" customWidth="1"/>
    <col min="9" max="9" width="11.25" style="13" customWidth="1"/>
    <col min="10" max="256" width="9.5" style="10"/>
    <col min="257" max="257" width="2.5" style="10" customWidth="1"/>
    <col min="258" max="258" width="5.125" style="10" customWidth="1"/>
    <col min="259" max="259" width="45.25" style="10" customWidth="1"/>
    <col min="260" max="260" width="22.5" style="10" customWidth="1"/>
    <col min="261" max="261" width="6.875" style="10" customWidth="1"/>
    <col min="262" max="262" width="2.125" style="10" customWidth="1"/>
    <col min="263" max="263" width="9.5" style="10"/>
    <col min="264" max="264" width="2.25" style="10" customWidth="1"/>
    <col min="265" max="265" width="11.25" style="10" customWidth="1"/>
    <col min="266" max="512" width="9.5" style="10"/>
    <col min="513" max="513" width="2.5" style="10" customWidth="1"/>
    <col min="514" max="514" width="5.125" style="10" customWidth="1"/>
    <col min="515" max="515" width="45.25" style="10" customWidth="1"/>
    <col min="516" max="516" width="22.5" style="10" customWidth="1"/>
    <col min="517" max="517" width="6.875" style="10" customWidth="1"/>
    <col min="518" max="518" width="2.125" style="10" customWidth="1"/>
    <col min="519" max="519" width="9.5" style="10"/>
    <col min="520" max="520" width="2.25" style="10" customWidth="1"/>
    <col min="521" max="521" width="11.25" style="10" customWidth="1"/>
    <col min="522" max="768" width="9.5" style="10"/>
    <col min="769" max="769" width="2.5" style="10" customWidth="1"/>
    <col min="770" max="770" width="5.125" style="10" customWidth="1"/>
    <col min="771" max="771" width="45.25" style="10" customWidth="1"/>
    <col min="772" max="772" width="22.5" style="10" customWidth="1"/>
    <col min="773" max="773" width="6.875" style="10" customWidth="1"/>
    <col min="774" max="774" width="2.125" style="10" customWidth="1"/>
    <col min="775" max="775" width="9.5" style="10"/>
    <col min="776" max="776" width="2.25" style="10" customWidth="1"/>
    <col min="777" max="777" width="11.25" style="10" customWidth="1"/>
    <col min="778" max="1024" width="9.5" style="10"/>
    <col min="1025" max="1025" width="2.5" style="10" customWidth="1"/>
    <col min="1026" max="1026" width="5.125" style="10" customWidth="1"/>
    <col min="1027" max="1027" width="45.25" style="10" customWidth="1"/>
    <col min="1028" max="1028" width="22.5" style="10" customWidth="1"/>
    <col min="1029" max="1029" width="6.875" style="10" customWidth="1"/>
    <col min="1030" max="1030" width="2.125" style="10" customWidth="1"/>
    <col min="1031" max="1031" width="9.5" style="10"/>
    <col min="1032" max="1032" width="2.25" style="10" customWidth="1"/>
    <col min="1033" max="1033" width="11.25" style="10" customWidth="1"/>
    <col min="1034" max="1280" width="9.5" style="10"/>
    <col min="1281" max="1281" width="2.5" style="10" customWidth="1"/>
    <col min="1282" max="1282" width="5.125" style="10" customWidth="1"/>
    <col min="1283" max="1283" width="45.25" style="10" customWidth="1"/>
    <col min="1284" max="1284" width="22.5" style="10" customWidth="1"/>
    <col min="1285" max="1285" width="6.875" style="10" customWidth="1"/>
    <col min="1286" max="1286" width="2.125" style="10" customWidth="1"/>
    <col min="1287" max="1287" width="9.5" style="10"/>
    <col min="1288" max="1288" width="2.25" style="10" customWidth="1"/>
    <col min="1289" max="1289" width="11.25" style="10" customWidth="1"/>
    <col min="1290" max="1536" width="9.5" style="10"/>
    <col min="1537" max="1537" width="2.5" style="10" customWidth="1"/>
    <col min="1538" max="1538" width="5.125" style="10" customWidth="1"/>
    <col min="1539" max="1539" width="45.25" style="10" customWidth="1"/>
    <col min="1540" max="1540" width="22.5" style="10" customWidth="1"/>
    <col min="1541" max="1541" width="6.875" style="10" customWidth="1"/>
    <col min="1542" max="1542" width="2.125" style="10" customWidth="1"/>
    <col min="1543" max="1543" width="9.5" style="10"/>
    <col min="1544" max="1544" width="2.25" style="10" customWidth="1"/>
    <col min="1545" max="1545" width="11.25" style="10" customWidth="1"/>
    <col min="1546" max="1792" width="9.5" style="10"/>
    <col min="1793" max="1793" width="2.5" style="10" customWidth="1"/>
    <col min="1794" max="1794" width="5.125" style="10" customWidth="1"/>
    <col min="1795" max="1795" width="45.25" style="10" customWidth="1"/>
    <col min="1796" max="1796" width="22.5" style="10" customWidth="1"/>
    <col min="1797" max="1797" width="6.875" style="10" customWidth="1"/>
    <col min="1798" max="1798" width="2.125" style="10" customWidth="1"/>
    <col min="1799" max="1799" width="9.5" style="10"/>
    <col min="1800" max="1800" width="2.25" style="10" customWidth="1"/>
    <col min="1801" max="1801" width="11.25" style="10" customWidth="1"/>
    <col min="1802" max="2048" width="9.5" style="10"/>
    <col min="2049" max="2049" width="2.5" style="10" customWidth="1"/>
    <col min="2050" max="2050" width="5.125" style="10" customWidth="1"/>
    <col min="2051" max="2051" width="45.25" style="10" customWidth="1"/>
    <col min="2052" max="2052" width="22.5" style="10" customWidth="1"/>
    <col min="2053" max="2053" width="6.875" style="10" customWidth="1"/>
    <col min="2054" max="2054" width="2.125" style="10" customWidth="1"/>
    <col min="2055" max="2055" width="9.5" style="10"/>
    <col min="2056" max="2056" width="2.25" style="10" customWidth="1"/>
    <col min="2057" max="2057" width="11.25" style="10" customWidth="1"/>
    <col min="2058" max="2304" width="9.5" style="10"/>
    <col min="2305" max="2305" width="2.5" style="10" customWidth="1"/>
    <col min="2306" max="2306" width="5.125" style="10" customWidth="1"/>
    <col min="2307" max="2307" width="45.25" style="10" customWidth="1"/>
    <col min="2308" max="2308" width="22.5" style="10" customWidth="1"/>
    <col min="2309" max="2309" width="6.875" style="10" customWidth="1"/>
    <col min="2310" max="2310" width="2.125" style="10" customWidth="1"/>
    <col min="2311" max="2311" width="9.5" style="10"/>
    <col min="2312" max="2312" width="2.25" style="10" customWidth="1"/>
    <col min="2313" max="2313" width="11.25" style="10" customWidth="1"/>
    <col min="2314" max="2560" width="9.5" style="10"/>
    <col min="2561" max="2561" width="2.5" style="10" customWidth="1"/>
    <col min="2562" max="2562" width="5.125" style="10" customWidth="1"/>
    <col min="2563" max="2563" width="45.25" style="10" customWidth="1"/>
    <col min="2564" max="2564" width="22.5" style="10" customWidth="1"/>
    <col min="2565" max="2565" width="6.875" style="10" customWidth="1"/>
    <col min="2566" max="2566" width="2.125" style="10" customWidth="1"/>
    <col min="2567" max="2567" width="9.5" style="10"/>
    <col min="2568" max="2568" width="2.25" style="10" customWidth="1"/>
    <col min="2569" max="2569" width="11.25" style="10" customWidth="1"/>
    <col min="2570" max="2816" width="9.5" style="10"/>
    <col min="2817" max="2817" width="2.5" style="10" customWidth="1"/>
    <col min="2818" max="2818" width="5.125" style="10" customWidth="1"/>
    <col min="2819" max="2819" width="45.25" style="10" customWidth="1"/>
    <col min="2820" max="2820" width="22.5" style="10" customWidth="1"/>
    <col min="2821" max="2821" width="6.875" style="10" customWidth="1"/>
    <col min="2822" max="2822" width="2.125" style="10" customWidth="1"/>
    <col min="2823" max="2823" width="9.5" style="10"/>
    <col min="2824" max="2824" width="2.25" style="10" customWidth="1"/>
    <col min="2825" max="2825" width="11.25" style="10" customWidth="1"/>
    <col min="2826" max="3072" width="9.5" style="10"/>
    <col min="3073" max="3073" width="2.5" style="10" customWidth="1"/>
    <col min="3074" max="3074" width="5.125" style="10" customWidth="1"/>
    <col min="3075" max="3075" width="45.25" style="10" customWidth="1"/>
    <col min="3076" max="3076" width="22.5" style="10" customWidth="1"/>
    <col min="3077" max="3077" width="6.875" style="10" customWidth="1"/>
    <col min="3078" max="3078" width="2.125" style="10" customWidth="1"/>
    <col min="3079" max="3079" width="9.5" style="10"/>
    <col min="3080" max="3080" width="2.25" style="10" customWidth="1"/>
    <col min="3081" max="3081" width="11.25" style="10" customWidth="1"/>
    <col min="3082" max="3328" width="9.5" style="10"/>
    <col min="3329" max="3329" width="2.5" style="10" customWidth="1"/>
    <col min="3330" max="3330" width="5.125" style="10" customWidth="1"/>
    <col min="3331" max="3331" width="45.25" style="10" customWidth="1"/>
    <col min="3332" max="3332" width="22.5" style="10" customWidth="1"/>
    <col min="3333" max="3333" width="6.875" style="10" customWidth="1"/>
    <col min="3334" max="3334" width="2.125" style="10" customWidth="1"/>
    <col min="3335" max="3335" width="9.5" style="10"/>
    <col min="3336" max="3336" width="2.25" style="10" customWidth="1"/>
    <col min="3337" max="3337" width="11.25" style="10" customWidth="1"/>
    <col min="3338" max="3584" width="9.5" style="10"/>
    <col min="3585" max="3585" width="2.5" style="10" customWidth="1"/>
    <col min="3586" max="3586" width="5.125" style="10" customWidth="1"/>
    <col min="3587" max="3587" width="45.25" style="10" customWidth="1"/>
    <col min="3588" max="3588" width="22.5" style="10" customWidth="1"/>
    <col min="3589" max="3589" width="6.875" style="10" customWidth="1"/>
    <col min="3590" max="3590" width="2.125" style="10" customWidth="1"/>
    <col min="3591" max="3591" width="9.5" style="10"/>
    <col min="3592" max="3592" width="2.25" style="10" customWidth="1"/>
    <col min="3593" max="3593" width="11.25" style="10" customWidth="1"/>
    <col min="3594" max="3840" width="9.5" style="10"/>
    <col min="3841" max="3841" width="2.5" style="10" customWidth="1"/>
    <col min="3842" max="3842" width="5.125" style="10" customWidth="1"/>
    <col min="3843" max="3843" width="45.25" style="10" customWidth="1"/>
    <col min="3844" max="3844" width="22.5" style="10" customWidth="1"/>
    <col min="3845" max="3845" width="6.875" style="10" customWidth="1"/>
    <col min="3846" max="3846" width="2.125" style="10" customWidth="1"/>
    <col min="3847" max="3847" width="9.5" style="10"/>
    <col min="3848" max="3848" width="2.25" style="10" customWidth="1"/>
    <col min="3849" max="3849" width="11.25" style="10" customWidth="1"/>
    <col min="3850" max="4096" width="9.5" style="10"/>
    <col min="4097" max="4097" width="2.5" style="10" customWidth="1"/>
    <col min="4098" max="4098" width="5.125" style="10" customWidth="1"/>
    <col min="4099" max="4099" width="45.25" style="10" customWidth="1"/>
    <col min="4100" max="4100" width="22.5" style="10" customWidth="1"/>
    <col min="4101" max="4101" width="6.875" style="10" customWidth="1"/>
    <col min="4102" max="4102" width="2.125" style="10" customWidth="1"/>
    <col min="4103" max="4103" width="9.5" style="10"/>
    <col min="4104" max="4104" width="2.25" style="10" customWidth="1"/>
    <col min="4105" max="4105" width="11.25" style="10" customWidth="1"/>
    <col min="4106" max="4352" width="9.5" style="10"/>
    <col min="4353" max="4353" width="2.5" style="10" customWidth="1"/>
    <col min="4354" max="4354" width="5.125" style="10" customWidth="1"/>
    <col min="4355" max="4355" width="45.25" style="10" customWidth="1"/>
    <col min="4356" max="4356" width="22.5" style="10" customWidth="1"/>
    <col min="4357" max="4357" width="6.875" style="10" customWidth="1"/>
    <col min="4358" max="4358" width="2.125" style="10" customWidth="1"/>
    <col min="4359" max="4359" width="9.5" style="10"/>
    <col min="4360" max="4360" width="2.25" style="10" customWidth="1"/>
    <col min="4361" max="4361" width="11.25" style="10" customWidth="1"/>
    <col min="4362" max="4608" width="9.5" style="10"/>
    <col min="4609" max="4609" width="2.5" style="10" customWidth="1"/>
    <col min="4610" max="4610" width="5.125" style="10" customWidth="1"/>
    <col min="4611" max="4611" width="45.25" style="10" customWidth="1"/>
    <col min="4612" max="4612" width="22.5" style="10" customWidth="1"/>
    <col min="4613" max="4613" width="6.875" style="10" customWidth="1"/>
    <col min="4614" max="4614" width="2.125" style="10" customWidth="1"/>
    <col min="4615" max="4615" width="9.5" style="10"/>
    <col min="4616" max="4616" width="2.25" style="10" customWidth="1"/>
    <col min="4617" max="4617" width="11.25" style="10" customWidth="1"/>
    <col min="4618" max="4864" width="9.5" style="10"/>
    <col min="4865" max="4865" width="2.5" style="10" customWidth="1"/>
    <col min="4866" max="4866" width="5.125" style="10" customWidth="1"/>
    <col min="4867" max="4867" width="45.25" style="10" customWidth="1"/>
    <col min="4868" max="4868" width="22.5" style="10" customWidth="1"/>
    <col min="4869" max="4869" width="6.875" style="10" customWidth="1"/>
    <col min="4870" max="4870" width="2.125" style="10" customWidth="1"/>
    <col min="4871" max="4871" width="9.5" style="10"/>
    <col min="4872" max="4872" width="2.25" style="10" customWidth="1"/>
    <col min="4873" max="4873" width="11.25" style="10" customWidth="1"/>
    <col min="4874" max="5120" width="9.5" style="10"/>
    <col min="5121" max="5121" width="2.5" style="10" customWidth="1"/>
    <col min="5122" max="5122" width="5.125" style="10" customWidth="1"/>
    <col min="5123" max="5123" width="45.25" style="10" customWidth="1"/>
    <col min="5124" max="5124" width="22.5" style="10" customWidth="1"/>
    <col min="5125" max="5125" width="6.875" style="10" customWidth="1"/>
    <col min="5126" max="5126" width="2.125" style="10" customWidth="1"/>
    <col min="5127" max="5127" width="9.5" style="10"/>
    <col min="5128" max="5128" width="2.25" style="10" customWidth="1"/>
    <col min="5129" max="5129" width="11.25" style="10" customWidth="1"/>
    <col min="5130" max="5376" width="9.5" style="10"/>
    <col min="5377" max="5377" width="2.5" style="10" customWidth="1"/>
    <col min="5378" max="5378" width="5.125" style="10" customWidth="1"/>
    <col min="5379" max="5379" width="45.25" style="10" customWidth="1"/>
    <col min="5380" max="5380" width="22.5" style="10" customWidth="1"/>
    <col min="5381" max="5381" width="6.875" style="10" customWidth="1"/>
    <col min="5382" max="5382" width="2.125" style="10" customWidth="1"/>
    <col min="5383" max="5383" width="9.5" style="10"/>
    <col min="5384" max="5384" width="2.25" style="10" customWidth="1"/>
    <col min="5385" max="5385" width="11.25" style="10" customWidth="1"/>
    <col min="5386" max="5632" width="9.5" style="10"/>
    <col min="5633" max="5633" width="2.5" style="10" customWidth="1"/>
    <col min="5634" max="5634" width="5.125" style="10" customWidth="1"/>
    <col min="5635" max="5635" width="45.25" style="10" customWidth="1"/>
    <col min="5636" max="5636" width="22.5" style="10" customWidth="1"/>
    <col min="5637" max="5637" width="6.875" style="10" customWidth="1"/>
    <col min="5638" max="5638" width="2.125" style="10" customWidth="1"/>
    <col min="5639" max="5639" width="9.5" style="10"/>
    <col min="5640" max="5640" width="2.25" style="10" customWidth="1"/>
    <col min="5641" max="5641" width="11.25" style="10" customWidth="1"/>
    <col min="5642" max="5888" width="9.5" style="10"/>
    <col min="5889" max="5889" width="2.5" style="10" customWidth="1"/>
    <col min="5890" max="5890" width="5.125" style="10" customWidth="1"/>
    <col min="5891" max="5891" width="45.25" style="10" customWidth="1"/>
    <col min="5892" max="5892" width="22.5" style="10" customWidth="1"/>
    <col min="5893" max="5893" width="6.875" style="10" customWidth="1"/>
    <col min="5894" max="5894" width="2.125" style="10" customWidth="1"/>
    <col min="5895" max="5895" width="9.5" style="10"/>
    <col min="5896" max="5896" width="2.25" style="10" customWidth="1"/>
    <col min="5897" max="5897" width="11.25" style="10" customWidth="1"/>
    <col min="5898" max="6144" width="9.5" style="10"/>
    <col min="6145" max="6145" width="2.5" style="10" customWidth="1"/>
    <col min="6146" max="6146" width="5.125" style="10" customWidth="1"/>
    <col min="6147" max="6147" width="45.25" style="10" customWidth="1"/>
    <col min="6148" max="6148" width="22.5" style="10" customWidth="1"/>
    <col min="6149" max="6149" width="6.875" style="10" customWidth="1"/>
    <col min="6150" max="6150" width="2.125" style="10" customWidth="1"/>
    <col min="6151" max="6151" width="9.5" style="10"/>
    <col min="6152" max="6152" width="2.25" style="10" customWidth="1"/>
    <col min="6153" max="6153" width="11.25" style="10" customWidth="1"/>
    <col min="6154" max="6400" width="9.5" style="10"/>
    <col min="6401" max="6401" width="2.5" style="10" customWidth="1"/>
    <col min="6402" max="6402" width="5.125" style="10" customWidth="1"/>
    <col min="6403" max="6403" width="45.25" style="10" customWidth="1"/>
    <col min="6404" max="6404" width="22.5" style="10" customWidth="1"/>
    <col min="6405" max="6405" width="6.875" style="10" customWidth="1"/>
    <col min="6406" max="6406" width="2.125" style="10" customWidth="1"/>
    <col min="6407" max="6407" width="9.5" style="10"/>
    <col min="6408" max="6408" width="2.25" style="10" customWidth="1"/>
    <col min="6409" max="6409" width="11.25" style="10" customWidth="1"/>
    <col min="6410" max="6656" width="9.5" style="10"/>
    <col min="6657" max="6657" width="2.5" style="10" customWidth="1"/>
    <col min="6658" max="6658" width="5.125" style="10" customWidth="1"/>
    <col min="6659" max="6659" width="45.25" style="10" customWidth="1"/>
    <col min="6660" max="6660" width="22.5" style="10" customWidth="1"/>
    <col min="6661" max="6661" width="6.875" style="10" customWidth="1"/>
    <col min="6662" max="6662" width="2.125" style="10" customWidth="1"/>
    <col min="6663" max="6663" width="9.5" style="10"/>
    <col min="6664" max="6664" width="2.25" style="10" customWidth="1"/>
    <col min="6665" max="6665" width="11.25" style="10" customWidth="1"/>
    <col min="6666" max="6912" width="9.5" style="10"/>
    <col min="6913" max="6913" width="2.5" style="10" customWidth="1"/>
    <col min="6914" max="6914" width="5.125" style="10" customWidth="1"/>
    <col min="6915" max="6915" width="45.25" style="10" customWidth="1"/>
    <col min="6916" max="6916" width="22.5" style="10" customWidth="1"/>
    <col min="6917" max="6917" width="6.875" style="10" customWidth="1"/>
    <col min="6918" max="6918" width="2.125" style="10" customWidth="1"/>
    <col min="6919" max="6919" width="9.5" style="10"/>
    <col min="6920" max="6920" width="2.25" style="10" customWidth="1"/>
    <col min="6921" max="6921" width="11.25" style="10" customWidth="1"/>
    <col min="6922" max="7168" width="9.5" style="10"/>
    <col min="7169" max="7169" width="2.5" style="10" customWidth="1"/>
    <col min="7170" max="7170" width="5.125" style="10" customWidth="1"/>
    <col min="7171" max="7171" width="45.25" style="10" customWidth="1"/>
    <col min="7172" max="7172" width="22.5" style="10" customWidth="1"/>
    <col min="7173" max="7173" width="6.875" style="10" customWidth="1"/>
    <col min="7174" max="7174" width="2.125" style="10" customWidth="1"/>
    <col min="7175" max="7175" width="9.5" style="10"/>
    <col min="7176" max="7176" width="2.25" style="10" customWidth="1"/>
    <col min="7177" max="7177" width="11.25" style="10" customWidth="1"/>
    <col min="7178" max="7424" width="9.5" style="10"/>
    <col min="7425" max="7425" width="2.5" style="10" customWidth="1"/>
    <col min="7426" max="7426" width="5.125" style="10" customWidth="1"/>
    <col min="7427" max="7427" width="45.25" style="10" customWidth="1"/>
    <col min="7428" max="7428" width="22.5" style="10" customWidth="1"/>
    <col min="7429" max="7429" width="6.875" style="10" customWidth="1"/>
    <col min="7430" max="7430" width="2.125" style="10" customWidth="1"/>
    <col min="7431" max="7431" width="9.5" style="10"/>
    <col min="7432" max="7432" width="2.25" style="10" customWidth="1"/>
    <col min="7433" max="7433" width="11.25" style="10" customWidth="1"/>
    <col min="7434" max="7680" width="9.5" style="10"/>
    <col min="7681" max="7681" width="2.5" style="10" customWidth="1"/>
    <col min="7682" max="7682" width="5.125" style="10" customWidth="1"/>
    <col min="7683" max="7683" width="45.25" style="10" customWidth="1"/>
    <col min="7684" max="7684" width="22.5" style="10" customWidth="1"/>
    <col min="7685" max="7685" width="6.875" style="10" customWidth="1"/>
    <col min="7686" max="7686" width="2.125" style="10" customWidth="1"/>
    <col min="7687" max="7687" width="9.5" style="10"/>
    <col min="7688" max="7688" width="2.25" style="10" customWidth="1"/>
    <col min="7689" max="7689" width="11.25" style="10" customWidth="1"/>
    <col min="7690" max="7936" width="9.5" style="10"/>
    <col min="7937" max="7937" width="2.5" style="10" customWidth="1"/>
    <col min="7938" max="7938" width="5.125" style="10" customWidth="1"/>
    <col min="7939" max="7939" width="45.25" style="10" customWidth="1"/>
    <col min="7940" max="7940" width="22.5" style="10" customWidth="1"/>
    <col min="7941" max="7941" width="6.875" style="10" customWidth="1"/>
    <col min="7942" max="7942" width="2.125" style="10" customWidth="1"/>
    <col min="7943" max="7943" width="9.5" style="10"/>
    <col min="7944" max="7944" width="2.25" style="10" customWidth="1"/>
    <col min="7945" max="7945" width="11.25" style="10" customWidth="1"/>
    <col min="7946" max="8192" width="9.5" style="10"/>
    <col min="8193" max="8193" width="2.5" style="10" customWidth="1"/>
    <col min="8194" max="8194" width="5.125" style="10" customWidth="1"/>
    <col min="8195" max="8195" width="45.25" style="10" customWidth="1"/>
    <col min="8196" max="8196" width="22.5" style="10" customWidth="1"/>
    <col min="8197" max="8197" width="6.875" style="10" customWidth="1"/>
    <col min="8198" max="8198" width="2.125" style="10" customWidth="1"/>
    <col min="8199" max="8199" width="9.5" style="10"/>
    <col min="8200" max="8200" width="2.25" style="10" customWidth="1"/>
    <col min="8201" max="8201" width="11.25" style="10" customWidth="1"/>
    <col min="8202" max="8448" width="9.5" style="10"/>
    <col min="8449" max="8449" width="2.5" style="10" customWidth="1"/>
    <col min="8450" max="8450" width="5.125" style="10" customWidth="1"/>
    <col min="8451" max="8451" width="45.25" style="10" customWidth="1"/>
    <col min="8452" max="8452" width="22.5" style="10" customWidth="1"/>
    <col min="8453" max="8453" width="6.875" style="10" customWidth="1"/>
    <col min="8454" max="8454" width="2.125" style="10" customWidth="1"/>
    <col min="8455" max="8455" width="9.5" style="10"/>
    <col min="8456" max="8456" width="2.25" style="10" customWidth="1"/>
    <col min="8457" max="8457" width="11.25" style="10" customWidth="1"/>
    <col min="8458" max="8704" width="9.5" style="10"/>
    <col min="8705" max="8705" width="2.5" style="10" customWidth="1"/>
    <col min="8706" max="8706" width="5.125" style="10" customWidth="1"/>
    <col min="8707" max="8707" width="45.25" style="10" customWidth="1"/>
    <col min="8708" max="8708" width="22.5" style="10" customWidth="1"/>
    <col min="8709" max="8709" width="6.875" style="10" customWidth="1"/>
    <col min="8710" max="8710" width="2.125" style="10" customWidth="1"/>
    <col min="8711" max="8711" width="9.5" style="10"/>
    <col min="8712" max="8712" width="2.25" style="10" customWidth="1"/>
    <col min="8713" max="8713" width="11.25" style="10" customWidth="1"/>
    <col min="8714" max="8960" width="9.5" style="10"/>
    <col min="8961" max="8961" width="2.5" style="10" customWidth="1"/>
    <col min="8962" max="8962" width="5.125" style="10" customWidth="1"/>
    <col min="8963" max="8963" width="45.25" style="10" customWidth="1"/>
    <col min="8964" max="8964" width="22.5" style="10" customWidth="1"/>
    <col min="8965" max="8965" width="6.875" style="10" customWidth="1"/>
    <col min="8966" max="8966" width="2.125" style="10" customWidth="1"/>
    <col min="8967" max="8967" width="9.5" style="10"/>
    <col min="8968" max="8968" width="2.25" style="10" customWidth="1"/>
    <col min="8969" max="8969" width="11.25" style="10" customWidth="1"/>
    <col min="8970" max="9216" width="9.5" style="10"/>
    <col min="9217" max="9217" width="2.5" style="10" customWidth="1"/>
    <col min="9218" max="9218" width="5.125" style="10" customWidth="1"/>
    <col min="9219" max="9219" width="45.25" style="10" customWidth="1"/>
    <col min="9220" max="9220" width="22.5" style="10" customWidth="1"/>
    <col min="9221" max="9221" width="6.875" style="10" customWidth="1"/>
    <col min="9222" max="9222" width="2.125" style="10" customWidth="1"/>
    <col min="9223" max="9223" width="9.5" style="10"/>
    <col min="9224" max="9224" width="2.25" style="10" customWidth="1"/>
    <col min="9225" max="9225" width="11.25" style="10" customWidth="1"/>
    <col min="9226" max="9472" width="9.5" style="10"/>
    <col min="9473" max="9473" width="2.5" style="10" customWidth="1"/>
    <col min="9474" max="9474" width="5.125" style="10" customWidth="1"/>
    <col min="9475" max="9475" width="45.25" style="10" customWidth="1"/>
    <col min="9476" max="9476" width="22.5" style="10" customWidth="1"/>
    <col min="9477" max="9477" width="6.875" style="10" customWidth="1"/>
    <col min="9478" max="9478" width="2.125" style="10" customWidth="1"/>
    <col min="9479" max="9479" width="9.5" style="10"/>
    <col min="9480" max="9480" width="2.25" style="10" customWidth="1"/>
    <col min="9481" max="9481" width="11.25" style="10" customWidth="1"/>
    <col min="9482" max="9728" width="9.5" style="10"/>
    <col min="9729" max="9729" width="2.5" style="10" customWidth="1"/>
    <col min="9730" max="9730" width="5.125" style="10" customWidth="1"/>
    <col min="9731" max="9731" width="45.25" style="10" customWidth="1"/>
    <col min="9732" max="9732" width="22.5" style="10" customWidth="1"/>
    <col min="9733" max="9733" width="6.875" style="10" customWidth="1"/>
    <col min="9734" max="9734" width="2.125" style="10" customWidth="1"/>
    <col min="9735" max="9735" width="9.5" style="10"/>
    <col min="9736" max="9736" width="2.25" style="10" customWidth="1"/>
    <col min="9737" max="9737" width="11.25" style="10" customWidth="1"/>
    <col min="9738" max="9984" width="9.5" style="10"/>
    <col min="9985" max="9985" width="2.5" style="10" customWidth="1"/>
    <col min="9986" max="9986" width="5.125" style="10" customWidth="1"/>
    <col min="9987" max="9987" width="45.25" style="10" customWidth="1"/>
    <col min="9988" max="9988" width="22.5" style="10" customWidth="1"/>
    <col min="9989" max="9989" width="6.875" style="10" customWidth="1"/>
    <col min="9990" max="9990" width="2.125" style="10" customWidth="1"/>
    <col min="9991" max="9991" width="9.5" style="10"/>
    <col min="9992" max="9992" width="2.25" style="10" customWidth="1"/>
    <col min="9993" max="9993" width="11.25" style="10" customWidth="1"/>
    <col min="9994" max="10240" width="9.5" style="10"/>
    <col min="10241" max="10241" width="2.5" style="10" customWidth="1"/>
    <col min="10242" max="10242" width="5.125" style="10" customWidth="1"/>
    <col min="10243" max="10243" width="45.25" style="10" customWidth="1"/>
    <col min="10244" max="10244" width="22.5" style="10" customWidth="1"/>
    <col min="10245" max="10245" width="6.875" style="10" customWidth="1"/>
    <col min="10246" max="10246" width="2.125" style="10" customWidth="1"/>
    <col min="10247" max="10247" width="9.5" style="10"/>
    <col min="10248" max="10248" width="2.25" style="10" customWidth="1"/>
    <col min="10249" max="10249" width="11.25" style="10" customWidth="1"/>
    <col min="10250" max="10496" width="9.5" style="10"/>
    <col min="10497" max="10497" width="2.5" style="10" customWidth="1"/>
    <col min="10498" max="10498" width="5.125" style="10" customWidth="1"/>
    <col min="10499" max="10499" width="45.25" style="10" customWidth="1"/>
    <col min="10500" max="10500" width="22.5" style="10" customWidth="1"/>
    <col min="10501" max="10501" width="6.875" style="10" customWidth="1"/>
    <col min="10502" max="10502" width="2.125" style="10" customWidth="1"/>
    <col min="10503" max="10503" width="9.5" style="10"/>
    <col min="10504" max="10504" width="2.25" style="10" customWidth="1"/>
    <col min="10505" max="10505" width="11.25" style="10" customWidth="1"/>
    <col min="10506" max="10752" width="9.5" style="10"/>
    <col min="10753" max="10753" width="2.5" style="10" customWidth="1"/>
    <col min="10754" max="10754" width="5.125" style="10" customWidth="1"/>
    <col min="10755" max="10755" width="45.25" style="10" customWidth="1"/>
    <col min="10756" max="10756" width="22.5" style="10" customWidth="1"/>
    <col min="10757" max="10757" width="6.875" style="10" customWidth="1"/>
    <col min="10758" max="10758" width="2.125" style="10" customWidth="1"/>
    <col min="10759" max="10759" width="9.5" style="10"/>
    <col min="10760" max="10760" width="2.25" style="10" customWidth="1"/>
    <col min="10761" max="10761" width="11.25" style="10" customWidth="1"/>
    <col min="10762" max="11008" width="9.5" style="10"/>
    <col min="11009" max="11009" width="2.5" style="10" customWidth="1"/>
    <col min="11010" max="11010" width="5.125" style="10" customWidth="1"/>
    <col min="11011" max="11011" width="45.25" style="10" customWidth="1"/>
    <col min="11012" max="11012" width="22.5" style="10" customWidth="1"/>
    <col min="11013" max="11013" width="6.875" style="10" customWidth="1"/>
    <col min="11014" max="11014" width="2.125" style="10" customWidth="1"/>
    <col min="11015" max="11015" width="9.5" style="10"/>
    <col min="11016" max="11016" width="2.25" style="10" customWidth="1"/>
    <col min="11017" max="11017" width="11.25" style="10" customWidth="1"/>
    <col min="11018" max="11264" width="9.5" style="10"/>
    <col min="11265" max="11265" width="2.5" style="10" customWidth="1"/>
    <col min="11266" max="11266" width="5.125" style="10" customWidth="1"/>
    <col min="11267" max="11267" width="45.25" style="10" customWidth="1"/>
    <col min="11268" max="11268" width="22.5" style="10" customWidth="1"/>
    <col min="11269" max="11269" width="6.875" style="10" customWidth="1"/>
    <col min="11270" max="11270" width="2.125" style="10" customWidth="1"/>
    <col min="11271" max="11271" width="9.5" style="10"/>
    <col min="11272" max="11272" width="2.25" style="10" customWidth="1"/>
    <col min="11273" max="11273" width="11.25" style="10" customWidth="1"/>
    <col min="11274" max="11520" width="9.5" style="10"/>
    <col min="11521" max="11521" width="2.5" style="10" customWidth="1"/>
    <col min="11522" max="11522" width="5.125" style="10" customWidth="1"/>
    <col min="11523" max="11523" width="45.25" style="10" customWidth="1"/>
    <col min="11524" max="11524" width="22.5" style="10" customWidth="1"/>
    <col min="11525" max="11525" width="6.875" style="10" customWidth="1"/>
    <col min="11526" max="11526" width="2.125" style="10" customWidth="1"/>
    <col min="11527" max="11527" width="9.5" style="10"/>
    <col min="11528" max="11528" width="2.25" style="10" customWidth="1"/>
    <col min="11529" max="11529" width="11.25" style="10" customWidth="1"/>
    <col min="11530" max="11776" width="9.5" style="10"/>
    <col min="11777" max="11777" width="2.5" style="10" customWidth="1"/>
    <col min="11778" max="11778" width="5.125" style="10" customWidth="1"/>
    <col min="11779" max="11779" width="45.25" style="10" customWidth="1"/>
    <col min="11780" max="11780" width="22.5" style="10" customWidth="1"/>
    <col min="11781" max="11781" width="6.875" style="10" customWidth="1"/>
    <col min="11782" max="11782" width="2.125" style="10" customWidth="1"/>
    <col min="11783" max="11783" width="9.5" style="10"/>
    <col min="11784" max="11784" width="2.25" style="10" customWidth="1"/>
    <col min="11785" max="11785" width="11.25" style="10" customWidth="1"/>
    <col min="11786" max="12032" width="9.5" style="10"/>
    <col min="12033" max="12033" width="2.5" style="10" customWidth="1"/>
    <col min="12034" max="12034" width="5.125" style="10" customWidth="1"/>
    <col min="12035" max="12035" width="45.25" style="10" customWidth="1"/>
    <col min="12036" max="12036" width="22.5" style="10" customWidth="1"/>
    <col min="12037" max="12037" width="6.875" style="10" customWidth="1"/>
    <col min="12038" max="12038" width="2.125" style="10" customWidth="1"/>
    <col min="12039" max="12039" width="9.5" style="10"/>
    <col min="12040" max="12040" width="2.25" style="10" customWidth="1"/>
    <col min="12041" max="12041" width="11.25" style="10" customWidth="1"/>
    <col min="12042" max="12288" width="9.5" style="10"/>
    <col min="12289" max="12289" width="2.5" style="10" customWidth="1"/>
    <col min="12290" max="12290" width="5.125" style="10" customWidth="1"/>
    <col min="12291" max="12291" width="45.25" style="10" customWidth="1"/>
    <col min="12292" max="12292" width="22.5" style="10" customWidth="1"/>
    <col min="12293" max="12293" width="6.875" style="10" customWidth="1"/>
    <col min="12294" max="12294" width="2.125" style="10" customWidth="1"/>
    <col min="12295" max="12295" width="9.5" style="10"/>
    <col min="12296" max="12296" width="2.25" style="10" customWidth="1"/>
    <col min="12297" max="12297" width="11.25" style="10" customWidth="1"/>
    <col min="12298" max="12544" width="9.5" style="10"/>
    <col min="12545" max="12545" width="2.5" style="10" customWidth="1"/>
    <col min="12546" max="12546" width="5.125" style="10" customWidth="1"/>
    <col min="12547" max="12547" width="45.25" style="10" customWidth="1"/>
    <col min="12548" max="12548" width="22.5" style="10" customWidth="1"/>
    <col min="12549" max="12549" width="6.875" style="10" customWidth="1"/>
    <col min="12550" max="12550" width="2.125" style="10" customWidth="1"/>
    <col min="12551" max="12551" width="9.5" style="10"/>
    <col min="12552" max="12552" width="2.25" style="10" customWidth="1"/>
    <col min="12553" max="12553" width="11.25" style="10" customWidth="1"/>
    <col min="12554" max="12800" width="9.5" style="10"/>
    <col min="12801" max="12801" width="2.5" style="10" customWidth="1"/>
    <col min="12802" max="12802" width="5.125" style="10" customWidth="1"/>
    <col min="12803" max="12803" width="45.25" style="10" customWidth="1"/>
    <col min="12804" max="12804" width="22.5" style="10" customWidth="1"/>
    <col min="12805" max="12805" width="6.875" style="10" customWidth="1"/>
    <col min="12806" max="12806" width="2.125" style="10" customWidth="1"/>
    <col min="12807" max="12807" width="9.5" style="10"/>
    <col min="12808" max="12808" width="2.25" style="10" customWidth="1"/>
    <col min="12809" max="12809" width="11.25" style="10" customWidth="1"/>
    <col min="12810" max="13056" width="9.5" style="10"/>
    <col min="13057" max="13057" width="2.5" style="10" customWidth="1"/>
    <col min="13058" max="13058" width="5.125" style="10" customWidth="1"/>
    <col min="13059" max="13059" width="45.25" style="10" customWidth="1"/>
    <col min="13060" max="13060" width="22.5" style="10" customWidth="1"/>
    <col min="13061" max="13061" width="6.875" style="10" customWidth="1"/>
    <col min="13062" max="13062" width="2.125" style="10" customWidth="1"/>
    <col min="13063" max="13063" width="9.5" style="10"/>
    <col min="13064" max="13064" width="2.25" style="10" customWidth="1"/>
    <col min="13065" max="13065" width="11.25" style="10" customWidth="1"/>
    <col min="13066" max="13312" width="9.5" style="10"/>
    <col min="13313" max="13313" width="2.5" style="10" customWidth="1"/>
    <col min="13314" max="13314" width="5.125" style="10" customWidth="1"/>
    <col min="13315" max="13315" width="45.25" style="10" customWidth="1"/>
    <col min="13316" max="13316" width="22.5" style="10" customWidth="1"/>
    <col min="13317" max="13317" width="6.875" style="10" customWidth="1"/>
    <col min="13318" max="13318" width="2.125" style="10" customWidth="1"/>
    <col min="13319" max="13319" width="9.5" style="10"/>
    <col min="13320" max="13320" width="2.25" style="10" customWidth="1"/>
    <col min="13321" max="13321" width="11.25" style="10" customWidth="1"/>
    <col min="13322" max="13568" width="9.5" style="10"/>
    <col min="13569" max="13569" width="2.5" style="10" customWidth="1"/>
    <col min="13570" max="13570" width="5.125" style="10" customWidth="1"/>
    <col min="13571" max="13571" width="45.25" style="10" customWidth="1"/>
    <col min="13572" max="13572" width="22.5" style="10" customWidth="1"/>
    <col min="13573" max="13573" width="6.875" style="10" customWidth="1"/>
    <col min="13574" max="13574" width="2.125" style="10" customWidth="1"/>
    <col min="13575" max="13575" width="9.5" style="10"/>
    <col min="13576" max="13576" width="2.25" style="10" customWidth="1"/>
    <col min="13577" max="13577" width="11.25" style="10" customWidth="1"/>
    <col min="13578" max="13824" width="9.5" style="10"/>
    <col min="13825" max="13825" width="2.5" style="10" customWidth="1"/>
    <col min="13826" max="13826" width="5.125" style="10" customWidth="1"/>
    <col min="13827" max="13827" width="45.25" style="10" customWidth="1"/>
    <col min="13828" max="13828" width="22.5" style="10" customWidth="1"/>
    <col min="13829" max="13829" width="6.875" style="10" customWidth="1"/>
    <col min="13830" max="13830" width="2.125" style="10" customWidth="1"/>
    <col min="13831" max="13831" width="9.5" style="10"/>
    <col min="13832" max="13832" width="2.25" style="10" customWidth="1"/>
    <col min="13833" max="13833" width="11.25" style="10" customWidth="1"/>
    <col min="13834" max="14080" width="9.5" style="10"/>
    <col min="14081" max="14081" width="2.5" style="10" customWidth="1"/>
    <col min="14082" max="14082" width="5.125" style="10" customWidth="1"/>
    <col min="14083" max="14083" width="45.25" style="10" customWidth="1"/>
    <col min="14084" max="14084" width="22.5" style="10" customWidth="1"/>
    <col min="14085" max="14085" width="6.875" style="10" customWidth="1"/>
    <col min="14086" max="14086" width="2.125" style="10" customWidth="1"/>
    <col min="14087" max="14087" width="9.5" style="10"/>
    <col min="14088" max="14088" width="2.25" style="10" customWidth="1"/>
    <col min="14089" max="14089" width="11.25" style="10" customWidth="1"/>
    <col min="14090" max="14336" width="9.5" style="10"/>
    <col min="14337" max="14337" width="2.5" style="10" customWidth="1"/>
    <col min="14338" max="14338" width="5.125" style="10" customWidth="1"/>
    <col min="14339" max="14339" width="45.25" style="10" customWidth="1"/>
    <col min="14340" max="14340" width="22.5" style="10" customWidth="1"/>
    <col min="14341" max="14341" width="6.875" style="10" customWidth="1"/>
    <col min="14342" max="14342" width="2.125" style="10" customWidth="1"/>
    <col min="14343" max="14343" width="9.5" style="10"/>
    <col min="14344" max="14344" width="2.25" style="10" customWidth="1"/>
    <col min="14345" max="14345" width="11.25" style="10" customWidth="1"/>
    <col min="14346" max="14592" width="9.5" style="10"/>
    <col min="14593" max="14593" width="2.5" style="10" customWidth="1"/>
    <col min="14594" max="14594" width="5.125" style="10" customWidth="1"/>
    <col min="14595" max="14595" width="45.25" style="10" customWidth="1"/>
    <col min="14596" max="14596" width="22.5" style="10" customWidth="1"/>
    <col min="14597" max="14597" width="6.875" style="10" customWidth="1"/>
    <col min="14598" max="14598" width="2.125" style="10" customWidth="1"/>
    <col min="14599" max="14599" width="9.5" style="10"/>
    <col min="14600" max="14600" width="2.25" style="10" customWidth="1"/>
    <col min="14601" max="14601" width="11.25" style="10" customWidth="1"/>
    <col min="14602" max="14848" width="9.5" style="10"/>
    <col min="14849" max="14849" width="2.5" style="10" customWidth="1"/>
    <col min="14850" max="14850" width="5.125" style="10" customWidth="1"/>
    <col min="14851" max="14851" width="45.25" style="10" customWidth="1"/>
    <col min="14852" max="14852" width="22.5" style="10" customWidth="1"/>
    <col min="14853" max="14853" width="6.875" style="10" customWidth="1"/>
    <col min="14854" max="14854" width="2.125" style="10" customWidth="1"/>
    <col min="14855" max="14855" width="9.5" style="10"/>
    <col min="14856" max="14856" width="2.25" style="10" customWidth="1"/>
    <col min="14857" max="14857" width="11.25" style="10" customWidth="1"/>
    <col min="14858" max="15104" width="9.5" style="10"/>
    <col min="15105" max="15105" width="2.5" style="10" customWidth="1"/>
    <col min="15106" max="15106" width="5.125" style="10" customWidth="1"/>
    <col min="15107" max="15107" width="45.25" style="10" customWidth="1"/>
    <col min="15108" max="15108" width="22.5" style="10" customWidth="1"/>
    <col min="15109" max="15109" width="6.875" style="10" customWidth="1"/>
    <col min="15110" max="15110" width="2.125" style="10" customWidth="1"/>
    <col min="15111" max="15111" width="9.5" style="10"/>
    <col min="15112" max="15112" width="2.25" style="10" customWidth="1"/>
    <col min="15113" max="15113" width="11.25" style="10" customWidth="1"/>
    <col min="15114" max="15360" width="9.5" style="10"/>
    <col min="15361" max="15361" width="2.5" style="10" customWidth="1"/>
    <col min="15362" max="15362" width="5.125" style="10" customWidth="1"/>
    <col min="15363" max="15363" width="45.25" style="10" customWidth="1"/>
    <col min="15364" max="15364" width="22.5" style="10" customWidth="1"/>
    <col min="15365" max="15365" width="6.875" style="10" customWidth="1"/>
    <col min="15366" max="15366" width="2.125" style="10" customWidth="1"/>
    <col min="15367" max="15367" width="9.5" style="10"/>
    <col min="15368" max="15368" width="2.25" style="10" customWidth="1"/>
    <col min="15369" max="15369" width="11.25" style="10" customWidth="1"/>
    <col min="15370" max="15616" width="9.5" style="10"/>
    <col min="15617" max="15617" width="2.5" style="10" customWidth="1"/>
    <col min="15618" max="15618" width="5.125" style="10" customWidth="1"/>
    <col min="15619" max="15619" width="45.25" style="10" customWidth="1"/>
    <col min="15620" max="15620" width="22.5" style="10" customWidth="1"/>
    <col min="15621" max="15621" width="6.875" style="10" customWidth="1"/>
    <col min="15622" max="15622" width="2.125" style="10" customWidth="1"/>
    <col min="15623" max="15623" width="9.5" style="10"/>
    <col min="15624" max="15624" width="2.25" style="10" customWidth="1"/>
    <col min="15625" max="15625" width="11.25" style="10" customWidth="1"/>
    <col min="15626" max="15872" width="9.5" style="10"/>
    <col min="15873" max="15873" width="2.5" style="10" customWidth="1"/>
    <col min="15874" max="15874" width="5.125" style="10" customWidth="1"/>
    <col min="15875" max="15875" width="45.25" style="10" customWidth="1"/>
    <col min="15876" max="15876" width="22.5" style="10" customWidth="1"/>
    <col min="15877" max="15877" width="6.875" style="10" customWidth="1"/>
    <col min="15878" max="15878" width="2.125" style="10" customWidth="1"/>
    <col min="15879" max="15879" width="9.5" style="10"/>
    <col min="15880" max="15880" width="2.25" style="10" customWidth="1"/>
    <col min="15881" max="15881" width="11.25" style="10" customWidth="1"/>
    <col min="15882" max="16128" width="9.5" style="10"/>
    <col min="16129" max="16129" width="2.5" style="10" customWidth="1"/>
    <col min="16130" max="16130" width="5.125" style="10" customWidth="1"/>
    <col min="16131" max="16131" width="45.25" style="10" customWidth="1"/>
    <col min="16132" max="16132" width="22.5" style="10" customWidth="1"/>
    <col min="16133" max="16133" width="6.875" style="10" customWidth="1"/>
    <col min="16134" max="16134" width="2.125" style="10" customWidth="1"/>
    <col min="16135" max="16135" width="9.5" style="10"/>
    <col min="16136" max="16136" width="2.25" style="10" customWidth="1"/>
    <col min="16137" max="16137" width="11.25" style="10" customWidth="1"/>
    <col min="16138" max="16384" width="9.5" style="10"/>
  </cols>
  <sheetData>
    <row r="1" spans="1:9" x14ac:dyDescent="0.2">
      <c r="A1" s="9" t="s">
        <v>618</v>
      </c>
    </row>
    <row r="4" spans="1:9" ht="190.5" customHeight="1" x14ac:dyDescent="0.2">
      <c r="A4" s="16" t="s">
        <v>502</v>
      </c>
      <c r="C4" s="425" t="s">
        <v>602</v>
      </c>
      <c r="D4" s="425"/>
      <c r="E4" s="425"/>
      <c r="F4" s="425"/>
      <c r="G4" s="425"/>
      <c r="H4" s="425"/>
      <c r="I4" s="425"/>
    </row>
    <row r="5" spans="1:9" ht="59.25" customHeight="1" x14ac:dyDescent="0.2">
      <c r="C5" s="425" t="s">
        <v>603</v>
      </c>
      <c r="D5" s="425"/>
      <c r="E5" s="425"/>
      <c r="F5" s="425"/>
      <c r="G5" s="425"/>
      <c r="H5" s="425"/>
      <c r="I5" s="425"/>
    </row>
    <row r="6" spans="1:9" ht="51" customHeight="1" x14ac:dyDescent="0.2">
      <c r="C6" s="424" t="s">
        <v>604</v>
      </c>
      <c r="D6" s="424"/>
      <c r="E6" s="424"/>
      <c r="F6" s="424"/>
      <c r="G6" s="424"/>
      <c r="H6" s="424"/>
      <c r="I6" s="424"/>
    </row>
    <row r="7" spans="1:9" ht="38.25" customHeight="1" x14ac:dyDescent="0.2">
      <c r="C7" s="424" t="s">
        <v>503</v>
      </c>
      <c r="D7" s="424"/>
      <c r="E7" s="424"/>
      <c r="F7" s="424"/>
      <c r="G7" s="424"/>
      <c r="H7" s="424"/>
      <c r="I7" s="424"/>
    </row>
    <row r="8" spans="1:9" ht="25.5" customHeight="1" x14ac:dyDescent="0.2">
      <c r="C8" s="424" t="s">
        <v>504</v>
      </c>
      <c r="D8" s="424"/>
      <c r="E8" s="424"/>
      <c r="F8" s="424"/>
      <c r="G8" s="424"/>
      <c r="H8" s="424"/>
      <c r="I8" s="424"/>
    </row>
    <row r="9" spans="1:9" ht="48" customHeight="1" x14ac:dyDescent="0.2">
      <c r="C9" s="424" t="s">
        <v>505</v>
      </c>
      <c r="D9" s="424"/>
      <c r="E9" s="424"/>
      <c r="F9" s="424"/>
      <c r="G9" s="424"/>
      <c r="H9" s="424"/>
      <c r="I9" s="424"/>
    </row>
    <row r="10" spans="1:9" ht="22.5" customHeight="1" x14ac:dyDescent="0.2">
      <c r="C10" s="424" t="s">
        <v>25</v>
      </c>
      <c r="D10" s="424"/>
      <c r="E10" s="424"/>
      <c r="F10" s="424"/>
      <c r="G10" s="424"/>
      <c r="H10" s="424"/>
      <c r="I10" s="424"/>
    </row>
    <row r="11" spans="1:9" ht="48" customHeight="1" x14ac:dyDescent="0.2">
      <c r="C11" s="424" t="s">
        <v>506</v>
      </c>
      <c r="D11" s="424"/>
      <c r="E11" s="424"/>
      <c r="F11" s="424"/>
      <c r="G11" s="424"/>
      <c r="H11" s="424"/>
      <c r="I11" s="424"/>
    </row>
    <row r="12" spans="1:9" ht="48" customHeight="1" x14ac:dyDescent="0.2">
      <c r="C12" s="424" t="s">
        <v>605</v>
      </c>
      <c r="D12" s="424"/>
      <c r="E12" s="424"/>
      <c r="F12" s="424"/>
      <c r="G12" s="424"/>
      <c r="H12" s="424"/>
      <c r="I12" s="424"/>
    </row>
    <row r="13" spans="1:9" ht="29.25" customHeight="1" x14ac:dyDescent="0.2">
      <c r="C13" s="424" t="s">
        <v>507</v>
      </c>
      <c r="D13" s="424"/>
      <c r="E13" s="424"/>
      <c r="F13" s="424"/>
      <c r="G13" s="424"/>
      <c r="H13" s="424"/>
      <c r="I13" s="424"/>
    </row>
    <row r="14" spans="1:9" ht="51" customHeight="1" x14ac:dyDescent="0.2">
      <c r="C14" s="424" t="s">
        <v>508</v>
      </c>
      <c r="D14" s="424"/>
      <c r="E14" s="424"/>
      <c r="F14" s="424"/>
      <c r="G14" s="424"/>
      <c r="H14" s="424"/>
      <c r="I14" s="424"/>
    </row>
    <row r="15" spans="1:9" ht="48" customHeight="1" x14ac:dyDescent="0.2">
      <c r="C15" s="424" t="s">
        <v>509</v>
      </c>
      <c r="D15" s="424"/>
      <c r="E15" s="424"/>
      <c r="F15" s="424"/>
      <c r="G15" s="424"/>
      <c r="H15" s="424"/>
      <c r="I15" s="424"/>
    </row>
    <row r="16" spans="1:9" ht="49.5" customHeight="1" x14ac:dyDescent="0.2">
      <c r="C16" s="424" t="s">
        <v>510</v>
      </c>
      <c r="D16" s="424"/>
      <c r="E16" s="424"/>
      <c r="F16" s="424"/>
      <c r="G16" s="424"/>
      <c r="H16" s="424"/>
      <c r="I16" s="424"/>
    </row>
    <row r="17" spans="1:9" ht="22.5" customHeight="1" x14ac:dyDescent="0.2">
      <c r="C17" s="424" t="s">
        <v>511</v>
      </c>
      <c r="D17" s="424"/>
      <c r="E17" s="424"/>
      <c r="F17" s="424"/>
      <c r="G17" s="424"/>
      <c r="H17" s="424"/>
      <c r="I17" s="424"/>
    </row>
    <row r="18" spans="1:9" x14ac:dyDescent="0.2">
      <c r="C18" s="17"/>
    </row>
    <row r="19" spans="1:9" x14ac:dyDescent="0.2">
      <c r="A19" s="78" t="s">
        <v>486</v>
      </c>
      <c r="B19" s="78" t="s">
        <v>487</v>
      </c>
      <c r="C19" s="80"/>
      <c r="D19" s="80"/>
      <c r="E19" s="80"/>
      <c r="F19" s="79"/>
      <c r="G19" s="81"/>
      <c r="H19" s="79"/>
      <c r="I19" s="82"/>
    </row>
    <row r="20" spans="1:9" ht="12.75" thickBot="1" x14ac:dyDescent="0.25">
      <c r="A20" s="57"/>
      <c r="B20" s="57"/>
      <c r="C20" s="57"/>
      <c r="D20" s="57"/>
      <c r="E20" s="57"/>
      <c r="F20" s="58"/>
      <c r="G20" s="59"/>
      <c r="H20" s="58"/>
      <c r="I20" s="106" t="s">
        <v>485</v>
      </c>
    </row>
    <row r="21" spans="1:9" ht="24.75" thickBot="1" x14ac:dyDescent="0.25">
      <c r="A21" s="57"/>
      <c r="B21" s="83" t="s">
        <v>7</v>
      </c>
      <c r="C21" s="83" t="s">
        <v>488</v>
      </c>
      <c r="D21" s="84" t="s">
        <v>512</v>
      </c>
      <c r="E21" s="84"/>
      <c r="F21" s="72"/>
      <c r="G21" s="62" t="s">
        <v>282</v>
      </c>
      <c r="H21" s="105" t="s">
        <v>513</v>
      </c>
      <c r="I21" s="107">
        <f>SUM(I23:I57)</f>
        <v>0</v>
      </c>
    </row>
    <row r="22" spans="1:9" ht="24.75" thickBot="1" x14ac:dyDescent="0.25">
      <c r="A22" s="57"/>
      <c r="B22" s="64">
        <v>1</v>
      </c>
      <c r="C22" s="65" t="s">
        <v>514</v>
      </c>
      <c r="D22" s="57"/>
      <c r="E22" s="58" t="s">
        <v>515</v>
      </c>
      <c r="F22" s="58"/>
      <c r="G22" s="419" t="s">
        <v>516</v>
      </c>
      <c r="H22" s="58"/>
      <c r="I22" s="60"/>
    </row>
    <row r="23" spans="1:9" ht="12.75" thickBot="1" x14ac:dyDescent="0.25">
      <c r="A23" s="57"/>
      <c r="B23" s="64"/>
      <c r="C23" s="67"/>
      <c r="D23" s="57"/>
      <c r="E23" s="66">
        <v>217</v>
      </c>
      <c r="F23" s="109" t="s">
        <v>517</v>
      </c>
      <c r="G23" s="412"/>
      <c r="H23" s="110" t="s">
        <v>513</v>
      </c>
      <c r="I23" s="63">
        <f>E23*G23</f>
        <v>0</v>
      </c>
    </row>
    <row r="24" spans="1:9" ht="48.75" thickBot="1" x14ac:dyDescent="0.25">
      <c r="A24" s="57"/>
      <c r="B24" s="64">
        <v>2</v>
      </c>
      <c r="C24" s="65" t="s">
        <v>518</v>
      </c>
      <c r="D24" s="68"/>
      <c r="E24" s="58" t="s">
        <v>606</v>
      </c>
      <c r="F24" s="58"/>
      <c r="G24" s="417" t="s">
        <v>607</v>
      </c>
      <c r="H24" s="58"/>
      <c r="I24" s="60"/>
    </row>
    <row r="25" spans="1:9" ht="12.75" thickBot="1" x14ac:dyDescent="0.25">
      <c r="A25" s="57"/>
      <c r="B25" s="57"/>
      <c r="C25" s="69"/>
      <c r="D25" s="57"/>
      <c r="E25" s="66">
        <v>18.743500000000001</v>
      </c>
      <c r="F25" s="109" t="s">
        <v>517</v>
      </c>
      <c r="G25" s="412"/>
      <c r="H25" s="110" t="s">
        <v>513</v>
      </c>
      <c r="I25" s="63">
        <f>E25*G25</f>
        <v>0</v>
      </c>
    </row>
    <row r="26" spans="1:9" ht="48.75" thickBot="1" x14ac:dyDescent="0.25">
      <c r="A26" s="57"/>
      <c r="B26" s="64">
        <v>3</v>
      </c>
      <c r="C26" s="69" t="s">
        <v>519</v>
      </c>
      <c r="D26" s="68"/>
      <c r="E26" s="58" t="s">
        <v>520</v>
      </c>
      <c r="F26" s="58"/>
      <c r="G26" s="417" t="s">
        <v>521</v>
      </c>
      <c r="H26" s="58"/>
      <c r="I26" s="60"/>
    </row>
    <row r="27" spans="1:9" ht="12.75" thickBot="1" x14ac:dyDescent="0.25">
      <c r="A27" s="57"/>
      <c r="B27" s="57"/>
      <c r="C27" s="69" t="s">
        <v>522</v>
      </c>
      <c r="D27" s="68"/>
      <c r="E27" s="66">
        <v>1</v>
      </c>
      <c r="F27" s="109" t="s">
        <v>517</v>
      </c>
      <c r="G27" s="412"/>
      <c r="H27" s="110" t="s">
        <v>513</v>
      </c>
      <c r="I27" s="63">
        <f>E27*G27</f>
        <v>0</v>
      </c>
    </row>
    <row r="28" spans="1:9" ht="48.75" thickBot="1" x14ac:dyDescent="0.25">
      <c r="A28" s="57"/>
      <c r="B28" s="64">
        <v>4</v>
      </c>
      <c r="C28" s="69" t="s">
        <v>523</v>
      </c>
      <c r="D28" s="68"/>
      <c r="E28" s="58" t="s">
        <v>520</v>
      </c>
      <c r="F28" s="58"/>
      <c r="G28" s="417" t="s">
        <v>521</v>
      </c>
      <c r="H28" s="58"/>
      <c r="I28" s="60"/>
    </row>
    <row r="29" spans="1:9" ht="12.75" thickBot="1" x14ac:dyDescent="0.25">
      <c r="A29" s="57"/>
      <c r="B29" s="57"/>
      <c r="C29" s="69" t="s">
        <v>524</v>
      </c>
      <c r="D29" s="68"/>
      <c r="E29" s="66">
        <v>3</v>
      </c>
      <c r="F29" s="109" t="s">
        <v>517</v>
      </c>
      <c r="G29" s="412"/>
      <c r="H29" s="110" t="s">
        <v>513</v>
      </c>
      <c r="I29" s="63">
        <f>E29*G29</f>
        <v>0</v>
      </c>
    </row>
    <row r="30" spans="1:9" ht="12.75" thickBot="1" x14ac:dyDescent="0.25">
      <c r="A30" s="57"/>
      <c r="B30" s="57"/>
      <c r="C30" s="69" t="s">
        <v>525</v>
      </c>
      <c r="D30" s="68"/>
      <c r="E30" s="66">
        <v>1</v>
      </c>
      <c r="F30" s="109" t="s">
        <v>517</v>
      </c>
      <c r="G30" s="412"/>
      <c r="H30" s="110" t="s">
        <v>513</v>
      </c>
      <c r="I30" s="63">
        <f>E30*G30</f>
        <v>0</v>
      </c>
    </row>
    <row r="31" spans="1:9" ht="60.75" thickBot="1" x14ac:dyDescent="0.25">
      <c r="A31" s="68"/>
      <c r="B31" s="71">
        <v>5</v>
      </c>
      <c r="C31" s="69" t="s">
        <v>526</v>
      </c>
      <c r="D31" s="57"/>
      <c r="E31" s="58" t="s">
        <v>520</v>
      </c>
      <c r="F31" s="58"/>
      <c r="G31" s="417" t="s">
        <v>521</v>
      </c>
      <c r="H31" s="58"/>
      <c r="I31" s="60"/>
    </row>
    <row r="32" spans="1:9" ht="12.75" thickBot="1" x14ac:dyDescent="0.25">
      <c r="A32" s="68"/>
      <c r="B32" s="68"/>
      <c r="C32" s="57"/>
      <c r="D32" s="57"/>
      <c r="E32" s="66">
        <v>1</v>
      </c>
      <c r="F32" s="109" t="s">
        <v>517</v>
      </c>
      <c r="G32" s="412"/>
      <c r="H32" s="110" t="s">
        <v>513</v>
      </c>
      <c r="I32" s="63">
        <f>E32*G32</f>
        <v>0</v>
      </c>
    </row>
    <row r="33" spans="1:9" ht="48.75" thickBot="1" x14ac:dyDescent="0.25">
      <c r="A33" s="68"/>
      <c r="B33" s="71">
        <v>6</v>
      </c>
      <c r="C33" s="69" t="s">
        <v>527</v>
      </c>
      <c r="D33" s="57"/>
      <c r="E33" s="58" t="s">
        <v>520</v>
      </c>
      <c r="F33" s="58"/>
      <c r="G33" s="417" t="s">
        <v>521</v>
      </c>
      <c r="H33" s="58"/>
      <c r="I33" s="60"/>
    </row>
    <row r="34" spans="1:9" ht="12.75" thickBot="1" x14ac:dyDescent="0.25">
      <c r="A34" s="68"/>
      <c r="B34" s="68"/>
      <c r="C34" s="57"/>
      <c r="D34" s="57"/>
      <c r="E34" s="66">
        <v>1</v>
      </c>
      <c r="F34" s="109" t="s">
        <v>517</v>
      </c>
      <c r="G34" s="412"/>
      <c r="H34" s="110" t="s">
        <v>513</v>
      </c>
      <c r="I34" s="63">
        <f>E34*G34</f>
        <v>0</v>
      </c>
    </row>
    <row r="35" spans="1:9" ht="48.75" thickBot="1" x14ac:dyDescent="0.25">
      <c r="A35" s="466"/>
      <c r="B35" s="467">
        <v>7</v>
      </c>
      <c r="C35" s="69" t="s">
        <v>528</v>
      </c>
      <c r="D35" s="57"/>
      <c r="E35" s="58" t="s">
        <v>520</v>
      </c>
      <c r="F35" s="58"/>
      <c r="G35" s="417" t="s">
        <v>521</v>
      </c>
      <c r="H35" s="58"/>
      <c r="I35" s="60"/>
    </row>
    <row r="36" spans="1:9" ht="12.75" thickBot="1" x14ac:dyDescent="0.25">
      <c r="A36" s="466"/>
      <c r="B36" s="466"/>
      <c r="C36" s="57"/>
      <c r="D36" s="57"/>
      <c r="E36" s="66">
        <v>1</v>
      </c>
      <c r="F36" s="109" t="s">
        <v>517</v>
      </c>
      <c r="G36" s="412"/>
      <c r="H36" s="110" t="s">
        <v>513</v>
      </c>
      <c r="I36" s="63">
        <f>E36*G36</f>
        <v>0</v>
      </c>
    </row>
    <row r="37" spans="1:9" ht="48.75" thickBot="1" x14ac:dyDescent="0.25">
      <c r="A37" s="466"/>
      <c r="B37" s="467">
        <v>9</v>
      </c>
      <c r="C37" s="69" t="s">
        <v>529</v>
      </c>
      <c r="D37" s="57"/>
      <c r="E37" s="58" t="s">
        <v>606</v>
      </c>
      <c r="F37" s="58"/>
      <c r="G37" s="417" t="s">
        <v>607</v>
      </c>
      <c r="H37" s="58"/>
      <c r="I37" s="63"/>
    </row>
    <row r="38" spans="1:9" ht="12.75" thickBot="1" x14ac:dyDescent="0.25">
      <c r="A38" s="68"/>
      <c r="B38" s="57"/>
      <c r="C38" s="57"/>
      <c r="D38" s="57"/>
      <c r="E38" s="66">
        <v>0.5</v>
      </c>
      <c r="F38" s="109" t="s">
        <v>517</v>
      </c>
      <c r="G38" s="412"/>
      <c r="H38" s="110" t="s">
        <v>513</v>
      </c>
      <c r="I38" s="63">
        <f>E38*G38</f>
        <v>0</v>
      </c>
    </row>
    <row r="39" spans="1:9" ht="48.75" thickBot="1" x14ac:dyDescent="0.25">
      <c r="A39" s="68"/>
      <c r="B39" s="71">
        <v>10</v>
      </c>
      <c r="C39" s="69" t="s">
        <v>530</v>
      </c>
      <c r="D39" s="68"/>
      <c r="E39" s="58" t="s">
        <v>606</v>
      </c>
      <c r="F39" s="58"/>
      <c r="G39" s="417" t="s">
        <v>607</v>
      </c>
      <c r="H39" s="58"/>
      <c r="I39" s="63"/>
    </row>
    <row r="40" spans="1:9" ht="12.75" thickBot="1" x14ac:dyDescent="0.25">
      <c r="A40" s="68"/>
      <c r="B40" s="57"/>
      <c r="C40" s="57"/>
      <c r="D40" s="57"/>
      <c r="E40" s="66">
        <v>1</v>
      </c>
      <c r="F40" s="111" t="s">
        <v>517</v>
      </c>
      <c r="G40" s="412"/>
      <c r="H40" s="110" t="s">
        <v>513</v>
      </c>
      <c r="I40" s="63">
        <f>E40*G40</f>
        <v>0</v>
      </c>
    </row>
    <row r="41" spans="1:9" ht="24.75" thickBot="1" x14ac:dyDescent="0.25">
      <c r="A41" s="68"/>
      <c r="B41" s="71">
        <v>11</v>
      </c>
      <c r="C41" s="69" t="s">
        <v>531</v>
      </c>
      <c r="D41" s="57"/>
      <c r="E41" s="58" t="s">
        <v>520</v>
      </c>
      <c r="F41" s="58"/>
      <c r="G41" s="417" t="s">
        <v>521</v>
      </c>
      <c r="H41" s="58"/>
      <c r="I41" s="63"/>
    </row>
    <row r="42" spans="1:9" ht="12.75" thickBot="1" x14ac:dyDescent="0.25">
      <c r="A42" s="68"/>
      <c r="B42" s="68"/>
      <c r="C42" s="57"/>
      <c r="D42" s="57"/>
      <c r="E42" s="66">
        <v>1</v>
      </c>
      <c r="F42" s="111" t="s">
        <v>517</v>
      </c>
      <c r="G42" s="412"/>
      <c r="H42" s="110" t="s">
        <v>513</v>
      </c>
      <c r="I42" s="63">
        <f>E42*G42</f>
        <v>0</v>
      </c>
    </row>
    <row r="43" spans="1:9" ht="12.75" thickBot="1" x14ac:dyDescent="0.25">
      <c r="A43" s="68"/>
      <c r="B43" s="71">
        <v>12</v>
      </c>
      <c r="C43" s="69" t="s">
        <v>532</v>
      </c>
      <c r="D43" s="57"/>
      <c r="E43" s="58" t="s">
        <v>533</v>
      </c>
      <c r="F43" s="58"/>
      <c r="G43" s="417" t="s">
        <v>534</v>
      </c>
      <c r="H43" s="58"/>
      <c r="I43" s="63"/>
    </row>
    <row r="44" spans="1:9" ht="12.75" thickBot="1" x14ac:dyDescent="0.25">
      <c r="A44" s="68"/>
      <c r="B44" s="68"/>
      <c r="C44" s="57"/>
      <c r="D44" s="57"/>
      <c r="E44" s="66">
        <v>15</v>
      </c>
      <c r="F44" s="111" t="s">
        <v>517</v>
      </c>
      <c r="G44" s="412"/>
      <c r="H44" s="110" t="s">
        <v>513</v>
      </c>
      <c r="I44" s="63">
        <f>E44*G44</f>
        <v>0</v>
      </c>
    </row>
    <row r="45" spans="1:9" ht="24.75" thickBot="1" x14ac:dyDescent="0.25">
      <c r="A45" s="68"/>
      <c r="B45" s="71">
        <v>13</v>
      </c>
      <c r="C45" s="69" t="s">
        <v>535</v>
      </c>
      <c r="D45" s="57"/>
      <c r="E45" s="58" t="s">
        <v>520</v>
      </c>
      <c r="F45" s="58"/>
      <c r="G45" s="417" t="s">
        <v>521</v>
      </c>
      <c r="H45" s="58"/>
      <c r="I45" s="63"/>
    </row>
    <row r="46" spans="1:9" ht="12.75" thickBot="1" x14ac:dyDescent="0.25">
      <c r="A46" s="68"/>
      <c r="B46" s="68"/>
      <c r="C46" s="57"/>
      <c r="D46" s="57"/>
      <c r="E46" s="66">
        <v>1</v>
      </c>
      <c r="F46" s="111" t="s">
        <v>517</v>
      </c>
      <c r="G46" s="412"/>
      <c r="H46" s="110" t="s">
        <v>513</v>
      </c>
      <c r="I46" s="63">
        <f>E46*G46</f>
        <v>0</v>
      </c>
    </row>
    <row r="47" spans="1:9" ht="12.75" thickBot="1" x14ac:dyDescent="0.25">
      <c r="A47" s="68"/>
      <c r="B47" s="71">
        <v>14</v>
      </c>
      <c r="C47" s="57" t="s">
        <v>536</v>
      </c>
      <c r="D47" s="57"/>
      <c r="E47" s="58" t="s">
        <v>533</v>
      </c>
      <c r="F47" s="58"/>
      <c r="G47" s="417" t="s">
        <v>534</v>
      </c>
      <c r="H47" s="58"/>
      <c r="I47" s="63"/>
    </row>
    <row r="48" spans="1:9" ht="12.75" thickBot="1" x14ac:dyDescent="0.25">
      <c r="A48" s="68"/>
      <c r="B48" s="57"/>
      <c r="C48" s="57"/>
      <c r="D48" s="57"/>
      <c r="E48" s="66">
        <v>8</v>
      </c>
      <c r="F48" s="111" t="s">
        <v>517</v>
      </c>
      <c r="G48" s="412"/>
      <c r="H48" s="110" t="s">
        <v>513</v>
      </c>
      <c r="I48" s="63">
        <f>E48*G48</f>
        <v>0</v>
      </c>
    </row>
    <row r="49" spans="1:9" ht="48.75" thickBot="1" x14ac:dyDescent="0.25">
      <c r="A49" s="68"/>
      <c r="B49" s="71">
        <v>15</v>
      </c>
      <c r="C49" s="69" t="s">
        <v>537</v>
      </c>
      <c r="D49" s="57"/>
      <c r="E49" s="58" t="s">
        <v>520</v>
      </c>
      <c r="F49" s="58"/>
      <c r="G49" s="417" t="s">
        <v>521</v>
      </c>
      <c r="H49" s="58"/>
      <c r="I49" s="63"/>
    </row>
    <row r="50" spans="1:9" ht="12.75" thickBot="1" x14ac:dyDescent="0.25">
      <c r="A50" s="68"/>
      <c r="B50" s="57"/>
      <c r="C50" s="57"/>
      <c r="D50" s="57"/>
      <c r="E50" s="66">
        <v>1</v>
      </c>
      <c r="F50" s="111" t="s">
        <v>517</v>
      </c>
      <c r="G50" s="412"/>
      <c r="H50" s="110" t="s">
        <v>513</v>
      </c>
      <c r="I50" s="63">
        <f>E50*G50</f>
        <v>0</v>
      </c>
    </row>
    <row r="51" spans="1:9" ht="60.75" thickBot="1" x14ac:dyDescent="0.25">
      <c r="A51" s="68"/>
      <c r="B51" s="71">
        <v>16</v>
      </c>
      <c r="C51" s="69" t="s">
        <v>538</v>
      </c>
      <c r="D51" s="57"/>
      <c r="E51" s="58" t="s">
        <v>520</v>
      </c>
      <c r="F51" s="58"/>
      <c r="G51" s="417" t="s">
        <v>521</v>
      </c>
      <c r="H51" s="58"/>
      <c r="I51" s="63"/>
    </row>
    <row r="52" spans="1:9" ht="12.75" thickBot="1" x14ac:dyDescent="0.25">
      <c r="A52" s="68"/>
      <c r="B52" s="57"/>
      <c r="C52" s="57"/>
      <c r="D52" s="57"/>
      <c r="E52" s="66">
        <v>1</v>
      </c>
      <c r="F52" s="111" t="s">
        <v>517</v>
      </c>
      <c r="G52" s="412"/>
      <c r="H52" s="110" t="s">
        <v>513</v>
      </c>
      <c r="I52" s="63">
        <f>E52*G52</f>
        <v>0</v>
      </c>
    </row>
    <row r="53" spans="1:9" ht="60.75" thickBot="1" x14ac:dyDescent="0.25">
      <c r="A53" s="68"/>
      <c r="B53" s="71">
        <v>17</v>
      </c>
      <c r="C53" s="69" t="s">
        <v>539</v>
      </c>
      <c r="D53" s="57"/>
      <c r="E53" s="58" t="s">
        <v>520</v>
      </c>
      <c r="F53" s="58"/>
      <c r="G53" s="417" t="s">
        <v>521</v>
      </c>
      <c r="H53" s="58"/>
      <c r="I53" s="63"/>
    </row>
    <row r="54" spans="1:9" ht="12.75" thickBot="1" x14ac:dyDescent="0.25">
      <c r="A54" s="68"/>
      <c r="B54" s="57"/>
      <c r="C54" s="57"/>
      <c r="D54" s="57"/>
      <c r="E54" s="66">
        <v>1</v>
      </c>
      <c r="F54" s="111" t="s">
        <v>517</v>
      </c>
      <c r="G54" s="412"/>
      <c r="H54" s="110" t="s">
        <v>513</v>
      </c>
      <c r="I54" s="63">
        <f>E54*G54</f>
        <v>0</v>
      </c>
    </row>
    <row r="55" spans="1:9" x14ac:dyDescent="0.2">
      <c r="A55" s="57"/>
      <c r="B55" s="64">
        <v>18</v>
      </c>
      <c r="C55" s="57" t="s">
        <v>478</v>
      </c>
      <c r="D55" s="57"/>
      <c r="E55" s="66"/>
      <c r="F55" s="58"/>
      <c r="G55" s="414"/>
      <c r="H55" s="58"/>
      <c r="I55" s="63"/>
    </row>
    <row r="56" spans="1:9" ht="12.75" thickBot="1" x14ac:dyDescent="0.25">
      <c r="A56" s="57"/>
      <c r="B56" s="57"/>
      <c r="C56" s="73" t="s">
        <v>540</v>
      </c>
      <c r="D56" s="57"/>
      <c r="E56" s="66"/>
      <c r="F56" s="58"/>
      <c r="G56" s="413"/>
      <c r="H56" s="58"/>
      <c r="I56" s="63"/>
    </row>
    <row r="57" spans="1:9" ht="12.75" thickBot="1" x14ac:dyDescent="0.25">
      <c r="A57" s="57"/>
      <c r="B57" s="57"/>
      <c r="C57" s="73"/>
      <c r="D57" s="57"/>
      <c r="E57" s="66"/>
      <c r="F57" s="109"/>
      <c r="G57" s="412"/>
      <c r="H57" s="110"/>
      <c r="I57" s="63">
        <f>G57</f>
        <v>0</v>
      </c>
    </row>
    <row r="58" spans="1:9" x14ac:dyDescent="0.2">
      <c r="A58" s="57"/>
      <c r="B58" s="57"/>
      <c r="C58" s="73"/>
      <c r="D58" s="57"/>
      <c r="E58" s="66"/>
      <c r="F58" s="109"/>
      <c r="G58" s="414"/>
      <c r="H58" s="110"/>
      <c r="I58" s="63"/>
    </row>
    <row r="59" spans="1:9" x14ac:dyDescent="0.2">
      <c r="A59" s="78" t="s">
        <v>489</v>
      </c>
      <c r="B59" s="78" t="s">
        <v>490</v>
      </c>
      <c r="C59" s="80"/>
      <c r="D59" s="80"/>
      <c r="E59" s="80"/>
      <c r="F59" s="79"/>
      <c r="G59" s="112"/>
      <c r="H59" s="79"/>
      <c r="I59" s="82"/>
    </row>
    <row r="60" spans="1:9" ht="12.75" thickBot="1" x14ac:dyDescent="0.25">
      <c r="A60" s="57"/>
      <c r="B60" s="57"/>
      <c r="C60" s="57"/>
      <c r="D60" s="57"/>
      <c r="E60" s="57"/>
      <c r="F60" s="58"/>
      <c r="G60" s="59"/>
      <c r="H60" s="58"/>
      <c r="I60" s="106" t="s">
        <v>485</v>
      </c>
    </row>
    <row r="61" spans="1:9" ht="24.75" thickBot="1" x14ac:dyDescent="0.25">
      <c r="A61" s="57"/>
      <c r="B61" s="56" t="s">
        <v>491</v>
      </c>
      <c r="C61" s="56" t="s">
        <v>492</v>
      </c>
      <c r="D61" s="61" t="s">
        <v>512</v>
      </c>
      <c r="E61" s="61"/>
      <c r="F61" s="58"/>
      <c r="G61" s="62" t="s">
        <v>282</v>
      </c>
      <c r="H61" s="108" t="s">
        <v>513</v>
      </c>
      <c r="I61" s="107">
        <f>SUM(I64:I119)</f>
        <v>0</v>
      </c>
    </row>
    <row r="62" spans="1:9" x14ac:dyDescent="0.2">
      <c r="A62" s="57"/>
      <c r="B62" s="57"/>
      <c r="C62" s="57"/>
      <c r="D62" s="57"/>
      <c r="E62" s="58"/>
      <c r="F62" s="58"/>
      <c r="G62" s="59"/>
      <c r="H62" s="58"/>
      <c r="I62" s="87"/>
    </row>
    <row r="63" spans="1:9" ht="48.75" thickBot="1" x14ac:dyDescent="0.25">
      <c r="A63" s="57"/>
      <c r="B63" s="64">
        <v>1</v>
      </c>
      <c r="C63" s="69" t="s">
        <v>541</v>
      </c>
      <c r="D63" s="57"/>
      <c r="E63" s="58" t="s">
        <v>606</v>
      </c>
      <c r="F63" s="58"/>
      <c r="G63" s="413" t="s">
        <v>607</v>
      </c>
      <c r="H63" s="58"/>
      <c r="I63" s="60"/>
    </row>
    <row r="64" spans="1:9" ht="12.75" thickBot="1" x14ac:dyDescent="0.25">
      <c r="A64" s="57"/>
      <c r="B64" s="57"/>
      <c r="C64" s="57"/>
      <c r="D64" s="57"/>
      <c r="E64" s="66">
        <v>75.39</v>
      </c>
      <c r="F64" s="109" t="s">
        <v>517</v>
      </c>
      <c r="G64" s="412"/>
      <c r="H64" s="110" t="s">
        <v>513</v>
      </c>
      <c r="I64" s="63">
        <f>E64*G64</f>
        <v>0</v>
      </c>
    </row>
    <row r="65" spans="1:9" x14ac:dyDescent="0.2">
      <c r="A65" s="57"/>
      <c r="B65" s="57"/>
      <c r="C65" s="57"/>
      <c r="D65" s="57"/>
      <c r="E65" s="57"/>
      <c r="F65" s="58"/>
      <c r="G65" s="414"/>
      <c r="H65" s="58"/>
      <c r="I65" s="63"/>
    </row>
    <row r="66" spans="1:9" ht="84.75" thickBot="1" x14ac:dyDescent="0.25">
      <c r="A66" s="57"/>
      <c r="B66" s="64">
        <v>2</v>
      </c>
      <c r="C66" s="69" t="s">
        <v>542</v>
      </c>
      <c r="D66" s="57"/>
      <c r="E66" s="58" t="s">
        <v>606</v>
      </c>
      <c r="F66" s="58"/>
      <c r="G66" s="413" t="s">
        <v>607</v>
      </c>
      <c r="H66" s="58"/>
      <c r="I66" s="60"/>
    </row>
    <row r="67" spans="1:9" ht="12.75" thickBot="1" x14ac:dyDescent="0.25">
      <c r="A67" s="57"/>
      <c r="B67" s="57"/>
      <c r="C67" s="57" t="s">
        <v>543</v>
      </c>
      <c r="D67" s="68"/>
      <c r="E67" s="66">
        <v>95.081000000000003</v>
      </c>
      <c r="F67" s="109" t="s">
        <v>517</v>
      </c>
      <c r="G67" s="412"/>
      <c r="H67" s="110" t="s">
        <v>513</v>
      </c>
      <c r="I67" s="63">
        <f>E67*G67</f>
        <v>0</v>
      </c>
    </row>
    <row r="68" spans="1:9" ht="12.75" thickBot="1" x14ac:dyDescent="0.25">
      <c r="A68" s="57"/>
      <c r="B68" s="57"/>
      <c r="C68" s="57" t="s">
        <v>608</v>
      </c>
      <c r="D68" s="68"/>
      <c r="E68" s="66">
        <v>48.62</v>
      </c>
      <c r="F68" s="109" t="s">
        <v>517</v>
      </c>
      <c r="G68" s="412"/>
      <c r="H68" s="110" t="s">
        <v>513</v>
      </c>
      <c r="I68" s="63">
        <f>E68*G68</f>
        <v>0</v>
      </c>
    </row>
    <row r="69" spans="1:9" ht="12.75" thickBot="1" x14ac:dyDescent="0.25">
      <c r="A69" s="57"/>
      <c r="B69" s="57"/>
      <c r="C69" s="57" t="s">
        <v>544</v>
      </c>
      <c r="D69" s="68"/>
      <c r="E69" s="66">
        <v>12.75</v>
      </c>
      <c r="F69" s="109" t="s">
        <v>517</v>
      </c>
      <c r="G69" s="412"/>
      <c r="H69" s="110" t="s">
        <v>513</v>
      </c>
      <c r="I69" s="63">
        <f>E69*G69</f>
        <v>0</v>
      </c>
    </row>
    <row r="70" spans="1:9" x14ac:dyDescent="0.2">
      <c r="A70" s="57"/>
      <c r="B70" s="57"/>
      <c r="C70" s="57"/>
      <c r="D70" s="68"/>
      <c r="E70" s="66"/>
      <c r="F70" s="58"/>
      <c r="G70" s="414"/>
      <c r="H70" s="58"/>
      <c r="I70" s="63"/>
    </row>
    <row r="71" spans="1:9" ht="96.75" thickBot="1" x14ac:dyDescent="0.25">
      <c r="A71" s="57"/>
      <c r="B71" s="64">
        <v>3</v>
      </c>
      <c r="C71" s="69" t="s">
        <v>545</v>
      </c>
      <c r="D71" s="57"/>
      <c r="E71" s="58" t="s">
        <v>606</v>
      </c>
      <c r="F71" s="58"/>
      <c r="G71" s="413" t="s">
        <v>607</v>
      </c>
      <c r="H71" s="58"/>
      <c r="I71" s="63"/>
    </row>
    <row r="72" spans="1:9" ht="12.75" thickBot="1" x14ac:dyDescent="0.25">
      <c r="A72" s="57"/>
      <c r="B72" s="57"/>
      <c r="C72" s="57" t="s">
        <v>543</v>
      </c>
      <c r="D72" s="57"/>
      <c r="E72" s="66">
        <v>16.779</v>
      </c>
      <c r="F72" s="109" t="s">
        <v>517</v>
      </c>
      <c r="G72" s="412"/>
      <c r="H72" s="110" t="s">
        <v>513</v>
      </c>
      <c r="I72" s="63">
        <f>E72*G72</f>
        <v>0</v>
      </c>
    </row>
    <row r="73" spans="1:9" ht="12.75" thickBot="1" x14ac:dyDescent="0.25">
      <c r="A73" s="57"/>
      <c r="B73" s="57"/>
      <c r="C73" s="57" t="s">
        <v>608</v>
      </c>
      <c r="D73" s="68"/>
      <c r="E73" s="66">
        <v>8.5799999999999983</v>
      </c>
      <c r="F73" s="109" t="s">
        <v>517</v>
      </c>
      <c r="G73" s="412"/>
      <c r="H73" s="110" t="s">
        <v>513</v>
      </c>
      <c r="I73" s="63">
        <f>E73*G73</f>
        <v>0</v>
      </c>
    </row>
    <row r="74" spans="1:9" ht="12.75" thickBot="1" x14ac:dyDescent="0.25">
      <c r="A74" s="57"/>
      <c r="B74" s="57"/>
      <c r="C74" s="57" t="s">
        <v>544</v>
      </c>
      <c r="D74" s="68"/>
      <c r="E74" s="66">
        <v>2.25</v>
      </c>
      <c r="F74" s="109" t="s">
        <v>517</v>
      </c>
      <c r="G74" s="412"/>
      <c r="H74" s="110" t="s">
        <v>513</v>
      </c>
      <c r="I74" s="63">
        <f>E74*G74</f>
        <v>0</v>
      </c>
    </row>
    <row r="75" spans="1:9" x14ac:dyDescent="0.2">
      <c r="A75" s="57"/>
      <c r="B75" s="57"/>
      <c r="C75" s="57"/>
      <c r="D75" s="57"/>
      <c r="E75" s="66"/>
      <c r="F75" s="58"/>
      <c r="G75" s="414"/>
      <c r="H75" s="58"/>
      <c r="I75" s="63"/>
    </row>
    <row r="76" spans="1:9" ht="48.75" thickBot="1" x14ac:dyDescent="0.25">
      <c r="A76" s="57"/>
      <c r="B76" s="71">
        <v>4</v>
      </c>
      <c r="C76" s="69" t="s">
        <v>546</v>
      </c>
      <c r="D76" s="57"/>
      <c r="E76" s="58" t="s">
        <v>520</v>
      </c>
      <c r="F76" s="58"/>
      <c r="G76" s="413" t="s">
        <v>521</v>
      </c>
      <c r="H76" s="58"/>
      <c r="I76" s="60"/>
    </row>
    <row r="77" spans="1:9" ht="12.75" thickBot="1" x14ac:dyDescent="0.25">
      <c r="A77" s="57"/>
      <c r="B77" s="68"/>
      <c r="C77" s="57"/>
      <c r="D77" s="57"/>
      <c r="E77" s="66">
        <v>4</v>
      </c>
      <c r="F77" s="109" t="s">
        <v>517</v>
      </c>
      <c r="G77" s="412"/>
      <c r="H77" s="110" t="s">
        <v>513</v>
      </c>
      <c r="I77" s="63">
        <f>E77*G77</f>
        <v>0</v>
      </c>
    </row>
    <row r="78" spans="1:9" x14ac:dyDescent="0.2">
      <c r="A78" s="57"/>
      <c r="B78" s="68"/>
      <c r="C78" s="57"/>
      <c r="D78" s="57"/>
      <c r="E78" s="66"/>
      <c r="F78" s="58"/>
      <c r="G78" s="414"/>
      <c r="H78" s="58"/>
      <c r="I78" s="63"/>
    </row>
    <row r="79" spans="1:9" ht="24.75" thickBot="1" x14ac:dyDescent="0.25">
      <c r="A79" s="57"/>
      <c r="B79" s="71">
        <v>5</v>
      </c>
      <c r="C79" s="69" t="s">
        <v>547</v>
      </c>
      <c r="D79" s="57"/>
      <c r="E79" s="58" t="s">
        <v>533</v>
      </c>
      <c r="F79" s="58"/>
      <c r="G79" s="413" t="s">
        <v>534</v>
      </c>
      <c r="H79" s="58"/>
      <c r="I79" s="60"/>
    </row>
    <row r="80" spans="1:9" ht="12.75" thickBot="1" x14ac:dyDescent="0.25">
      <c r="A80" s="57"/>
      <c r="B80" s="57"/>
      <c r="C80" s="57"/>
      <c r="D80" s="57"/>
      <c r="E80" s="66">
        <v>8</v>
      </c>
      <c r="F80" s="109" t="s">
        <v>517</v>
      </c>
      <c r="G80" s="412"/>
      <c r="H80" s="110" t="s">
        <v>513</v>
      </c>
      <c r="I80" s="63">
        <f>E80*G80</f>
        <v>0</v>
      </c>
    </row>
    <row r="81" spans="1:9" x14ac:dyDescent="0.2">
      <c r="A81" s="57"/>
      <c r="B81" s="57"/>
      <c r="C81" s="57"/>
      <c r="D81" s="57"/>
      <c r="E81" s="70"/>
      <c r="F81" s="58"/>
      <c r="G81" s="414"/>
      <c r="H81" s="58"/>
      <c r="I81" s="63"/>
    </row>
    <row r="82" spans="1:9" ht="48.75" thickBot="1" x14ac:dyDescent="0.25">
      <c r="A82" s="57"/>
      <c r="B82" s="64">
        <v>6</v>
      </c>
      <c r="C82" s="69" t="s">
        <v>548</v>
      </c>
      <c r="D82" s="68"/>
      <c r="E82" s="58" t="s">
        <v>606</v>
      </c>
      <c r="F82" s="58"/>
      <c r="G82" s="413" t="s">
        <v>607</v>
      </c>
      <c r="H82" s="58"/>
      <c r="I82" s="60"/>
    </row>
    <row r="83" spans="1:9" ht="24.75" thickBot="1" x14ac:dyDescent="0.25">
      <c r="A83" s="57"/>
      <c r="B83" s="57"/>
      <c r="C83" s="69" t="s">
        <v>549</v>
      </c>
      <c r="D83" s="57"/>
      <c r="E83" s="66">
        <v>122.22499999999999</v>
      </c>
      <c r="F83" s="109" t="s">
        <v>517</v>
      </c>
      <c r="G83" s="412"/>
      <c r="H83" s="110" t="s">
        <v>513</v>
      </c>
      <c r="I83" s="63">
        <f>E83*G83</f>
        <v>0</v>
      </c>
    </row>
    <row r="84" spans="1:9" x14ac:dyDescent="0.2">
      <c r="A84" s="57"/>
      <c r="B84" s="57"/>
      <c r="C84" s="57"/>
      <c r="D84" s="57"/>
      <c r="E84" s="70"/>
      <c r="F84" s="58"/>
      <c r="G84" s="414"/>
      <c r="H84" s="58"/>
      <c r="I84" s="63"/>
    </row>
    <row r="85" spans="1:9" ht="48.75" thickBot="1" x14ac:dyDescent="0.25">
      <c r="A85" s="57"/>
      <c r="B85" s="64">
        <v>7</v>
      </c>
      <c r="C85" s="69" t="s">
        <v>550</v>
      </c>
      <c r="D85" s="57"/>
      <c r="E85" s="58" t="s">
        <v>606</v>
      </c>
      <c r="F85" s="58"/>
      <c r="G85" s="413" t="s">
        <v>607</v>
      </c>
      <c r="H85" s="58"/>
      <c r="I85" s="60"/>
    </row>
    <row r="86" spans="1:9" ht="12.75" thickBot="1" x14ac:dyDescent="0.25">
      <c r="A86" s="57"/>
      <c r="B86" s="64"/>
      <c r="C86" s="57"/>
      <c r="D86" s="57"/>
      <c r="E86" s="66">
        <v>122.22499999999999</v>
      </c>
      <c r="F86" s="109" t="s">
        <v>517</v>
      </c>
      <c r="G86" s="412"/>
      <c r="H86" s="110" t="s">
        <v>513</v>
      </c>
      <c r="I86" s="63">
        <f>E86*G86</f>
        <v>0</v>
      </c>
    </row>
    <row r="87" spans="1:9" x14ac:dyDescent="0.2">
      <c r="A87" s="57"/>
      <c r="B87" s="57"/>
      <c r="C87" s="57"/>
      <c r="D87" s="57"/>
      <c r="E87" s="70"/>
      <c r="F87" s="58"/>
      <c r="G87" s="414"/>
      <c r="H87" s="58"/>
      <c r="I87" s="63"/>
    </row>
    <row r="88" spans="1:9" ht="36.75" thickBot="1" x14ac:dyDescent="0.25">
      <c r="A88" s="57"/>
      <c r="B88" s="64">
        <v>8</v>
      </c>
      <c r="C88" s="69" t="s">
        <v>551</v>
      </c>
      <c r="D88" s="68"/>
      <c r="E88" s="58" t="s">
        <v>606</v>
      </c>
      <c r="F88" s="58"/>
      <c r="G88" s="413" t="s">
        <v>607</v>
      </c>
      <c r="H88" s="58"/>
      <c r="I88" s="60"/>
    </row>
    <row r="89" spans="1:9" ht="12.75" thickBot="1" x14ac:dyDescent="0.25">
      <c r="A89" s="57"/>
      <c r="B89" s="57"/>
      <c r="C89" s="68"/>
      <c r="D89" s="57"/>
      <c r="E89" s="66">
        <v>137.22499999999999</v>
      </c>
      <c r="F89" s="109" t="s">
        <v>517</v>
      </c>
      <c r="G89" s="412"/>
      <c r="H89" s="110" t="s">
        <v>513</v>
      </c>
      <c r="I89" s="63">
        <f>E89*G89</f>
        <v>0</v>
      </c>
    </row>
    <row r="90" spans="1:9" x14ac:dyDescent="0.2">
      <c r="A90" s="57"/>
      <c r="B90" s="57"/>
      <c r="C90" s="68"/>
      <c r="D90" s="57"/>
      <c r="E90" s="66"/>
      <c r="F90" s="58"/>
      <c r="G90" s="414"/>
      <c r="H90" s="58"/>
      <c r="I90" s="63"/>
    </row>
    <row r="91" spans="1:9" ht="50.25" thickBot="1" x14ac:dyDescent="0.25">
      <c r="A91" s="57"/>
      <c r="B91" s="64">
        <v>9</v>
      </c>
      <c r="C91" s="69" t="s">
        <v>609</v>
      </c>
      <c r="D91" s="57"/>
      <c r="E91" s="58" t="s">
        <v>606</v>
      </c>
      <c r="F91" s="58"/>
      <c r="G91" s="413" t="s">
        <v>607</v>
      </c>
      <c r="H91" s="58"/>
      <c r="I91" s="60"/>
    </row>
    <row r="92" spans="1:9" ht="12.75" thickBot="1" x14ac:dyDescent="0.25">
      <c r="A92" s="57"/>
      <c r="B92" s="57"/>
      <c r="C92" s="68"/>
      <c r="D92" s="57"/>
      <c r="E92" s="66">
        <v>2.2770000000000001</v>
      </c>
      <c r="F92" s="109" t="s">
        <v>517</v>
      </c>
      <c r="G92" s="412"/>
      <c r="H92" s="110" t="s">
        <v>513</v>
      </c>
      <c r="I92" s="63">
        <f>E92*G92</f>
        <v>0</v>
      </c>
    </row>
    <row r="93" spans="1:9" x14ac:dyDescent="0.2">
      <c r="A93" s="57"/>
      <c r="B93" s="57"/>
      <c r="C93" s="68"/>
      <c r="D93" s="57"/>
      <c r="E93" s="66"/>
      <c r="F93" s="58"/>
      <c r="G93" s="414"/>
      <c r="H93" s="58"/>
      <c r="I93" s="63"/>
    </row>
    <row r="94" spans="1:9" ht="144" x14ac:dyDescent="0.2">
      <c r="A94" s="57"/>
      <c r="B94" s="64">
        <v>10</v>
      </c>
      <c r="C94" s="69" t="s">
        <v>552</v>
      </c>
      <c r="D94" s="57"/>
      <c r="E94" s="58" t="s">
        <v>515</v>
      </c>
      <c r="F94" s="58"/>
      <c r="G94" s="415" t="s">
        <v>516</v>
      </c>
      <c r="H94" s="58"/>
      <c r="I94" s="60"/>
    </row>
    <row r="95" spans="1:9" ht="12.75" thickBot="1" x14ac:dyDescent="0.25">
      <c r="A95" s="57"/>
      <c r="B95" s="57"/>
      <c r="C95" s="68" t="s">
        <v>553</v>
      </c>
      <c r="D95" s="68"/>
      <c r="E95" s="68"/>
      <c r="F95" s="57"/>
      <c r="G95" s="418"/>
      <c r="H95" s="57"/>
      <c r="I95" s="60"/>
    </row>
    <row r="96" spans="1:9" ht="12.75" thickBot="1" x14ac:dyDescent="0.25">
      <c r="A96" s="57"/>
      <c r="B96" s="57"/>
      <c r="C96" s="68" t="s">
        <v>554</v>
      </c>
      <c r="D96" s="68"/>
      <c r="E96" s="66">
        <v>37.9</v>
      </c>
      <c r="F96" s="109" t="s">
        <v>517</v>
      </c>
      <c r="G96" s="412"/>
      <c r="H96" s="110" t="s">
        <v>513</v>
      </c>
      <c r="I96" s="63">
        <f>E96*G96</f>
        <v>0</v>
      </c>
    </row>
    <row r="97" spans="1:9" ht="12.75" thickBot="1" x14ac:dyDescent="0.25">
      <c r="A97" s="57"/>
      <c r="B97" s="57"/>
      <c r="C97" s="68" t="s">
        <v>555</v>
      </c>
      <c r="D97" s="68"/>
      <c r="E97" s="66">
        <v>29.5</v>
      </c>
      <c r="F97" s="109" t="s">
        <v>517</v>
      </c>
      <c r="G97" s="412"/>
      <c r="H97" s="110" t="s">
        <v>513</v>
      </c>
      <c r="I97" s="63">
        <f>E97*G97</f>
        <v>0</v>
      </c>
    </row>
    <row r="98" spans="1:9" ht="12.75" thickBot="1" x14ac:dyDescent="0.25">
      <c r="A98" s="57"/>
      <c r="B98" s="57"/>
      <c r="C98" s="68" t="s">
        <v>556</v>
      </c>
      <c r="D98" s="68"/>
      <c r="E98" s="66">
        <v>18.5</v>
      </c>
      <c r="F98" s="109" t="s">
        <v>517</v>
      </c>
      <c r="G98" s="412"/>
      <c r="H98" s="110" t="s">
        <v>513</v>
      </c>
      <c r="I98" s="63">
        <f>E98*G98</f>
        <v>0</v>
      </c>
    </row>
    <row r="99" spans="1:9" x14ac:dyDescent="0.2">
      <c r="A99" s="57"/>
      <c r="B99" s="57"/>
      <c r="C99" s="68"/>
      <c r="D99" s="68"/>
      <c r="E99" s="66"/>
      <c r="F99" s="72"/>
      <c r="G99" s="414"/>
      <c r="H99" s="58"/>
      <c r="I99" s="63"/>
    </row>
    <row r="100" spans="1:9" ht="72.75" thickBot="1" x14ac:dyDescent="0.25">
      <c r="A100" s="57"/>
      <c r="B100" s="64">
        <v>11</v>
      </c>
      <c r="C100" s="65" t="s">
        <v>557</v>
      </c>
      <c r="D100" s="57"/>
      <c r="E100" s="58" t="s">
        <v>520</v>
      </c>
      <c r="F100" s="58"/>
      <c r="G100" s="413" t="s">
        <v>521</v>
      </c>
      <c r="H100" s="58"/>
      <c r="I100" s="60"/>
    </row>
    <row r="101" spans="1:9" ht="12.75" thickBot="1" x14ac:dyDescent="0.25">
      <c r="A101" s="57"/>
      <c r="B101" s="57"/>
      <c r="C101" s="68" t="s">
        <v>558</v>
      </c>
      <c r="D101" s="57"/>
      <c r="E101" s="66">
        <v>3</v>
      </c>
      <c r="F101" s="109" t="s">
        <v>517</v>
      </c>
      <c r="G101" s="412"/>
      <c r="H101" s="110" t="s">
        <v>513</v>
      </c>
      <c r="I101" s="63">
        <f>E101*G101</f>
        <v>0</v>
      </c>
    </row>
    <row r="102" spans="1:9" ht="12.75" thickBot="1" x14ac:dyDescent="0.25">
      <c r="A102" s="57"/>
      <c r="B102" s="57"/>
      <c r="C102" s="68" t="s">
        <v>559</v>
      </c>
      <c r="D102" s="57"/>
      <c r="E102" s="66">
        <v>1</v>
      </c>
      <c r="F102" s="109" t="s">
        <v>517</v>
      </c>
      <c r="G102" s="412"/>
      <c r="H102" s="110" t="s">
        <v>513</v>
      </c>
      <c r="I102" s="63">
        <f>E102*G102</f>
        <v>0</v>
      </c>
    </row>
    <row r="103" spans="1:9" x14ac:dyDescent="0.2">
      <c r="A103" s="57"/>
      <c r="B103" s="57"/>
      <c r="C103" s="68"/>
      <c r="D103" s="57"/>
      <c r="E103" s="66"/>
      <c r="F103" s="58"/>
      <c r="G103" s="414"/>
      <c r="H103" s="58"/>
      <c r="I103" s="63"/>
    </row>
    <row r="104" spans="1:9" ht="108.75" thickBot="1" x14ac:dyDescent="0.25">
      <c r="A104" s="57"/>
      <c r="B104" s="64">
        <v>12</v>
      </c>
      <c r="C104" s="69" t="s">
        <v>560</v>
      </c>
      <c r="D104" s="57"/>
      <c r="E104" s="58" t="s">
        <v>515</v>
      </c>
      <c r="F104" s="58"/>
      <c r="G104" s="413" t="s">
        <v>516</v>
      </c>
      <c r="H104" s="58"/>
      <c r="I104" s="60"/>
    </row>
    <row r="105" spans="1:9" ht="12.75" thickBot="1" x14ac:dyDescent="0.25">
      <c r="A105" s="57"/>
      <c r="B105" s="57"/>
      <c r="C105" s="68" t="s">
        <v>610</v>
      </c>
      <c r="D105" s="68"/>
      <c r="E105" s="74">
        <v>105.6</v>
      </c>
      <c r="F105" s="109" t="s">
        <v>517</v>
      </c>
      <c r="G105" s="412"/>
      <c r="H105" s="110" t="s">
        <v>513</v>
      </c>
      <c r="I105" s="63">
        <f>E105*G105</f>
        <v>0</v>
      </c>
    </row>
    <row r="106" spans="1:9" ht="12.75" thickBot="1" x14ac:dyDescent="0.25">
      <c r="A106" s="57"/>
      <c r="B106" s="57"/>
      <c r="C106" s="68" t="s">
        <v>611</v>
      </c>
      <c r="D106" s="68"/>
      <c r="E106" s="74">
        <v>83</v>
      </c>
      <c r="F106" s="109" t="s">
        <v>517</v>
      </c>
      <c r="G106" s="412"/>
      <c r="H106" s="110" t="s">
        <v>513</v>
      </c>
      <c r="I106" s="63">
        <f>E106*G106</f>
        <v>0</v>
      </c>
    </row>
    <row r="107" spans="1:9" x14ac:dyDescent="0.2">
      <c r="A107" s="57"/>
      <c r="B107" s="57"/>
      <c r="C107" s="68"/>
      <c r="D107" s="57"/>
      <c r="E107" s="66"/>
      <c r="F107" s="58"/>
      <c r="G107" s="414"/>
      <c r="H107" s="58"/>
      <c r="I107" s="63"/>
    </row>
    <row r="108" spans="1:9" ht="36.75" thickBot="1" x14ac:dyDescent="0.25">
      <c r="A108" s="57"/>
      <c r="B108" s="64">
        <v>13</v>
      </c>
      <c r="C108" s="69" t="s">
        <v>561</v>
      </c>
      <c r="D108" s="57"/>
      <c r="E108" s="58" t="s">
        <v>515</v>
      </c>
      <c r="F108" s="58"/>
      <c r="G108" s="413" t="s">
        <v>516</v>
      </c>
      <c r="H108" s="58"/>
      <c r="I108" s="60"/>
    </row>
    <row r="109" spans="1:9" ht="12.75" thickBot="1" x14ac:dyDescent="0.25">
      <c r="A109" s="57"/>
      <c r="B109" s="57"/>
      <c r="C109" s="57"/>
      <c r="D109" s="57"/>
      <c r="E109" s="75">
        <v>72.2</v>
      </c>
      <c r="F109" s="109" t="s">
        <v>517</v>
      </c>
      <c r="G109" s="412"/>
      <c r="H109" s="110" t="s">
        <v>513</v>
      </c>
      <c r="I109" s="63">
        <f>E109*G109</f>
        <v>0</v>
      </c>
    </row>
    <row r="110" spans="1:9" x14ac:dyDescent="0.2">
      <c r="A110" s="57"/>
      <c r="B110" s="57"/>
      <c r="C110" s="68"/>
      <c r="D110" s="57"/>
      <c r="E110" s="66"/>
      <c r="F110" s="58"/>
      <c r="G110" s="414"/>
      <c r="H110" s="58"/>
      <c r="I110" s="63"/>
    </row>
    <row r="111" spans="1:9" ht="60.75" thickBot="1" x14ac:dyDescent="0.25">
      <c r="A111" s="57"/>
      <c r="B111" s="64">
        <v>14</v>
      </c>
      <c r="C111" s="69" t="s">
        <v>562</v>
      </c>
      <c r="D111" s="57"/>
      <c r="E111" s="58" t="s">
        <v>520</v>
      </c>
      <c r="F111" s="58"/>
      <c r="G111" s="413" t="s">
        <v>521</v>
      </c>
      <c r="H111" s="58"/>
      <c r="I111" s="60"/>
    </row>
    <row r="112" spans="1:9" ht="12.75" thickBot="1" x14ac:dyDescent="0.25">
      <c r="A112" s="57"/>
      <c r="B112" s="57"/>
      <c r="C112" s="57"/>
      <c r="D112" s="57"/>
      <c r="E112" s="75">
        <v>4</v>
      </c>
      <c r="F112" s="109" t="s">
        <v>517</v>
      </c>
      <c r="G112" s="412"/>
      <c r="H112" s="110" t="s">
        <v>513</v>
      </c>
      <c r="I112" s="63">
        <f>E112*G112</f>
        <v>0</v>
      </c>
    </row>
    <row r="113" spans="1:9" x14ac:dyDescent="0.2">
      <c r="A113" s="57"/>
      <c r="B113" s="57"/>
      <c r="C113" s="69"/>
      <c r="D113" s="57"/>
      <c r="E113" s="75"/>
      <c r="F113" s="58"/>
      <c r="G113" s="414"/>
      <c r="H113" s="58"/>
      <c r="I113" s="63"/>
    </row>
    <row r="114" spans="1:9" ht="60.75" thickBot="1" x14ac:dyDescent="0.25">
      <c r="A114" s="57"/>
      <c r="B114" s="64">
        <v>15</v>
      </c>
      <c r="C114" s="69" t="s">
        <v>563</v>
      </c>
      <c r="D114" s="57"/>
      <c r="E114" s="58" t="s">
        <v>520</v>
      </c>
      <c r="F114" s="58"/>
      <c r="G114" s="413" t="s">
        <v>521</v>
      </c>
      <c r="H114" s="58"/>
      <c r="I114" s="60"/>
    </row>
    <row r="115" spans="1:9" ht="12.75" thickBot="1" x14ac:dyDescent="0.25">
      <c r="A115" s="57"/>
      <c r="B115" s="57"/>
      <c r="C115" s="57"/>
      <c r="D115" s="57"/>
      <c r="E115" s="75">
        <v>1</v>
      </c>
      <c r="F115" s="109" t="s">
        <v>517</v>
      </c>
      <c r="G115" s="412"/>
      <c r="H115" s="110" t="s">
        <v>513</v>
      </c>
      <c r="I115" s="63">
        <f>E115*G115</f>
        <v>0</v>
      </c>
    </row>
    <row r="116" spans="1:9" x14ac:dyDescent="0.2">
      <c r="A116" s="57"/>
      <c r="B116" s="57"/>
      <c r="C116" s="68"/>
      <c r="D116" s="57"/>
      <c r="E116" s="66"/>
      <c r="F116" s="58"/>
      <c r="G116" s="414"/>
      <c r="H116" s="58"/>
      <c r="I116" s="63"/>
    </row>
    <row r="117" spans="1:9" x14ac:dyDescent="0.2">
      <c r="A117" s="57"/>
      <c r="B117" s="64">
        <v>16</v>
      </c>
      <c r="C117" s="57" t="s">
        <v>478</v>
      </c>
      <c r="D117" s="57"/>
      <c r="E117" s="66"/>
      <c r="F117" s="58"/>
      <c r="G117" s="415"/>
      <c r="H117" s="58"/>
      <c r="I117" s="63"/>
    </row>
    <row r="118" spans="1:9" ht="12.75" thickBot="1" x14ac:dyDescent="0.25">
      <c r="A118" s="57"/>
      <c r="B118" s="57"/>
      <c r="C118" s="73" t="s">
        <v>540</v>
      </c>
      <c r="D118" s="57"/>
      <c r="E118" s="66"/>
      <c r="F118" s="58"/>
      <c r="G118" s="415"/>
      <c r="H118" s="58"/>
      <c r="I118" s="63"/>
    </row>
    <row r="119" spans="1:9" ht="12.75" thickBot="1" x14ac:dyDescent="0.25">
      <c r="A119" s="57"/>
      <c r="B119" s="57"/>
      <c r="C119" s="57"/>
      <c r="D119" s="57"/>
      <c r="E119" s="57"/>
      <c r="F119" s="58"/>
      <c r="G119" s="412"/>
      <c r="H119" s="110"/>
      <c r="I119" s="63">
        <f>G119</f>
        <v>0</v>
      </c>
    </row>
    <row r="120" spans="1:9" x14ac:dyDescent="0.2">
      <c r="A120" s="57"/>
      <c r="B120" s="57"/>
      <c r="C120" s="57"/>
      <c r="D120" s="57"/>
      <c r="E120" s="57"/>
      <c r="F120" s="58"/>
      <c r="G120" s="415"/>
      <c r="H120" s="58"/>
      <c r="I120" s="60"/>
    </row>
    <row r="121" spans="1:9" ht="12.75" thickBot="1" x14ac:dyDescent="0.25">
      <c r="A121" s="57"/>
      <c r="B121" s="68"/>
      <c r="C121" s="68"/>
      <c r="D121" s="57"/>
      <c r="E121" s="57"/>
      <c r="F121" s="58"/>
      <c r="G121" s="59"/>
      <c r="H121" s="58"/>
      <c r="I121" s="106" t="s">
        <v>485</v>
      </c>
    </row>
    <row r="122" spans="1:9" ht="24.75" thickBot="1" x14ac:dyDescent="0.25">
      <c r="A122" s="57"/>
      <c r="B122" s="56" t="s">
        <v>493</v>
      </c>
      <c r="C122" s="56" t="s">
        <v>494</v>
      </c>
      <c r="D122" s="61" t="s">
        <v>512</v>
      </c>
      <c r="E122" s="61"/>
      <c r="F122" s="58"/>
      <c r="G122" s="62" t="s">
        <v>282</v>
      </c>
      <c r="H122" s="108" t="s">
        <v>513</v>
      </c>
      <c r="I122" s="107">
        <f>SUM(I125:I159)</f>
        <v>0</v>
      </c>
    </row>
    <row r="123" spans="1:9" x14ac:dyDescent="0.2">
      <c r="A123" s="57"/>
      <c r="B123" s="57"/>
      <c r="C123" s="57"/>
      <c r="D123" s="57"/>
      <c r="E123" s="58"/>
      <c r="F123" s="58"/>
      <c r="G123" s="59"/>
      <c r="H123" s="58"/>
      <c r="I123" s="87"/>
    </row>
    <row r="124" spans="1:9" ht="36.75" thickBot="1" x14ac:dyDescent="0.25">
      <c r="A124" s="57"/>
      <c r="B124" s="64">
        <v>1</v>
      </c>
      <c r="C124" s="69" t="s">
        <v>564</v>
      </c>
      <c r="D124" s="68"/>
      <c r="E124" s="58" t="s">
        <v>606</v>
      </c>
      <c r="F124" s="58"/>
      <c r="G124" s="413" t="s">
        <v>607</v>
      </c>
      <c r="H124" s="57"/>
      <c r="I124" s="60"/>
    </row>
    <row r="125" spans="1:9" ht="12.75" thickBot="1" x14ac:dyDescent="0.25">
      <c r="A125" s="57"/>
      <c r="B125" s="57"/>
      <c r="C125" s="69"/>
      <c r="D125" s="57"/>
      <c r="E125" s="66">
        <v>0.72599999999999998</v>
      </c>
      <c r="F125" s="109" t="s">
        <v>517</v>
      </c>
      <c r="G125" s="412"/>
      <c r="H125" s="110" t="s">
        <v>513</v>
      </c>
      <c r="I125" s="63">
        <f>E125*G125</f>
        <v>0</v>
      </c>
    </row>
    <row r="126" spans="1:9" x14ac:dyDescent="0.2">
      <c r="A126" s="57"/>
      <c r="B126" s="57"/>
      <c r="C126" s="57"/>
      <c r="D126" s="57"/>
      <c r="E126" s="57"/>
      <c r="F126" s="57"/>
      <c r="G126" s="416"/>
      <c r="H126" s="57"/>
      <c r="I126" s="60"/>
    </row>
    <row r="127" spans="1:9" ht="36.75" thickBot="1" x14ac:dyDescent="0.25">
      <c r="A127" s="57"/>
      <c r="B127" s="64">
        <v>2</v>
      </c>
      <c r="C127" s="69" t="s">
        <v>565</v>
      </c>
      <c r="D127" s="68"/>
      <c r="E127" s="58" t="s">
        <v>612</v>
      </c>
      <c r="F127" s="58"/>
      <c r="G127" s="413" t="s">
        <v>613</v>
      </c>
      <c r="H127" s="57"/>
      <c r="I127" s="60"/>
    </row>
    <row r="128" spans="1:9" ht="12.75" thickBot="1" x14ac:dyDescent="0.25">
      <c r="A128" s="57"/>
      <c r="B128" s="57"/>
      <c r="C128" s="69" t="s">
        <v>566</v>
      </c>
      <c r="D128" s="57"/>
      <c r="E128" s="66">
        <v>4.08</v>
      </c>
      <c r="F128" s="109" t="s">
        <v>517</v>
      </c>
      <c r="G128" s="412"/>
      <c r="H128" s="110" t="s">
        <v>513</v>
      </c>
      <c r="I128" s="63">
        <f>E128*G128</f>
        <v>0</v>
      </c>
    </row>
    <row r="129" spans="1:9" ht="12.75" thickBot="1" x14ac:dyDescent="0.25">
      <c r="A129" s="57"/>
      <c r="B129" s="57"/>
      <c r="C129" s="57" t="s">
        <v>567</v>
      </c>
      <c r="D129" s="57"/>
      <c r="E129" s="66">
        <v>4.6399999999999997</v>
      </c>
      <c r="F129" s="109" t="s">
        <v>517</v>
      </c>
      <c r="G129" s="412"/>
      <c r="H129" s="110" t="s">
        <v>513</v>
      </c>
      <c r="I129" s="63">
        <f>E129*G129</f>
        <v>0</v>
      </c>
    </row>
    <row r="130" spans="1:9" ht="12.75" thickBot="1" x14ac:dyDescent="0.25">
      <c r="A130" s="57"/>
      <c r="B130" s="57"/>
      <c r="C130" s="57" t="s">
        <v>568</v>
      </c>
      <c r="D130" s="57"/>
      <c r="E130" s="66">
        <v>8.2949999999999999</v>
      </c>
      <c r="F130" s="109" t="s">
        <v>517</v>
      </c>
      <c r="G130" s="412"/>
      <c r="H130" s="110" t="s">
        <v>513</v>
      </c>
      <c r="I130" s="63">
        <f>E130*G130</f>
        <v>0</v>
      </c>
    </row>
    <row r="131" spans="1:9" x14ac:dyDescent="0.2">
      <c r="A131" s="57"/>
      <c r="B131" s="57"/>
      <c r="C131" s="57"/>
      <c r="D131" s="57"/>
      <c r="E131" s="66"/>
      <c r="F131" s="58"/>
      <c r="G131" s="414"/>
      <c r="H131" s="58"/>
      <c r="I131" s="63"/>
    </row>
    <row r="132" spans="1:9" ht="48.75" thickBot="1" x14ac:dyDescent="0.25">
      <c r="A132" s="57"/>
      <c r="B132" s="64">
        <v>3</v>
      </c>
      <c r="C132" s="65" t="s">
        <v>569</v>
      </c>
      <c r="D132" s="57"/>
      <c r="E132" s="58" t="s">
        <v>612</v>
      </c>
      <c r="F132" s="58"/>
      <c r="G132" s="413" t="s">
        <v>613</v>
      </c>
      <c r="H132" s="57"/>
      <c r="I132" s="60"/>
    </row>
    <row r="133" spans="1:9" ht="12.75" thickBot="1" x14ac:dyDescent="0.25">
      <c r="A133" s="57"/>
      <c r="B133" s="57"/>
      <c r="C133" s="57"/>
      <c r="D133" s="57"/>
      <c r="E133" s="66">
        <v>98.65</v>
      </c>
      <c r="F133" s="109" t="s">
        <v>517</v>
      </c>
      <c r="G133" s="412"/>
      <c r="H133" s="110" t="s">
        <v>513</v>
      </c>
      <c r="I133" s="63">
        <f>E133*G133</f>
        <v>0</v>
      </c>
    </row>
    <row r="134" spans="1:9" x14ac:dyDescent="0.2">
      <c r="A134" s="57"/>
      <c r="B134" s="57"/>
      <c r="C134" s="57"/>
      <c r="D134" s="68"/>
      <c r="E134" s="57"/>
      <c r="F134" s="57"/>
      <c r="G134" s="416"/>
      <c r="H134" s="57"/>
      <c r="I134" s="60"/>
    </row>
    <row r="135" spans="1:9" ht="60.75" thickBot="1" x14ac:dyDescent="0.25">
      <c r="A135" s="57"/>
      <c r="B135" s="64">
        <v>4</v>
      </c>
      <c r="C135" s="76" t="s">
        <v>570</v>
      </c>
      <c r="D135" s="68"/>
      <c r="E135" s="58" t="s">
        <v>606</v>
      </c>
      <c r="F135" s="58"/>
      <c r="G135" s="413" t="s">
        <v>607</v>
      </c>
      <c r="H135" s="57"/>
      <c r="I135" s="60"/>
    </row>
    <row r="136" spans="1:9" ht="53.25" thickBot="1" x14ac:dyDescent="0.25">
      <c r="A136" s="57"/>
      <c r="B136" s="57"/>
      <c r="C136" s="76" t="s">
        <v>614</v>
      </c>
      <c r="D136" s="68"/>
      <c r="E136" s="66">
        <v>2.6400000000000006</v>
      </c>
      <c r="F136" s="109" t="s">
        <v>517</v>
      </c>
      <c r="G136" s="412"/>
      <c r="H136" s="110" t="s">
        <v>513</v>
      </c>
      <c r="I136" s="63">
        <f>E136*G136</f>
        <v>0</v>
      </c>
    </row>
    <row r="137" spans="1:9" ht="53.25" thickBot="1" x14ac:dyDescent="0.25">
      <c r="A137" s="57"/>
      <c r="B137" s="57"/>
      <c r="C137" s="76" t="s">
        <v>615</v>
      </c>
      <c r="D137" s="68"/>
      <c r="E137" s="66">
        <v>19.730000000000004</v>
      </c>
      <c r="F137" s="109" t="s">
        <v>517</v>
      </c>
      <c r="G137" s="412"/>
      <c r="H137" s="110" t="s">
        <v>513</v>
      </c>
      <c r="I137" s="63">
        <f>E137*G137</f>
        <v>0</v>
      </c>
    </row>
    <row r="138" spans="1:9" x14ac:dyDescent="0.2">
      <c r="A138" s="57"/>
      <c r="B138" s="57"/>
      <c r="C138" s="57"/>
      <c r="D138" s="57"/>
      <c r="E138" s="57"/>
      <c r="F138" s="57"/>
      <c r="G138" s="416"/>
      <c r="H138" s="57"/>
      <c r="I138" s="60"/>
    </row>
    <row r="139" spans="1:9" ht="36" x14ac:dyDescent="0.2">
      <c r="A139" s="57"/>
      <c r="B139" s="64">
        <v>5</v>
      </c>
      <c r="C139" s="76" t="s">
        <v>616</v>
      </c>
      <c r="D139" s="68"/>
      <c r="E139" s="58" t="s">
        <v>287</v>
      </c>
      <c r="F139" s="58"/>
      <c r="G139" s="415" t="s">
        <v>571</v>
      </c>
      <c r="H139" s="57"/>
      <c r="I139" s="60"/>
    </row>
    <row r="140" spans="1:9" ht="12.75" thickBot="1" x14ac:dyDescent="0.25">
      <c r="A140" s="57"/>
      <c r="B140" s="57"/>
      <c r="C140" s="76" t="s">
        <v>572</v>
      </c>
      <c r="D140" s="57"/>
      <c r="E140" s="66"/>
      <c r="F140" s="58"/>
      <c r="G140" s="413"/>
      <c r="H140" s="58"/>
      <c r="I140" s="63"/>
    </row>
    <row r="141" spans="1:9" ht="12.75" thickBot="1" x14ac:dyDescent="0.25">
      <c r="A141" s="57"/>
      <c r="B141" s="57"/>
      <c r="C141" s="76" t="s">
        <v>573</v>
      </c>
      <c r="D141" s="57"/>
      <c r="E141" s="66">
        <v>149.44999999999999</v>
      </c>
      <c r="F141" s="109" t="s">
        <v>517</v>
      </c>
      <c r="G141" s="412"/>
      <c r="H141" s="110" t="s">
        <v>513</v>
      </c>
      <c r="I141" s="63">
        <f>E141*G141</f>
        <v>0</v>
      </c>
    </row>
    <row r="142" spans="1:9" ht="12.75" thickBot="1" x14ac:dyDescent="0.25">
      <c r="A142" s="57"/>
      <c r="B142" s="57"/>
      <c r="C142" s="76" t="s">
        <v>574</v>
      </c>
      <c r="D142" s="57"/>
      <c r="E142" s="66"/>
      <c r="F142" s="58"/>
      <c r="G142" s="417"/>
      <c r="H142" s="58"/>
      <c r="I142" s="63"/>
    </row>
    <row r="143" spans="1:9" ht="12.75" thickBot="1" x14ac:dyDescent="0.25">
      <c r="A143" s="57"/>
      <c r="B143" s="57"/>
      <c r="C143" s="76" t="s">
        <v>573</v>
      </c>
      <c r="D143" s="57"/>
      <c r="E143" s="66">
        <v>212.63</v>
      </c>
      <c r="F143" s="109" t="s">
        <v>517</v>
      </c>
      <c r="G143" s="412"/>
      <c r="H143" s="110" t="s">
        <v>513</v>
      </c>
      <c r="I143" s="63">
        <f>E143*G143</f>
        <v>0</v>
      </c>
    </row>
    <row r="144" spans="1:9" x14ac:dyDescent="0.2">
      <c r="A144" s="57"/>
      <c r="B144" s="57"/>
      <c r="C144" s="57"/>
      <c r="D144" s="57"/>
      <c r="E144" s="57"/>
      <c r="F144" s="57"/>
      <c r="G144" s="416"/>
      <c r="H144" s="57"/>
      <c r="I144" s="60"/>
    </row>
    <row r="145" spans="1:12" ht="36.75" thickBot="1" x14ac:dyDescent="0.25">
      <c r="A145" s="57"/>
      <c r="B145" s="64">
        <v>7</v>
      </c>
      <c r="C145" s="76" t="s">
        <v>617</v>
      </c>
      <c r="D145" s="68"/>
      <c r="E145" s="58" t="s">
        <v>287</v>
      </c>
      <c r="F145" s="58"/>
      <c r="G145" s="413" t="s">
        <v>571</v>
      </c>
      <c r="H145" s="57"/>
      <c r="I145" s="60"/>
    </row>
    <row r="146" spans="1:12" ht="12.75" thickBot="1" x14ac:dyDescent="0.25">
      <c r="A146" s="57"/>
      <c r="B146" s="57"/>
      <c r="C146" s="76"/>
      <c r="D146" s="57"/>
      <c r="E146" s="66">
        <v>1145.52</v>
      </c>
      <c r="F146" s="109" t="s">
        <v>517</v>
      </c>
      <c r="G146" s="412"/>
      <c r="H146" s="110" t="s">
        <v>513</v>
      </c>
      <c r="I146" s="63">
        <f>E146*G146</f>
        <v>0</v>
      </c>
    </row>
    <row r="147" spans="1:12" x14ac:dyDescent="0.2">
      <c r="A147" s="57"/>
      <c r="B147" s="57"/>
      <c r="C147" s="57"/>
      <c r="D147" s="57"/>
      <c r="E147" s="57"/>
      <c r="F147" s="57"/>
      <c r="G147" s="416"/>
      <c r="H147" s="57"/>
      <c r="I147" s="60"/>
    </row>
    <row r="148" spans="1:12" ht="60.75" thickBot="1" x14ac:dyDescent="0.25">
      <c r="A148" s="57"/>
      <c r="B148" s="64">
        <v>7</v>
      </c>
      <c r="C148" s="76" t="s">
        <v>575</v>
      </c>
      <c r="D148" s="68"/>
      <c r="E148" s="58" t="s">
        <v>520</v>
      </c>
      <c r="F148" s="58"/>
      <c r="G148" s="413" t="s">
        <v>521</v>
      </c>
      <c r="H148" s="57"/>
      <c r="I148" s="60"/>
    </row>
    <row r="149" spans="1:12" ht="12.75" thickBot="1" x14ac:dyDescent="0.25">
      <c r="A149" s="57"/>
      <c r="B149" s="57"/>
      <c r="C149" s="76"/>
      <c r="D149" s="57"/>
      <c r="E149" s="66">
        <v>273</v>
      </c>
      <c r="F149" s="109" t="s">
        <v>517</v>
      </c>
      <c r="G149" s="412"/>
      <c r="H149" s="110" t="s">
        <v>513</v>
      </c>
      <c r="I149" s="63">
        <f>E149*G149</f>
        <v>0</v>
      </c>
    </row>
    <row r="150" spans="1:12" x14ac:dyDescent="0.2">
      <c r="A150" s="57"/>
      <c r="B150" s="57"/>
      <c r="C150" s="57"/>
      <c r="D150" s="57"/>
      <c r="E150" s="57"/>
      <c r="F150" s="57"/>
      <c r="G150" s="416"/>
      <c r="H150" s="57"/>
      <c r="I150" s="60"/>
    </row>
    <row r="151" spans="1:12" ht="144.75" thickBot="1" x14ac:dyDescent="0.25">
      <c r="A151" s="57"/>
      <c r="B151" s="64">
        <v>8</v>
      </c>
      <c r="C151" s="76" t="s">
        <v>576</v>
      </c>
      <c r="D151" s="68"/>
      <c r="E151" s="58" t="s">
        <v>520</v>
      </c>
      <c r="F151" s="58"/>
      <c r="G151" s="413" t="s">
        <v>521</v>
      </c>
      <c r="H151" s="57"/>
      <c r="I151" s="60"/>
    </row>
    <row r="152" spans="1:12" ht="12.75" thickBot="1" x14ac:dyDescent="0.25">
      <c r="A152" s="57"/>
      <c r="B152" s="57"/>
      <c r="C152" s="57"/>
      <c r="D152" s="57"/>
      <c r="E152" s="66">
        <v>38</v>
      </c>
      <c r="F152" s="109" t="s">
        <v>517</v>
      </c>
      <c r="G152" s="412"/>
      <c r="H152" s="110" t="s">
        <v>513</v>
      </c>
      <c r="I152" s="63">
        <f>E152*G152</f>
        <v>0</v>
      </c>
    </row>
    <row r="153" spans="1:12" x14ac:dyDescent="0.2">
      <c r="A153" s="57"/>
      <c r="B153" s="57"/>
      <c r="C153" s="57"/>
      <c r="D153" s="57"/>
      <c r="E153" s="66"/>
      <c r="F153" s="58"/>
      <c r="G153" s="414"/>
      <c r="H153" s="58"/>
      <c r="I153" s="63"/>
    </row>
    <row r="154" spans="1:12" ht="72.75" thickBot="1" x14ac:dyDescent="0.25">
      <c r="A154" s="57"/>
      <c r="B154" s="64">
        <v>9</v>
      </c>
      <c r="C154" s="76" t="s">
        <v>577</v>
      </c>
      <c r="D154" s="57"/>
      <c r="E154" s="58" t="s">
        <v>520</v>
      </c>
      <c r="F154" s="58"/>
      <c r="G154" s="413" t="s">
        <v>521</v>
      </c>
      <c r="H154" s="57"/>
      <c r="I154" s="60"/>
    </row>
    <row r="155" spans="1:12" ht="12.75" thickBot="1" x14ac:dyDescent="0.25">
      <c r="A155" s="57"/>
      <c r="B155" s="57"/>
      <c r="C155" s="73" t="s">
        <v>578</v>
      </c>
      <c r="D155" s="57"/>
      <c r="E155" s="66">
        <v>12</v>
      </c>
      <c r="F155" s="109" t="s">
        <v>517</v>
      </c>
      <c r="G155" s="412"/>
      <c r="H155" s="110" t="s">
        <v>513</v>
      </c>
      <c r="I155" s="63">
        <f>E155*G155</f>
        <v>0</v>
      </c>
    </row>
    <row r="156" spans="1:12" x14ac:dyDescent="0.2">
      <c r="A156" s="57"/>
      <c r="B156" s="57"/>
      <c r="C156" s="57"/>
      <c r="D156" s="57"/>
      <c r="E156" s="57"/>
      <c r="F156" s="57"/>
      <c r="G156" s="416"/>
      <c r="H156" s="57"/>
      <c r="I156" s="60"/>
    </row>
    <row r="157" spans="1:12" x14ac:dyDescent="0.2">
      <c r="A157" s="57"/>
      <c r="B157" s="64">
        <v>10</v>
      </c>
      <c r="C157" s="57" t="s">
        <v>478</v>
      </c>
      <c r="D157" s="57"/>
      <c r="E157" s="66"/>
      <c r="F157" s="58"/>
      <c r="G157" s="415"/>
      <c r="H157" s="58"/>
      <c r="I157" s="63"/>
    </row>
    <row r="158" spans="1:12" ht="12.75" thickBot="1" x14ac:dyDescent="0.25">
      <c r="A158" s="57"/>
      <c r="B158" s="57"/>
      <c r="C158" s="73" t="s">
        <v>540</v>
      </c>
      <c r="D158" s="57"/>
      <c r="E158" s="66"/>
      <c r="F158" s="58"/>
      <c r="G158" s="415"/>
      <c r="H158" s="58"/>
      <c r="I158" s="63"/>
    </row>
    <row r="159" spans="1:12" ht="12.75" thickBot="1" x14ac:dyDescent="0.25">
      <c r="A159" s="57"/>
      <c r="B159" s="57"/>
      <c r="C159" s="57"/>
      <c r="D159" s="57"/>
      <c r="E159" s="57"/>
      <c r="F159" s="58"/>
      <c r="G159" s="412"/>
      <c r="H159" s="110"/>
      <c r="I159" s="63">
        <f>G159</f>
        <v>0</v>
      </c>
      <c r="L159" s="17"/>
    </row>
    <row r="160" spans="1:12" x14ac:dyDescent="0.2">
      <c r="A160" s="57"/>
      <c r="B160" s="57"/>
      <c r="C160" s="57"/>
      <c r="D160" s="57"/>
      <c r="E160" s="57"/>
      <c r="F160" s="58"/>
      <c r="G160" s="415"/>
      <c r="H160" s="58"/>
      <c r="I160" s="60"/>
    </row>
    <row r="161" spans="1:9" ht="12.75" thickBot="1" x14ac:dyDescent="0.25">
      <c r="A161" s="57"/>
      <c r="B161" s="68"/>
      <c r="C161" s="68"/>
      <c r="D161" s="57"/>
      <c r="E161" s="57"/>
      <c r="F161" s="58"/>
      <c r="G161" s="59"/>
      <c r="H161" s="58"/>
      <c r="I161" s="106" t="s">
        <v>485</v>
      </c>
    </row>
    <row r="162" spans="1:9" ht="24.75" thickBot="1" x14ac:dyDescent="0.25">
      <c r="A162" s="57"/>
      <c r="B162" s="56" t="s">
        <v>495</v>
      </c>
      <c r="C162" s="56" t="s">
        <v>496</v>
      </c>
      <c r="D162" s="61" t="s">
        <v>512</v>
      </c>
      <c r="E162" s="61"/>
      <c r="F162" s="58"/>
      <c r="G162" s="62" t="s">
        <v>282</v>
      </c>
      <c r="H162" s="108" t="s">
        <v>513</v>
      </c>
      <c r="I162" s="107">
        <f>SUM(I166:I226)</f>
        <v>0</v>
      </c>
    </row>
    <row r="163" spans="1:9" x14ac:dyDescent="0.2">
      <c r="A163" s="57"/>
      <c r="B163" s="57"/>
      <c r="C163" s="57"/>
      <c r="D163" s="57"/>
      <c r="E163" s="58"/>
      <c r="F163" s="58"/>
      <c r="G163" s="59"/>
      <c r="H163" s="58"/>
      <c r="I163" s="87"/>
    </row>
    <row r="164" spans="1:9" ht="48" x14ac:dyDescent="0.2">
      <c r="A164" s="57"/>
      <c r="B164" s="64">
        <v>1</v>
      </c>
      <c r="C164" s="65" t="s">
        <v>579</v>
      </c>
      <c r="D164" s="68"/>
      <c r="E164" s="66"/>
      <c r="F164" s="58"/>
      <c r="G164" s="59"/>
      <c r="H164" s="58"/>
      <c r="I164" s="63"/>
    </row>
    <row r="165" spans="1:9" ht="36.75" thickBot="1" x14ac:dyDescent="0.25">
      <c r="A165" s="57"/>
      <c r="B165" s="57"/>
      <c r="C165" s="69" t="s">
        <v>580</v>
      </c>
      <c r="D165" s="57"/>
      <c r="E165" s="58" t="s">
        <v>606</v>
      </c>
      <c r="F165" s="58"/>
      <c r="G165" s="413" t="s">
        <v>607</v>
      </c>
      <c r="H165" s="57"/>
      <c r="I165" s="60"/>
    </row>
    <row r="166" spans="1:9" ht="12.75" thickBot="1" x14ac:dyDescent="0.25">
      <c r="A166" s="57"/>
      <c r="B166" s="57"/>
      <c r="C166" s="57" t="s">
        <v>581</v>
      </c>
      <c r="D166" s="57"/>
      <c r="E166" s="66">
        <v>0</v>
      </c>
      <c r="F166" s="109" t="s">
        <v>517</v>
      </c>
      <c r="G166" s="412"/>
      <c r="H166" s="110" t="s">
        <v>513</v>
      </c>
      <c r="I166" s="63">
        <f>E166*G166</f>
        <v>0</v>
      </c>
    </row>
    <row r="167" spans="1:9" x14ac:dyDescent="0.2">
      <c r="A167" s="57"/>
      <c r="B167" s="57"/>
      <c r="C167" s="57"/>
      <c r="D167" s="57"/>
      <c r="E167" s="66"/>
      <c r="F167" s="58"/>
      <c r="G167" s="414"/>
      <c r="H167" s="58"/>
      <c r="I167" s="63"/>
    </row>
    <row r="168" spans="1:9" ht="60.75" thickBot="1" x14ac:dyDescent="0.25">
      <c r="A168" s="57"/>
      <c r="B168" s="57"/>
      <c r="C168" s="69" t="s">
        <v>582</v>
      </c>
      <c r="D168" s="57"/>
      <c r="E168" s="58" t="s">
        <v>606</v>
      </c>
      <c r="F168" s="58"/>
      <c r="G168" s="413" t="s">
        <v>607</v>
      </c>
      <c r="H168" s="58"/>
      <c r="I168" s="63"/>
    </row>
    <row r="169" spans="1:9" ht="12.75" thickBot="1" x14ac:dyDescent="0.25">
      <c r="A169" s="57"/>
      <c r="B169" s="57"/>
      <c r="C169" s="57" t="s">
        <v>581</v>
      </c>
      <c r="D169" s="57"/>
      <c r="E169" s="66">
        <v>0</v>
      </c>
      <c r="F169" s="109" t="s">
        <v>517</v>
      </c>
      <c r="G169" s="412"/>
      <c r="H169" s="110" t="s">
        <v>513</v>
      </c>
      <c r="I169" s="63">
        <f>E169*G169</f>
        <v>0</v>
      </c>
    </row>
    <row r="170" spans="1:9" x14ac:dyDescent="0.2">
      <c r="A170" s="57"/>
      <c r="B170" s="57"/>
      <c r="C170" s="77"/>
      <c r="D170" s="57"/>
      <c r="E170" s="66"/>
      <c r="F170" s="58"/>
      <c r="G170" s="414"/>
      <c r="H170" s="58"/>
      <c r="I170" s="63"/>
    </row>
    <row r="171" spans="1:9" ht="48.75" thickBot="1" x14ac:dyDescent="0.25">
      <c r="A171" s="57"/>
      <c r="B171" s="57"/>
      <c r="C171" s="69" t="s">
        <v>583</v>
      </c>
      <c r="D171" s="57"/>
      <c r="E171" s="58" t="s">
        <v>606</v>
      </c>
      <c r="F171" s="58"/>
      <c r="G171" s="413" t="s">
        <v>607</v>
      </c>
      <c r="H171" s="58"/>
      <c r="I171" s="63"/>
    </row>
    <row r="172" spans="1:9" ht="12.75" thickBot="1" x14ac:dyDescent="0.25">
      <c r="A172" s="57"/>
      <c r="B172" s="57"/>
      <c r="C172" s="57" t="s">
        <v>581</v>
      </c>
      <c r="D172" s="57"/>
      <c r="E172" s="66">
        <v>0</v>
      </c>
      <c r="F172" s="109" t="s">
        <v>517</v>
      </c>
      <c r="G172" s="412"/>
      <c r="H172" s="110" t="s">
        <v>513</v>
      </c>
      <c r="I172" s="63">
        <f>E172*G172</f>
        <v>0</v>
      </c>
    </row>
    <row r="173" spans="1:9" x14ac:dyDescent="0.2">
      <c r="A173" s="57"/>
      <c r="B173" s="57"/>
      <c r="C173" s="77"/>
      <c r="D173" s="57"/>
      <c r="E173" s="66"/>
      <c r="F173" s="58"/>
      <c r="G173" s="414"/>
      <c r="H173" s="58"/>
      <c r="I173" s="63"/>
    </row>
    <row r="174" spans="1:9" ht="48.75" thickBot="1" x14ac:dyDescent="0.25">
      <c r="A174" s="57"/>
      <c r="B174" s="57"/>
      <c r="C174" s="69" t="s">
        <v>584</v>
      </c>
      <c r="D174" s="57"/>
      <c r="E174" s="58" t="s">
        <v>606</v>
      </c>
      <c r="F174" s="58"/>
      <c r="G174" s="413" t="s">
        <v>607</v>
      </c>
      <c r="H174" s="58"/>
      <c r="I174" s="63"/>
    </row>
    <row r="175" spans="1:9" ht="12.75" thickBot="1" x14ac:dyDescent="0.25">
      <c r="A175" s="57"/>
      <c r="B175" s="57"/>
      <c r="C175" s="69"/>
      <c r="D175" s="57"/>
      <c r="E175" s="66">
        <v>1.8750000000000002</v>
      </c>
      <c r="F175" s="109" t="s">
        <v>517</v>
      </c>
      <c r="G175" s="412"/>
      <c r="H175" s="110" t="s">
        <v>513</v>
      </c>
      <c r="I175" s="63">
        <f>E175*G175</f>
        <v>0</v>
      </c>
    </row>
    <row r="176" spans="1:9" x14ac:dyDescent="0.2">
      <c r="A176" s="57"/>
      <c r="B176" s="57"/>
      <c r="C176" s="69"/>
      <c r="D176" s="57"/>
      <c r="E176" s="66"/>
      <c r="F176" s="58"/>
      <c r="G176" s="414"/>
      <c r="H176" s="58"/>
      <c r="I176" s="63"/>
    </row>
    <row r="177" spans="1:9" ht="36.75" thickBot="1" x14ac:dyDescent="0.25">
      <c r="A177" s="57"/>
      <c r="B177" s="57"/>
      <c r="C177" s="69" t="s">
        <v>585</v>
      </c>
      <c r="D177" s="57"/>
      <c r="E177" s="58" t="s">
        <v>606</v>
      </c>
      <c r="F177" s="58"/>
      <c r="G177" s="413" t="s">
        <v>607</v>
      </c>
      <c r="H177" s="58"/>
      <c r="I177" s="63"/>
    </row>
    <row r="178" spans="1:9" ht="12.75" thickBot="1" x14ac:dyDescent="0.25">
      <c r="A178" s="57"/>
      <c r="B178" s="57"/>
      <c r="C178" s="69"/>
      <c r="D178" s="57"/>
      <c r="E178" s="66">
        <v>0.4840000000000001</v>
      </c>
      <c r="F178" s="109" t="s">
        <v>517</v>
      </c>
      <c r="G178" s="412"/>
      <c r="H178" s="110" t="s">
        <v>513</v>
      </c>
      <c r="I178" s="63">
        <f>E178*G178</f>
        <v>0</v>
      </c>
    </row>
    <row r="179" spans="1:9" x14ac:dyDescent="0.2">
      <c r="A179" s="57"/>
      <c r="B179" s="57"/>
      <c r="C179" s="69"/>
      <c r="D179" s="57"/>
      <c r="E179" s="66"/>
      <c r="F179" s="58"/>
      <c r="G179" s="414"/>
      <c r="H179" s="58"/>
      <c r="I179" s="63"/>
    </row>
    <row r="180" spans="1:9" ht="24.75" thickBot="1" x14ac:dyDescent="0.25">
      <c r="A180" s="57"/>
      <c r="B180" s="57"/>
      <c r="C180" s="69" t="s">
        <v>586</v>
      </c>
      <c r="D180" s="57"/>
      <c r="E180" s="58" t="s">
        <v>520</v>
      </c>
      <c r="F180" s="58"/>
      <c r="G180" s="413" t="s">
        <v>521</v>
      </c>
      <c r="H180" s="58"/>
      <c r="I180" s="63"/>
    </row>
    <row r="181" spans="1:9" ht="12.75" thickBot="1" x14ac:dyDescent="0.25">
      <c r="A181" s="57"/>
      <c r="B181" s="57"/>
      <c r="C181" s="69"/>
      <c r="D181" s="57"/>
      <c r="E181" s="66">
        <v>1</v>
      </c>
      <c r="F181" s="109" t="s">
        <v>517</v>
      </c>
      <c r="G181" s="412"/>
      <c r="H181" s="110" t="s">
        <v>513</v>
      </c>
      <c r="I181" s="63">
        <f>E181*G181</f>
        <v>0</v>
      </c>
    </row>
    <row r="182" spans="1:9" x14ac:dyDescent="0.2">
      <c r="A182" s="57"/>
      <c r="B182" s="57"/>
      <c r="C182" s="69"/>
      <c r="D182" s="57"/>
      <c r="E182" s="66"/>
      <c r="F182" s="58"/>
      <c r="G182" s="414"/>
      <c r="H182" s="58"/>
      <c r="I182" s="63"/>
    </row>
    <row r="183" spans="1:9" ht="24.75" thickBot="1" x14ac:dyDescent="0.25">
      <c r="A183" s="57"/>
      <c r="B183" s="57"/>
      <c r="C183" s="69" t="s">
        <v>587</v>
      </c>
      <c r="D183" s="68"/>
      <c r="E183" s="58" t="s">
        <v>520</v>
      </c>
      <c r="F183" s="58"/>
      <c r="G183" s="413" t="s">
        <v>521</v>
      </c>
      <c r="H183" s="58"/>
      <c r="I183" s="63"/>
    </row>
    <row r="184" spans="1:9" ht="12.75" thickBot="1" x14ac:dyDescent="0.25">
      <c r="A184" s="57"/>
      <c r="B184" s="57"/>
      <c r="C184" s="69"/>
      <c r="D184" s="57"/>
      <c r="E184" s="66">
        <v>1</v>
      </c>
      <c r="F184" s="109" t="s">
        <v>517</v>
      </c>
      <c r="G184" s="412"/>
      <c r="H184" s="110" t="s">
        <v>513</v>
      </c>
      <c r="I184" s="63">
        <f>E184*G184</f>
        <v>0</v>
      </c>
    </row>
    <row r="185" spans="1:9" x14ac:dyDescent="0.2">
      <c r="A185" s="57"/>
      <c r="B185" s="57"/>
      <c r="C185" s="69"/>
      <c r="D185" s="57"/>
      <c r="E185" s="66"/>
      <c r="F185" s="58"/>
      <c r="G185" s="414"/>
      <c r="H185" s="58"/>
      <c r="I185" s="63"/>
    </row>
    <row r="186" spans="1:9" ht="36.75" thickBot="1" x14ac:dyDescent="0.25">
      <c r="A186" s="57"/>
      <c r="B186" s="57"/>
      <c r="C186" s="69" t="s">
        <v>588</v>
      </c>
      <c r="D186" s="57"/>
      <c r="E186" s="58" t="s">
        <v>606</v>
      </c>
      <c r="F186" s="58"/>
      <c r="G186" s="413" t="s">
        <v>607</v>
      </c>
      <c r="H186" s="58"/>
      <c r="I186" s="63"/>
    </row>
    <row r="187" spans="1:9" ht="12.75" thickBot="1" x14ac:dyDescent="0.25">
      <c r="A187" s="57"/>
      <c r="B187" s="57"/>
      <c r="C187" s="57" t="s">
        <v>581</v>
      </c>
      <c r="D187" s="57"/>
      <c r="E187" s="66">
        <v>0</v>
      </c>
      <c r="F187" s="109" t="s">
        <v>517</v>
      </c>
      <c r="G187" s="412"/>
      <c r="H187" s="110" t="s">
        <v>513</v>
      </c>
      <c r="I187" s="63">
        <f>E187*G187</f>
        <v>0</v>
      </c>
    </row>
    <row r="188" spans="1:9" x14ac:dyDescent="0.2">
      <c r="A188" s="57"/>
      <c r="B188" s="57"/>
      <c r="C188" s="69"/>
      <c r="D188" s="57"/>
      <c r="E188" s="66"/>
      <c r="F188" s="58"/>
      <c r="G188" s="414"/>
      <c r="H188" s="58"/>
      <c r="I188" s="63"/>
    </row>
    <row r="189" spans="1:9" ht="36" x14ac:dyDescent="0.2">
      <c r="A189" s="57"/>
      <c r="B189" s="64">
        <v>2</v>
      </c>
      <c r="C189" s="69" t="s">
        <v>589</v>
      </c>
      <c r="D189" s="57"/>
      <c r="E189" s="66"/>
      <c r="F189" s="58"/>
      <c r="G189" s="415"/>
      <c r="H189" s="58"/>
      <c r="I189" s="63"/>
    </row>
    <row r="190" spans="1:9" ht="36.75" thickBot="1" x14ac:dyDescent="0.25">
      <c r="A190" s="57"/>
      <c r="B190" s="57"/>
      <c r="C190" s="69" t="s">
        <v>580</v>
      </c>
      <c r="D190" s="57"/>
      <c r="E190" s="72" t="s">
        <v>606</v>
      </c>
      <c r="F190" s="58"/>
      <c r="G190" s="413" t="s">
        <v>607</v>
      </c>
      <c r="H190" s="57"/>
      <c r="I190" s="60"/>
    </row>
    <row r="191" spans="1:9" ht="12.75" thickBot="1" x14ac:dyDescent="0.25">
      <c r="A191" s="57"/>
      <c r="B191" s="57"/>
      <c r="C191" s="57" t="s">
        <v>581</v>
      </c>
      <c r="D191" s="57"/>
      <c r="E191" s="66">
        <v>0</v>
      </c>
      <c r="F191" s="109" t="s">
        <v>517</v>
      </c>
      <c r="G191" s="412"/>
      <c r="H191" s="110" t="s">
        <v>513</v>
      </c>
      <c r="I191" s="63">
        <f>E191*G191</f>
        <v>0</v>
      </c>
    </row>
    <row r="192" spans="1:9" x14ac:dyDescent="0.2">
      <c r="A192" s="57"/>
      <c r="B192" s="57"/>
      <c r="C192" s="69"/>
      <c r="D192" s="57"/>
      <c r="E192" s="66"/>
      <c r="F192" s="58"/>
      <c r="G192" s="414"/>
      <c r="H192" s="58"/>
      <c r="I192" s="63"/>
    </row>
    <row r="193" spans="1:9" ht="60.75" thickBot="1" x14ac:dyDescent="0.25">
      <c r="A193" s="57"/>
      <c r="B193" s="57"/>
      <c r="C193" s="69" t="s">
        <v>582</v>
      </c>
      <c r="D193" s="57"/>
      <c r="E193" s="72" t="s">
        <v>606</v>
      </c>
      <c r="F193" s="58"/>
      <c r="G193" s="413" t="s">
        <v>607</v>
      </c>
      <c r="H193" s="58"/>
      <c r="I193" s="63"/>
    </row>
    <row r="194" spans="1:9" ht="12.75" thickBot="1" x14ac:dyDescent="0.25">
      <c r="A194" s="57"/>
      <c r="B194" s="57"/>
      <c r="C194" s="57" t="s">
        <v>581</v>
      </c>
      <c r="D194" s="57"/>
      <c r="E194" s="66">
        <v>0</v>
      </c>
      <c r="F194" s="109" t="s">
        <v>517</v>
      </c>
      <c r="G194" s="412"/>
      <c r="H194" s="110" t="s">
        <v>513</v>
      </c>
      <c r="I194" s="63">
        <f>E194*G194</f>
        <v>0</v>
      </c>
    </row>
    <row r="195" spans="1:9" x14ac:dyDescent="0.2">
      <c r="A195" s="57"/>
      <c r="B195" s="57"/>
      <c r="C195" s="69"/>
      <c r="D195" s="57"/>
      <c r="E195" s="66"/>
      <c r="F195" s="58"/>
      <c r="G195" s="414"/>
      <c r="H195" s="58"/>
      <c r="I195" s="63"/>
    </row>
    <row r="196" spans="1:9" ht="48.75" thickBot="1" x14ac:dyDescent="0.25">
      <c r="A196" s="57"/>
      <c r="B196" s="57"/>
      <c r="C196" s="69" t="s">
        <v>583</v>
      </c>
      <c r="D196" s="57"/>
      <c r="E196" s="72" t="s">
        <v>606</v>
      </c>
      <c r="F196" s="58"/>
      <c r="G196" s="413" t="s">
        <v>607</v>
      </c>
      <c r="H196" s="58"/>
      <c r="I196" s="63"/>
    </row>
    <row r="197" spans="1:9" ht="12.75" thickBot="1" x14ac:dyDescent="0.25">
      <c r="A197" s="57"/>
      <c r="B197" s="57"/>
      <c r="C197" s="57" t="s">
        <v>581</v>
      </c>
      <c r="D197" s="57"/>
      <c r="E197" s="66">
        <v>0</v>
      </c>
      <c r="F197" s="109" t="s">
        <v>517</v>
      </c>
      <c r="G197" s="412"/>
      <c r="H197" s="110" t="s">
        <v>513</v>
      </c>
      <c r="I197" s="63">
        <f>E197*G197</f>
        <v>0</v>
      </c>
    </row>
    <row r="198" spans="1:9" x14ac:dyDescent="0.2">
      <c r="A198" s="57"/>
      <c r="B198" s="57"/>
      <c r="C198" s="69"/>
      <c r="D198" s="57"/>
      <c r="E198" s="66"/>
      <c r="F198" s="58"/>
      <c r="G198" s="414"/>
      <c r="H198" s="58"/>
      <c r="I198" s="63"/>
    </row>
    <row r="199" spans="1:9" ht="48.75" thickBot="1" x14ac:dyDescent="0.25">
      <c r="A199" s="57"/>
      <c r="B199" s="57"/>
      <c r="C199" s="69" t="s">
        <v>584</v>
      </c>
      <c r="D199" s="57"/>
      <c r="E199" s="58" t="s">
        <v>606</v>
      </c>
      <c r="F199" s="58"/>
      <c r="G199" s="413" t="s">
        <v>607</v>
      </c>
      <c r="H199" s="58"/>
      <c r="I199" s="63"/>
    </row>
    <row r="200" spans="1:9" ht="12.75" thickBot="1" x14ac:dyDescent="0.25">
      <c r="A200" s="57"/>
      <c r="B200" s="57"/>
      <c r="C200" s="69"/>
      <c r="D200" s="57"/>
      <c r="E200" s="66">
        <v>4.8000000000000007</v>
      </c>
      <c r="F200" s="109" t="s">
        <v>517</v>
      </c>
      <c r="G200" s="412"/>
      <c r="H200" s="110" t="s">
        <v>513</v>
      </c>
      <c r="I200" s="63">
        <f>E200*G200</f>
        <v>0</v>
      </c>
    </row>
    <row r="201" spans="1:9" x14ac:dyDescent="0.2">
      <c r="A201" s="57"/>
      <c r="B201" s="57"/>
      <c r="C201" s="69"/>
      <c r="D201" s="57"/>
      <c r="E201" s="66"/>
      <c r="F201" s="58"/>
      <c r="G201" s="414"/>
      <c r="H201" s="58"/>
      <c r="I201" s="63"/>
    </row>
    <row r="202" spans="1:9" ht="36.75" thickBot="1" x14ac:dyDescent="0.25">
      <c r="A202" s="57"/>
      <c r="B202" s="57"/>
      <c r="C202" s="69" t="s">
        <v>585</v>
      </c>
      <c r="D202" s="57"/>
      <c r="E202" s="58" t="s">
        <v>606</v>
      </c>
      <c r="F202" s="58"/>
      <c r="G202" s="413" t="s">
        <v>607</v>
      </c>
      <c r="H202" s="58"/>
      <c r="I202" s="63"/>
    </row>
    <row r="203" spans="1:9" ht="12.75" thickBot="1" x14ac:dyDescent="0.25">
      <c r="A203" s="57"/>
      <c r="B203" s="57"/>
      <c r="C203" s="69"/>
      <c r="D203" s="57"/>
      <c r="E203" s="66">
        <v>1.3690000000000002</v>
      </c>
      <c r="F203" s="109" t="s">
        <v>517</v>
      </c>
      <c r="G203" s="412"/>
      <c r="H203" s="110" t="s">
        <v>513</v>
      </c>
      <c r="I203" s="63">
        <f>E203*G203</f>
        <v>0</v>
      </c>
    </row>
    <row r="204" spans="1:9" x14ac:dyDescent="0.2">
      <c r="A204" s="57"/>
      <c r="B204" s="57"/>
      <c r="C204" s="69"/>
      <c r="D204" s="57"/>
      <c r="E204" s="66"/>
      <c r="F204" s="58"/>
      <c r="G204" s="414"/>
      <c r="H204" s="58"/>
      <c r="I204" s="63"/>
    </row>
    <row r="205" spans="1:9" ht="36.75" thickBot="1" x14ac:dyDescent="0.25">
      <c r="A205" s="57"/>
      <c r="B205" s="57"/>
      <c r="C205" s="69" t="s">
        <v>590</v>
      </c>
      <c r="D205" s="57"/>
      <c r="E205" s="58" t="s">
        <v>612</v>
      </c>
      <c r="F205" s="58"/>
      <c r="G205" s="413" t="s">
        <v>613</v>
      </c>
      <c r="H205" s="58"/>
      <c r="I205" s="63"/>
    </row>
    <row r="206" spans="1:9" ht="12.75" thickBot="1" x14ac:dyDescent="0.25">
      <c r="A206" s="57"/>
      <c r="B206" s="57"/>
      <c r="C206" s="69"/>
      <c r="D206" s="57"/>
      <c r="E206" s="66">
        <v>49.81</v>
      </c>
      <c r="F206" s="109" t="s">
        <v>517</v>
      </c>
      <c r="G206" s="412"/>
      <c r="H206" s="110" t="s">
        <v>513</v>
      </c>
      <c r="I206" s="63">
        <f>E206*G206</f>
        <v>0</v>
      </c>
    </row>
    <row r="207" spans="1:9" x14ac:dyDescent="0.2">
      <c r="A207" s="57"/>
      <c r="B207" s="57"/>
      <c r="C207" s="69"/>
      <c r="D207" s="57"/>
      <c r="E207" s="66"/>
      <c r="F207" s="58"/>
      <c r="G207" s="414"/>
      <c r="H207" s="58"/>
      <c r="I207" s="63"/>
    </row>
    <row r="208" spans="1:9" ht="96.75" thickBot="1" x14ac:dyDescent="0.25">
      <c r="A208" s="57"/>
      <c r="B208" s="57"/>
      <c r="C208" s="69" t="s">
        <v>591</v>
      </c>
      <c r="D208" s="57"/>
      <c r="E208" s="58" t="s">
        <v>606</v>
      </c>
      <c r="F208" s="58"/>
      <c r="G208" s="413" t="s">
        <v>521</v>
      </c>
      <c r="H208" s="58"/>
      <c r="I208" s="63"/>
    </row>
    <row r="209" spans="1:9" ht="12.75" thickBot="1" x14ac:dyDescent="0.25">
      <c r="A209" s="57"/>
      <c r="B209" s="57"/>
      <c r="C209" s="69"/>
      <c r="D209" s="57"/>
      <c r="E209" s="66">
        <v>15.99</v>
      </c>
      <c r="F209" s="109" t="s">
        <v>517</v>
      </c>
      <c r="G209" s="412"/>
      <c r="H209" s="110" t="s">
        <v>513</v>
      </c>
      <c r="I209" s="63">
        <f>E209*G209</f>
        <v>0</v>
      </c>
    </row>
    <row r="210" spans="1:9" x14ac:dyDescent="0.2">
      <c r="A210" s="57"/>
      <c r="B210" s="57"/>
      <c r="C210" s="69"/>
      <c r="D210" s="57"/>
      <c r="E210" s="66"/>
      <c r="F210" s="58"/>
      <c r="G210" s="414"/>
      <c r="H210" s="58"/>
      <c r="I210" s="63"/>
    </row>
    <row r="211" spans="1:9" ht="48.75" thickBot="1" x14ac:dyDescent="0.25">
      <c r="A211" s="57"/>
      <c r="B211" s="57"/>
      <c r="C211" s="69" t="s">
        <v>592</v>
      </c>
      <c r="D211" s="57"/>
      <c r="E211" s="58" t="s">
        <v>287</v>
      </c>
      <c r="F211" s="58"/>
      <c r="G211" s="413" t="s">
        <v>607</v>
      </c>
      <c r="H211" s="58"/>
      <c r="I211" s="63"/>
    </row>
    <row r="212" spans="1:9" ht="12.75" thickBot="1" x14ac:dyDescent="0.25">
      <c r="A212" s="57"/>
      <c r="B212" s="57"/>
      <c r="C212" s="69"/>
      <c r="D212" s="57"/>
      <c r="E212" s="66">
        <v>1236.96</v>
      </c>
      <c r="F212" s="109" t="s">
        <v>517</v>
      </c>
      <c r="G212" s="412"/>
      <c r="H212" s="110" t="s">
        <v>513</v>
      </c>
      <c r="I212" s="63">
        <f>E212*G212</f>
        <v>0</v>
      </c>
    </row>
    <row r="213" spans="1:9" x14ac:dyDescent="0.2">
      <c r="A213" s="57"/>
      <c r="B213" s="57"/>
      <c r="C213" s="69"/>
      <c r="D213" s="57"/>
      <c r="E213" s="66"/>
      <c r="F213" s="58"/>
      <c r="G213" s="414"/>
      <c r="H213" s="58"/>
      <c r="I213" s="63"/>
    </row>
    <row r="214" spans="1:9" ht="60.75" thickBot="1" x14ac:dyDescent="0.25">
      <c r="A214" s="57"/>
      <c r="B214" s="57"/>
      <c r="C214" s="76" t="s">
        <v>593</v>
      </c>
      <c r="D214" s="68"/>
      <c r="E214" s="58" t="s">
        <v>520</v>
      </c>
      <c r="F214" s="58"/>
      <c r="G214" s="413" t="s">
        <v>521</v>
      </c>
      <c r="H214" s="57"/>
      <c r="I214" s="60"/>
    </row>
    <row r="215" spans="1:9" ht="12.75" thickBot="1" x14ac:dyDescent="0.25">
      <c r="A215" s="57"/>
      <c r="B215" s="57"/>
      <c r="C215" s="76"/>
      <c r="D215" s="57"/>
      <c r="E215" s="66">
        <v>16</v>
      </c>
      <c r="F215" s="109" t="s">
        <v>517</v>
      </c>
      <c r="G215" s="412"/>
      <c r="H215" s="110" t="s">
        <v>513</v>
      </c>
      <c r="I215" s="63">
        <f>E215*G215</f>
        <v>0</v>
      </c>
    </row>
    <row r="216" spans="1:9" x14ac:dyDescent="0.2">
      <c r="A216" s="57"/>
      <c r="B216" s="57"/>
      <c r="C216" s="69"/>
      <c r="D216" s="57"/>
      <c r="E216" s="66"/>
      <c r="F216" s="58"/>
      <c r="G216" s="414"/>
      <c r="H216" s="58"/>
      <c r="I216" s="63"/>
    </row>
    <row r="217" spans="1:9" ht="36.75" thickBot="1" x14ac:dyDescent="0.25">
      <c r="A217" s="57"/>
      <c r="B217" s="57"/>
      <c r="C217" s="69" t="s">
        <v>594</v>
      </c>
      <c r="D217" s="57"/>
      <c r="E217" s="58" t="s">
        <v>520</v>
      </c>
      <c r="F217" s="58"/>
      <c r="G217" s="413" t="s">
        <v>521</v>
      </c>
      <c r="H217" s="58"/>
      <c r="I217" s="63"/>
    </row>
    <row r="218" spans="1:9" ht="12.75" thickBot="1" x14ac:dyDescent="0.25">
      <c r="A218" s="57"/>
      <c r="B218" s="57"/>
      <c r="C218" s="69"/>
      <c r="D218" s="57"/>
      <c r="E218" s="66">
        <v>1</v>
      </c>
      <c r="F218" s="109" t="s">
        <v>517</v>
      </c>
      <c r="G218" s="412"/>
      <c r="H218" s="110" t="s">
        <v>513</v>
      </c>
      <c r="I218" s="63">
        <f>E218*G218</f>
        <v>0</v>
      </c>
    </row>
    <row r="219" spans="1:9" x14ac:dyDescent="0.2">
      <c r="A219" s="57"/>
      <c r="B219" s="57"/>
      <c r="C219" s="69"/>
      <c r="D219" s="57"/>
      <c r="E219" s="66"/>
      <c r="F219" s="58"/>
      <c r="G219" s="414"/>
      <c r="H219" s="58"/>
      <c r="I219" s="63"/>
    </row>
    <row r="220" spans="1:9" ht="36.75" thickBot="1" x14ac:dyDescent="0.25">
      <c r="A220" s="57"/>
      <c r="B220" s="57"/>
      <c r="C220" s="69" t="s">
        <v>588</v>
      </c>
      <c r="D220" s="57"/>
      <c r="E220" s="58" t="s">
        <v>606</v>
      </c>
      <c r="F220" s="58"/>
      <c r="G220" s="413" t="s">
        <v>607</v>
      </c>
      <c r="H220" s="58"/>
      <c r="I220" s="63"/>
    </row>
    <row r="221" spans="1:9" ht="12.75" thickBot="1" x14ac:dyDescent="0.25">
      <c r="A221" s="57"/>
      <c r="B221" s="57"/>
      <c r="C221" s="57" t="s">
        <v>581</v>
      </c>
      <c r="D221" s="57"/>
      <c r="E221" s="66">
        <v>0</v>
      </c>
      <c r="F221" s="109" t="s">
        <v>517</v>
      </c>
      <c r="G221" s="412"/>
      <c r="H221" s="110" t="s">
        <v>513</v>
      </c>
      <c r="I221" s="63">
        <f>E221*G221</f>
        <v>0</v>
      </c>
    </row>
    <row r="222" spans="1:9" x14ac:dyDescent="0.2">
      <c r="A222" s="57"/>
      <c r="B222" s="57"/>
      <c r="C222" s="69"/>
      <c r="D222" s="57"/>
      <c r="E222" s="66"/>
      <c r="F222" s="58"/>
      <c r="G222" s="414"/>
      <c r="H222" s="58"/>
      <c r="I222" s="63"/>
    </row>
    <row r="223" spans="1:9" x14ac:dyDescent="0.2">
      <c r="A223" s="57"/>
      <c r="B223" s="57"/>
      <c r="C223" s="69"/>
      <c r="D223" s="57"/>
      <c r="E223" s="66"/>
      <c r="F223" s="58"/>
      <c r="G223" s="415"/>
      <c r="H223" s="58"/>
      <c r="I223" s="63"/>
    </row>
    <row r="224" spans="1:9" x14ac:dyDescent="0.2">
      <c r="A224" s="57"/>
      <c r="B224" s="64">
        <v>3</v>
      </c>
      <c r="C224" s="57" t="s">
        <v>478</v>
      </c>
      <c r="D224" s="57"/>
      <c r="E224" s="66"/>
      <c r="F224" s="58"/>
      <c r="G224" s="415"/>
      <c r="H224" s="58"/>
      <c r="I224" s="63"/>
    </row>
    <row r="225" spans="1:10" ht="12.75" thickBot="1" x14ac:dyDescent="0.25">
      <c r="A225" s="57"/>
      <c r="B225" s="57"/>
      <c r="C225" s="73" t="s">
        <v>540</v>
      </c>
      <c r="D225" s="57"/>
      <c r="E225" s="66"/>
      <c r="F225" s="58"/>
      <c r="G225" s="415"/>
      <c r="H225" s="58"/>
      <c r="I225" s="63"/>
    </row>
    <row r="226" spans="1:10" ht="12.75" thickBot="1" x14ac:dyDescent="0.25">
      <c r="A226" s="57"/>
      <c r="B226" s="57"/>
      <c r="C226" s="57"/>
      <c r="D226" s="57"/>
      <c r="E226" s="57"/>
      <c r="F226" s="58"/>
      <c r="G226" s="412"/>
      <c r="H226" s="110"/>
      <c r="I226" s="63">
        <f>G226</f>
        <v>0</v>
      </c>
    </row>
    <row r="227" spans="1:10" x14ac:dyDescent="0.2">
      <c r="A227" s="90"/>
      <c r="B227" s="90"/>
      <c r="C227" s="90"/>
      <c r="D227" s="90"/>
      <c r="E227" s="90"/>
      <c r="F227" s="18"/>
      <c r="G227" s="113"/>
      <c r="H227" s="18"/>
      <c r="I227" s="114"/>
    </row>
    <row r="228" spans="1:10" ht="12.75" thickBot="1" x14ac:dyDescent="0.25">
      <c r="I228" s="14" t="s">
        <v>485</v>
      </c>
    </row>
    <row r="229" spans="1:10" ht="12.75" thickBot="1" x14ac:dyDescent="0.25">
      <c r="A229" s="15" t="s">
        <v>486</v>
      </c>
      <c r="B229" s="9" t="s">
        <v>487</v>
      </c>
      <c r="I229" s="21">
        <f>SUM(I230)</f>
        <v>0</v>
      </c>
    </row>
    <row r="230" spans="1:10" x14ac:dyDescent="0.2">
      <c r="B230" s="9" t="s">
        <v>7</v>
      </c>
      <c r="C230" s="9" t="s">
        <v>488</v>
      </c>
      <c r="I230" s="87">
        <f>I21</f>
        <v>0</v>
      </c>
    </row>
    <row r="231" spans="1:10" ht="12.75" thickBot="1" x14ac:dyDescent="0.25">
      <c r="I231" s="86"/>
      <c r="J231" s="17"/>
    </row>
    <row r="232" spans="1:10" ht="12.75" thickBot="1" x14ac:dyDescent="0.25">
      <c r="A232" s="15" t="s">
        <v>489</v>
      </c>
      <c r="B232" s="9" t="s">
        <v>490</v>
      </c>
      <c r="I232" s="21">
        <f>SUM(I233:I235)</f>
        <v>0</v>
      </c>
      <c r="J232" s="17"/>
    </row>
    <row r="233" spans="1:10" x14ac:dyDescent="0.2">
      <c r="B233" s="9" t="s">
        <v>491</v>
      </c>
      <c r="C233" s="9" t="s">
        <v>492</v>
      </c>
      <c r="I233" s="87">
        <f>I61</f>
        <v>0</v>
      </c>
      <c r="J233" s="17"/>
    </row>
    <row r="234" spans="1:10" x14ac:dyDescent="0.2">
      <c r="B234" s="9" t="s">
        <v>493</v>
      </c>
      <c r="C234" s="9" t="s">
        <v>494</v>
      </c>
      <c r="I234" s="60">
        <f>I122</f>
        <v>0</v>
      </c>
      <c r="J234" s="17"/>
    </row>
    <row r="235" spans="1:10" x14ac:dyDescent="0.2">
      <c r="B235" s="9" t="s">
        <v>495</v>
      </c>
      <c r="C235" s="9" t="s">
        <v>496</v>
      </c>
      <c r="I235" s="60">
        <f>I162</f>
        <v>0</v>
      </c>
      <c r="J235" s="17"/>
    </row>
    <row r="236" spans="1:10" ht="12.75" thickBot="1" x14ac:dyDescent="0.25">
      <c r="I236" s="86"/>
      <c r="J236" s="17"/>
    </row>
    <row r="237" spans="1:10" ht="12.75" thickBot="1" x14ac:dyDescent="0.25">
      <c r="A237" s="9" t="s">
        <v>497</v>
      </c>
      <c r="I237" s="21">
        <f>I229+I232</f>
        <v>0</v>
      </c>
      <c r="J237" s="17"/>
    </row>
    <row r="238" spans="1:10" ht="12.75" thickBot="1" x14ac:dyDescent="0.25">
      <c r="A238" s="9" t="s">
        <v>498</v>
      </c>
      <c r="I238" s="115">
        <f>I237*0.1</f>
        <v>0</v>
      </c>
      <c r="J238" s="17"/>
    </row>
    <row r="239" spans="1:10" ht="12.75" thickBot="1" x14ac:dyDescent="0.25">
      <c r="A239" s="9" t="s">
        <v>499</v>
      </c>
      <c r="I239" s="116">
        <f>I237+I238</f>
        <v>0</v>
      </c>
      <c r="J239" s="17"/>
    </row>
    <row r="240" spans="1:10" ht="12.75" thickBot="1" x14ac:dyDescent="0.25">
      <c r="A240" s="9" t="s">
        <v>500</v>
      </c>
      <c r="I240" s="85">
        <f>I239*0.22</f>
        <v>0</v>
      </c>
      <c r="J240" s="17"/>
    </row>
    <row r="241" spans="1:10" ht="12.75" thickBot="1" x14ac:dyDescent="0.25">
      <c r="A241" s="9" t="s">
        <v>501</v>
      </c>
      <c r="I241" s="21">
        <f>I239+I240</f>
        <v>0</v>
      </c>
      <c r="J241" s="17"/>
    </row>
  </sheetData>
  <sheetProtection algorithmName="SHA-512" hashValue="8qHs9hwPPnRl8BTJUlsd1xom7IJpiB6WpH+QDr4zNuJi3ecjwM719i8kifutv/8JKCo4cE59Bb7tVdoyOJb6MA==" saltValue="cUngEfi2wNIHP9ItRGxt+Q==" spinCount="100000" sheet="1" objects="1" scenarios="1"/>
  <mergeCells count="14">
    <mergeCell ref="C16:I16"/>
    <mergeCell ref="C17:I17"/>
    <mergeCell ref="C10:I10"/>
    <mergeCell ref="C11:I11"/>
    <mergeCell ref="C12:I12"/>
    <mergeCell ref="C13:I13"/>
    <mergeCell ref="C14:I14"/>
    <mergeCell ref="C15:I15"/>
    <mergeCell ref="C9:I9"/>
    <mergeCell ref="C4:I4"/>
    <mergeCell ref="C5:I5"/>
    <mergeCell ref="C6:I6"/>
    <mergeCell ref="C7:I7"/>
    <mergeCell ref="C8:I8"/>
  </mergeCells>
  <pageMargins left="0.78749999999999998" right="0.78749999999999998" top="1.0249999999999999" bottom="1.0249999999999999" header="0.78749999999999998" footer="0.78749999999999998"/>
  <pageSetup paperSize="9" scale="62" orientation="portrait" useFirstPageNumber="1" horizontalDpi="300" verticalDpi="300" r:id="rId1"/>
  <headerFooter alignWithMargins="0">
    <oddHeader>&amp;C&amp;"Arial,Navadno"&amp;A</oddHeader>
    <oddFooter>&amp;C&amp;"Arial,Navadno"Stran &amp;P</oddFooter>
  </headerFooter>
  <rowBreaks count="4" manualBreakCount="4">
    <brk id="18" max="16383" man="1"/>
    <brk id="93" max="16383" man="1"/>
    <brk id="134" max="16383" man="1"/>
    <brk id="1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941D-7F89-4D9A-8BEA-E24AF6FA1D8B}">
  <sheetPr>
    <pageSetUpPr fitToPage="1"/>
  </sheetPr>
  <dimension ref="A1:N171"/>
  <sheetViews>
    <sheetView showWhiteSpace="0" topLeftCell="A134" zoomScaleNormal="100" workbookViewId="0">
      <selection activeCell="E164" sqref="E164"/>
    </sheetView>
  </sheetViews>
  <sheetFormatPr defaultColWidth="8" defaultRowHeight="11.25" customHeight="1" x14ac:dyDescent="0.2"/>
  <cols>
    <col min="1" max="1" width="8.375" style="339" customWidth="1"/>
    <col min="2" max="2" width="66.875" style="335" customWidth="1"/>
    <col min="3" max="3" width="7.875" style="336" customWidth="1"/>
    <col min="4" max="4" width="6" style="336" customWidth="1"/>
    <col min="5" max="5" width="9.625" style="337" customWidth="1"/>
    <col min="6" max="6" width="10.75" style="337" customWidth="1"/>
    <col min="7" max="7" width="6.25" style="337" bestFit="1" customWidth="1"/>
    <col min="8" max="8" width="6" style="337" customWidth="1"/>
    <col min="9" max="9" width="19.25" style="337" bestFit="1" customWidth="1"/>
    <col min="10" max="10" width="8.625" style="337" bestFit="1" customWidth="1"/>
    <col min="11" max="11" width="17" style="337" bestFit="1" customWidth="1"/>
    <col min="12" max="12" width="8" style="337"/>
    <col min="13" max="13" width="16.5" style="337" bestFit="1" customWidth="1"/>
    <col min="14" max="16384" width="8" style="336"/>
  </cols>
  <sheetData>
    <row r="1" spans="1:12" ht="11.25" customHeight="1" x14ac:dyDescent="0.2">
      <c r="A1" s="334" t="s">
        <v>599</v>
      </c>
      <c r="L1" s="338"/>
    </row>
    <row r="2" spans="1:12" ht="11.25" customHeight="1" thickBot="1" x14ac:dyDescent="0.25">
      <c r="L2" s="338"/>
    </row>
    <row r="3" spans="1:12" ht="33.75" customHeight="1" x14ac:dyDescent="0.2">
      <c r="A3" s="435" t="s">
        <v>297</v>
      </c>
      <c r="B3" s="436"/>
      <c r="C3" s="436"/>
      <c r="D3" s="436"/>
      <c r="E3" s="437"/>
      <c r="F3" s="438"/>
    </row>
    <row r="4" spans="1:12" ht="14.25" x14ac:dyDescent="0.2">
      <c r="A4" s="439"/>
      <c r="B4" s="440"/>
      <c r="C4" s="440"/>
      <c r="D4" s="440"/>
      <c r="E4" s="440"/>
      <c r="F4" s="441"/>
    </row>
    <row r="5" spans="1:12" ht="25.5" x14ac:dyDescent="0.2">
      <c r="A5" s="340" t="s">
        <v>27</v>
      </c>
      <c r="B5" s="341" t="s">
        <v>28</v>
      </c>
      <c r="C5" s="342" t="s">
        <v>29</v>
      </c>
      <c r="D5" s="343" t="s">
        <v>284</v>
      </c>
      <c r="E5" s="344" t="s">
        <v>640</v>
      </c>
      <c r="F5" s="345" t="s">
        <v>639</v>
      </c>
    </row>
    <row r="6" spans="1:12" s="351" customFormat="1" ht="13.5" thickBot="1" x14ac:dyDescent="0.25">
      <c r="A6" s="55">
        <v>1</v>
      </c>
      <c r="B6" s="346" t="s">
        <v>298</v>
      </c>
      <c r="C6" s="347"/>
      <c r="D6" s="348"/>
      <c r="E6" s="349"/>
      <c r="F6" s="350"/>
    </row>
    <row r="7" spans="1:12" ht="26.25" thickBot="1" x14ac:dyDescent="0.25">
      <c r="A7" s="19" t="s">
        <v>55</v>
      </c>
      <c r="B7" s="352" t="s">
        <v>299</v>
      </c>
      <c r="C7" s="353" t="s">
        <v>35</v>
      </c>
      <c r="D7" s="354">
        <v>1</v>
      </c>
      <c r="E7" s="117"/>
      <c r="F7" s="355">
        <f t="shared" ref="F7:F15" si="0">D7*E7</f>
        <v>0</v>
      </c>
      <c r="L7" s="338"/>
    </row>
    <row r="8" spans="1:12" ht="13.5" thickBot="1" x14ac:dyDescent="0.25">
      <c r="A8" s="19"/>
      <c r="B8" s="352" t="s">
        <v>300</v>
      </c>
      <c r="C8" s="353"/>
      <c r="D8" s="354"/>
      <c r="E8" s="117"/>
      <c r="F8" s="355">
        <f t="shared" si="0"/>
        <v>0</v>
      </c>
    </row>
    <row r="9" spans="1:12" ht="13.5" thickBot="1" x14ac:dyDescent="0.25">
      <c r="A9" s="19"/>
      <c r="B9" s="352" t="s">
        <v>301</v>
      </c>
      <c r="C9" s="353" t="s">
        <v>95</v>
      </c>
      <c r="D9" s="354">
        <v>200</v>
      </c>
      <c r="E9" s="117"/>
      <c r="F9" s="355">
        <f t="shared" si="0"/>
        <v>0</v>
      </c>
      <c r="L9" s="338"/>
    </row>
    <row r="10" spans="1:12" ht="26.25" thickBot="1" x14ac:dyDescent="0.25">
      <c r="A10" s="19" t="s">
        <v>67</v>
      </c>
      <c r="B10" s="352" t="s">
        <v>302</v>
      </c>
      <c r="C10" s="353"/>
      <c r="D10" s="354"/>
      <c r="E10" s="117"/>
      <c r="F10" s="355">
        <f t="shared" si="0"/>
        <v>0</v>
      </c>
    </row>
    <row r="11" spans="1:12" ht="13.5" thickBot="1" x14ac:dyDescent="0.25">
      <c r="A11" s="19"/>
      <c r="B11" s="352" t="s">
        <v>303</v>
      </c>
      <c r="C11" s="353" t="s">
        <v>95</v>
      </c>
      <c r="D11" s="354">
        <v>90</v>
      </c>
      <c r="E11" s="117"/>
      <c r="F11" s="355">
        <f t="shared" si="0"/>
        <v>0</v>
      </c>
      <c r="L11" s="338"/>
    </row>
    <row r="12" spans="1:12" ht="13.5" thickBot="1" x14ac:dyDescent="0.25">
      <c r="A12" s="19" t="s">
        <v>304</v>
      </c>
      <c r="B12" s="352" t="s">
        <v>305</v>
      </c>
      <c r="C12" s="353" t="s">
        <v>35</v>
      </c>
      <c r="D12" s="354">
        <v>1</v>
      </c>
      <c r="E12" s="117"/>
      <c r="F12" s="355">
        <f t="shared" si="0"/>
        <v>0</v>
      </c>
      <c r="L12" s="338"/>
    </row>
    <row r="13" spans="1:12" ht="13.5" thickBot="1" x14ac:dyDescent="0.25">
      <c r="A13" s="19" t="s">
        <v>306</v>
      </c>
      <c r="B13" s="352" t="s">
        <v>307</v>
      </c>
      <c r="C13" s="353" t="s">
        <v>35</v>
      </c>
      <c r="D13" s="354">
        <v>1</v>
      </c>
      <c r="E13" s="117"/>
      <c r="F13" s="355">
        <f t="shared" si="0"/>
        <v>0</v>
      </c>
      <c r="L13" s="338"/>
    </row>
    <row r="14" spans="1:12" ht="13.5" thickBot="1" x14ac:dyDescent="0.25">
      <c r="A14" s="19" t="s">
        <v>308</v>
      </c>
      <c r="B14" s="352" t="s">
        <v>309</v>
      </c>
      <c r="C14" s="353" t="s">
        <v>35</v>
      </c>
      <c r="D14" s="354">
        <v>1</v>
      </c>
      <c r="E14" s="117"/>
      <c r="F14" s="355">
        <f t="shared" si="0"/>
        <v>0</v>
      </c>
      <c r="L14" s="338"/>
    </row>
    <row r="15" spans="1:12" ht="13.5" thickBot="1" x14ac:dyDescent="0.25">
      <c r="A15" s="19" t="s">
        <v>308</v>
      </c>
      <c r="B15" s="352" t="s">
        <v>310</v>
      </c>
      <c r="C15" s="353" t="s">
        <v>35</v>
      </c>
      <c r="D15" s="354">
        <v>1</v>
      </c>
      <c r="E15" s="117"/>
      <c r="F15" s="356">
        <f t="shared" si="0"/>
        <v>0</v>
      </c>
    </row>
    <row r="16" spans="1:12" ht="13.5" thickBot="1" x14ac:dyDescent="0.25">
      <c r="A16" s="19"/>
      <c r="B16" s="341" t="s">
        <v>650</v>
      </c>
      <c r="C16" s="342" t="s">
        <v>35</v>
      </c>
      <c r="D16" s="343">
        <v>1</v>
      </c>
      <c r="E16" s="357"/>
      <c r="F16" s="358">
        <f>SUM(F7:F15)</f>
        <v>0</v>
      </c>
    </row>
    <row r="17" spans="1:6" s="361" customFormat="1" ht="13.5" thickBot="1" x14ac:dyDescent="0.25">
      <c r="A17" s="55" t="s">
        <v>601</v>
      </c>
      <c r="B17" s="346" t="s">
        <v>311</v>
      </c>
      <c r="C17" s="347"/>
      <c r="D17" s="348"/>
      <c r="E17" s="359"/>
      <c r="F17" s="360"/>
    </row>
    <row r="18" spans="1:6" ht="39" thickBot="1" x14ac:dyDescent="0.25">
      <c r="A18" s="19" t="s">
        <v>130</v>
      </c>
      <c r="B18" s="362" t="s">
        <v>312</v>
      </c>
      <c r="C18" s="353" t="s">
        <v>64</v>
      </c>
      <c r="D18" s="354">
        <v>1</v>
      </c>
      <c r="E18" s="117"/>
      <c r="F18" s="355">
        <f t="shared" ref="F18:F36" si="1">D18*E18</f>
        <v>0</v>
      </c>
    </row>
    <row r="19" spans="1:6" ht="13.5" thickBot="1" x14ac:dyDescent="0.25">
      <c r="A19" s="19"/>
      <c r="B19" s="363" t="s">
        <v>313</v>
      </c>
      <c r="C19" s="364" t="s">
        <v>64</v>
      </c>
      <c r="D19" s="365">
        <v>5</v>
      </c>
      <c r="E19" s="117"/>
      <c r="F19" s="355">
        <f t="shared" si="1"/>
        <v>0</v>
      </c>
    </row>
    <row r="20" spans="1:6" ht="13.5" thickBot="1" x14ac:dyDescent="0.25">
      <c r="A20" s="19"/>
      <c r="B20" s="363" t="s">
        <v>314</v>
      </c>
      <c r="C20" s="353" t="s">
        <v>64</v>
      </c>
      <c r="D20" s="354">
        <v>15</v>
      </c>
      <c r="E20" s="117"/>
      <c r="F20" s="355">
        <f t="shared" si="1"/>
        <v>0</v>
      </c>
    </row>
    <row r="21" spans="1:6" ht="13.5" thickBot="1" x14ac:dyDescent="0.25">
      <c r="A21" s="19"/>
      <c r="B21" s="363" t="s">
        <v>315</v>
      </c>
      <c r="C21" s="364" t="s">
        <v>64</v>
      </c>
      <c r="D21" s="365">
        <v>5</v>
      </c>
      <c r="E21" s="117"/>
      <c r="F21" s="355">
        <f t="shared" si="1"/>
        <v>0</v>
      </c>
    </row>
    <row r="22" spans="1:6" ht="13.5" thickBot="1" x14ac:dyDescent="0.25">
      <c r="A22" s="19"/>
      <c r="B22" s="363" t="s">
        <v>316</v>
      </c>
      <c r="C22" s="353" t="s">
        <v>64</v>
      </c>
      <c r="D22" s="354">
        <v>3</v>
      </c>
      <c r="E22" s="117"/>
      <c r="F22" s="355">
        <f t="shared" si="1"/>
        <v>0</v>
      </c>
    </row>
    <row r="23" spans="1:6" ht="13.5" thickBot="1" x14ac:dyDescent="0.25">
      <c r="A23" s="19"/>
      <c r="B23" s="363" t="s">
        <v>317</v>
      </c>
      <c r="C23" s="353" t="s">
        <v>64</v>
      </c>
      <c r="D23" s="354">
        <v>1</v>
      </c>
      <c r="E23" s="117"/>
      <c r="F23" s="355">
        <f t="shared" si="1"/>
        <v>0</v>
      </c>
    </row>
    <row r="24" spans="1:6" ht="13.5" thickBot="1" x14ac:dyDescent="0.25">
      <c r="A24" s="19"/>
      <c r="B24" s="363" t="s">
        <v>318</v>
      </c>
      <c r="C24" s="353" t="s">
        <v>64</v>
      </c>
      <c r="D24" s="354">
        <v>4</v>
      </c>
      <c r="E24" s="117"/>
      <c r="F24" s="355">
        <f t="shared" si="1"/>
        <v>0</v>
      </c>
    </row>
    <row r="25" spans="1:6" ht="13.5" thickBot="1" x14ac:dyDescent="0.25">
      <c r="A25" s="19"/>
      <c r="B25" s="363" t="s">
        <v>319</v>
      </c>
      <c r="C25" s="353" t="s">
        <v>64</v>
      </c>
      <c r="D25" s="354">
        <v>7</v>
      </c>
      <c r="E25" s="117"/>
      <c r="F25" s="355">
        <f t="shared" si="1"/>
        <v>0</v>
      </c>
    </row>
    <row r="26" spans="1:6" ht="13.5" thickBot="1" x14ac:dyDescent="0.25">
      <c r="A26" s="19"/>
      <c r="B26" s="363" t="s">
        <v>320</v>
      </c>
      <c r="C26" s="353" t="s">
        <v>64</v>
      </c>
      <c r="D26" s="354">
        <v>2</v>
      </c>
      <c r="E26" s="117"/>
      <c r="F26" s="355">
        <f t="shared" si="1"/>
        <v>0</v>
      </c>
    </row>
    <row r="27" spans="1:6" ht="13.5" thickBot="1" x14ac:dyDescent="0.25">
      <c r="A27" s="19"/>
      <c r="B27" s="363" t="s">
        <v>321</v>
      </c>
      <c r="C27" s="353" t="s">
        <v>64</v>
      </c>
      <c r="D27" s="354">
        <v>1</v>
      </c>
      <c r="E27" s="117"/>
      <c r="F27" s="355">
        <f t="shared" si="1"/>
        <v>0</v>
      </c>
    </row>
    <row r="28" spans="1:6" ht="13.5" thickBot="1" x14ac:dyDescent="0.25">
      <c r="A28" s="19"/>
      <c r="B28" s="363" t="s">
        <v>322</v>
      </c>
      <c r="C28" s="353" t="s">
        <v>64</v>
      </c>
      <c r="D28" s="354">
        <v>2</v>
      </c>
      <c r="E28" s="117"/>
      <c r="F28" s="355">
        <f t="shared" si="1"/>
        <v>0</v>
      </c>
    </row>
    <row r="29" spans="1:6" ht="13.5" thickBot="1" x14ac:dyDescent="0.25">
      <c r="A29" s="19"/>
      <c r="B29" s="363" t="s">
        <v>323</v>
      </c>
      <c r="C29" s="353" t="s">
        <v>64</v>
      </c>
      <c r="D29" s="354">
        <v>1</v>
      </c>
      <c r="E29" s="117"/>
      <c r="F29" s="355">
        <f t="shared" si="1"/>
        <v>0</v>
      </c>
    </row>
    <row r="30" spans="1:6" ht="26.25" thickBot="1" x14ac:dyDescent="0.25">
      <c r="A30" s="19"/>
      <c r="B30" s="363" t="s">
        <v>324</v>
      </c>
      <c r="C30" s="353" t="s">
        <v>64</v>
      </c>
      <c r="D30" s="354">
        <v>1</v>
      </c>
      <c r="E30" s="117"/>
      <c r="F30" s="355">
        <f t="shared" si="1"/>
        <v>0</v>
      </c>
    </row>
    <row r="31" spans="1:6" ht="13.5" thickBot="1" x14ac:dyDescent="0.25">
      <c r="A31" s="19"/>
      <c r="B31" s="363" t="s">
        <v>325</v>
      </c>
      <c r="C31" s="353" t="s">
        <v>64</v>
      </c>
      <c r="D31" s="354">
        <v>6</v>
      </c>
      <c r="E31" s="117"/>
      <c r="F31" s="355">
        <f t="shared" si="1"/>
        <v>0</v>
      </c>
    </row>
    <row r="32" spans="1:6" ht="13.5" thickBot="1" x14ac:dyDescent="0.25">
      <c r="A32" s="19"/>
      <c r="B32" s="363" t="s">
        <v>326</v>
      </c>
      <c r="C32" s="353" t="s">
        <v>64</v>
      </c>
      <c r="D32" s="354">
        <v>1</v>
      </c>
      <c r="E32" s="117"/>
      <c r="F32" s="355">
        <f t="shared" si="1"/>
        <v>0</v>
      </c>
    </row>
    <row r="33" spans="1:14" ht="13.5" thickBot="1" x14ac:dyDescent="0.25">
      <c r="A33" s="19"/>
      <c r="B33" s="363" t="s">
        <v>327</v>
      </c>
      <c r="C33" s="353" t="s">
        <v>64</v>
      </c>
      <c r="D33" s="354">
        <v>1</v>
      </c>
      <c r="E33" s="117"/>
      <c r="F33" s="355">
        <f t="shared" si="1"/>
        <v>0</v>
      </c>
    </row>
    <row r="34" spans="1:14" ht="13.5" thickBot="1" x14ac:dyDescent="0.25">
      <c r="A34" s="19"/>
      <c r="B34" s="363" t="s">
        <v>328</v>
      </c>
      <c r="C34" s="353" t="s">
        <v>64</v>
      </c>
      <c r="D34" s="354">
        <v>1</v>
      </c>
      <c r="E34" s="117"/>
      <c r="F34" s="355">
        <f t="shared" si="1"/>
        <v>0</v>
      </c>
    </row>
    <row r="35" spans="1:14" ht="13.5" thickBot="1" x14ac:dyDescent="0.25">
      <c r="A35" s="19"/>
      <c r="B35" s="363" t="s">
        <v>329</v>
      </c>
      <c r="C35" s="353" t="s">
        <v>64</v>
      </c>
      <c r="D35" s="354">
        <v>1</v>
      </c>
      <c r="E35" s="117"/>
      <c r="F35" s="355">
        <f t="shared" si="1"/>
        <v>0</v>
      </c>
    </row>
    <row r="36" spans="1:14" ht="13.5" thickBot="1" x14ac:dyDescent="0.25">
      <c r="A36" s="19"/>
      <c r="B36" s="352" t="s">
        <v>330</v>
      </c>
      <c r="C36" s="353" t="s">
        <v>35</v>
      </c>
      <c r="D36" s="354">
        <v>1</v>
      </c>
      <c r="E36" s="117"/>
      <c r="F36" s="356">
        <f t="shared" si="1"/>
        <v>0</v>
      </c>
    </row>
    <row r="37" spans="1:14" ht="13.5" thickBot="1" x14ac:dyDescent="0.25">
      <c r="A37" s="19"/>
      <c r="B37" s="341" t="s">
        <v>331</v>
      </c>
      <c r="C37" s="342" t="s">
        <v>35</v>
      </c>
      <c r="D37" s="343">
        <v>1</v>
      </c>
      <c r="E37" s="357"/>
      <c r="F37" s="358">
        <f>SUM(F18:F36)</f>
        <v>0</v>
      </c>
      <c r="H37" s="366"/>
    </row>
    <row r="38" spans="1:14" s="371" customFormat="1" ht="13.5" thickBot="1" x14ac:dyDescent="0.25">
      <c r="A38" s="54" t="s">
        <v>283</v>
      </c>
      <c r="B38" s="346" t="s">
        <v>332</v>
      </c>
      <c r="C38" s="367"/>
      <c r="D38" s="368"/>
      <c r="E38" s="369"/>
      <c r="F38" s="370"/>
    </row>
    <row r="39" spans="1:14" ht="26.25" thickBot="1" x14ac:dyDescent="0.25">
      <c r="A39" s="19" t="s">
        <v>285</v>
      </c>
      <c r="B39" s="352" t="s">
        <v>333</v>
      </c>
      <c r="C39" s="353" t="s">
        <v>95</v>
      </c>
      <c r="D39" s="354">
        <v>90</v>
      </c>
      <c r="E39" s="117"/>
      <c r="F39" s="355">
        <f t="shared" ref="F39:F46" si="2">D39*E39</f>
        <v>0</v>
      </c>
      <c r="L39" s="338"/>
    </row>
    <row r="40" spans="1:14" ht="26.25" thickBot="1" x14ac:dyDescent="0.25">
      <c r="A40" s="19" t="s">
        <v>288</v>
      </c>
      <c r="B40" s="352" t="s">
        <v>334</v>
      </c>
      <c r="C40" s="353" t="s">
        <v>95</v>
      </c>
      <c r="D40" s="354">
        <v>80</v>
      </c>
      <c r="E40" s="117"/>
      <c r="F40" s="355">
        <f t="shared" si="2"/>
        <v>0</v>
      </c>
      <c r="L40" s="338"/>
    </row>
    <row r="41" spans="1:14" ht="26.25" thickBot="1" x14ac:dyDescent="0.25">
      <c r="A41" s="19" t="s">
        <v>290</v>
      </c>
      <c r="B41" s="352" t="s">
        <v>335</v>
      </c>
      <c r="C41" s="353" t="s">
        <v>95</v>
      </c>
      <c r="D41" s="354">
        <v>40</v>
      </c>
      <c r="E41" s="117"/>
      <c r="F41" s="355">
        <f t="shared" si="2"/>
        <v>0</v>
      </c>
      <c r="L41" s="338"/>
    </row>
    <row r="42" spans="1:14" ht="26.25" thickBot="1" x14ac:dyDescent="0.25">
      <c r="A42" s="19" t="s">
        <v>292</v>
      </c>
      <c r="B42" s="352" t="s">
        <v>336</v>
      </c>
      <c r="C42" s="353" t="s">
        <v>95</v>
      </c>
      <c r="D42" s="354">
        <v>30</v>
      </c>
      <c r="E42" s="117"/>
      <c r="F42" s="355">
        <f t="shared" si="2"/>
        <v>0</v>
      </c>
      <c r="L42" s="338"/>
    </row>
    <row r="43" spans="1:14" ht="13.5" thickBot="1" x14ac:dyDescent="0.25">
      <c r="A43" s="19" t="s">
        <v>294</v>
      </c>
      <c r="B43" s="352" t="s">
        <v>337</v>
      </c>
      <c r="C43" s="353" t="s">
        <v>64</v>
      </c>
      <c r="D43" s="354">
        <v>6</v>
      </c>
      <c r="E43" s="117"/>
      <c r="F43" s="355">
        <f t="shared" si="2"/>
        <v>0</v>
      </c>
      <c r="M43" s="338"/>
      <c r="N43" s="337"/>
    </row>
    <row r="44" spans="1:14" ht="13.5" thickBot="1" x14ac:dyDescent="0.25">
      <c r="A44" s="19" t="s">
        <v>338</v>
      </c>
      <c r="B44" s="352" t="s">
        <v>339</v>
      </c>
      <c r="C44" s="353"/>
      <c r="D44" s="354"/>
      <c r="E44" s="117"/>
      <c r="F44" s="355">
        <f t="shared" si="2"/>
        <v>0</v>
      </c>
      <c r="N44" s="337"/>
    </row>
    <row r="45" spans="1:14" ht="13.5" thickBot="1" x14ac:dyDescent="0.25">
      <c r="A45" s="19" t="s">
        <v>340</v>
      </c>
      <c r="B45" s="352" t="s">
        <v>341</v>
      </c>
      <c r="C45" s="353" t="s">
        <v>95</v>
      </c>
      <c r="D45" s="354">
        <v>60</v>
      </c>
      <c r="E45" s="117"/>
      <c r="F45" s="355">
        <f t="shared" si="2"/>
        <v>0</v>
      </c>
      <c r="M45" s="338"/>
      <c r="N45" s="337"/>
    </row>
    <row r="46" spans="1:14" ht="13.5" thickBot="1" x14ac:dyDescent="0.25">
      <c r="A46" s="19" t="s">
        <v>342</v>
      </c>
      <c r="B46" s="352" t="s">
        <v>343</v>
      </c>
      <c r="C46" s="353" t="s">
        <v>95</v>
      </c>
      <c r="D46" s="354">
        <v>220</v>
      </c>
      <c r="E46" s="117"/>
      <c r="F46" s="355">
        <f t="shared" si="2"/>
        <v>0</v>
      </c>
      <c r="M46" s="338"/>
      <c r="N46" s="337"/>
    </row>
    <row r="47" spans="1:14" ht="13.5" thickBot="1" x14ac:dyDescent="0.25">
      <c r="A47" s="19" t="s">
        <v>344</v>
      </c>
      <c r="B47" s="352" t="s">
        <v>345</v>
      </c>
      <c r="C47" s="353" t="s">
        <v>95</v>
      </c>
      <c r="D47" s="354">
        <v>120</v>
      </c>
      <c r="E47" s="117"/>
      <c r="F47" s="356">
        <f t="shared" ref="F47:F69" si="3">D47*E47</f>
        <v>0</v>
      </c>
      <c r="M47" s="338"/>
      <c r="N47" s="337"/>
    </row>
    <row r="48" spans="1:14" ht="13.5" thickBot="1" x14ac:dyDescent="0.25">
      <c r="A48" s="19"/>
      <c r="B48" s="341" t="s">
        <v>651</v>
      </c>
      <c r="C48" s="342" t="s">
        <v>35</v>
      </c>
      <c r="D48" s="343">
        <v>1</v>
      </c>
      <c r="E48" s="357"/>
      <c r="F48" s="358">
        <f>SUM(F39:F47)</f>
        <v>0</v>
      </c>
      <c r="M48" s="338"/>
      <c r="N48" s="337"/>
    </row>
    <row r="49" spans="1:8" s="351" customFormat="1" ht="12.75" x14ac:dyDescent="0.2">
      <c r="A49" s="55">
        <v>4</v>
      </c>
      <c r="B49" s="346" t="s">
        <v>346</v>
      </c>
      <c r="C49" s="347"/>
      <c r="D49" s="348"/>
      <c r="E49" s="372"/>
      <c r="F49" s="360"/>
    </row>
    <row r="50" spans="1:8" ht="13.5" thickBot="1" x14ac:dyDescent="0.25">
      <c r="A50" s="54" t="s">
        <v>347</v>
      </c>
      <c r="B50" s="346" t="s">
        <v>348</v>
      </c>
      <c r="C50" s="347"/>
      <c r="D50" s="348"/>
      <c r="E50" s="369"/>
      <c r="F50" s="373"/>
      <c r="H50" s="366"/>
    </row>
    <row r="51" spans="1:8" ht="26.25" thickBot="1" x14ac:dyDescent="0.25">
      <c r="A51" s="20" t="s">
        <v>645</v>
      </c>
      <c r="B51" s="352" t="s">
        <v>349</v>
      </c>
      <c r="C51" s="353" t="s">
        <v>64</v>
      </c>
      <c r="D51" s="354">
        <v>8</v>
      </c>
      <c r="E51" s="117"/>
      <c r="F51" s="355">
        <f t="shared" si="3"/>
        <v>0</v>
      </c>
    </row>
    <row r="52" spans="1:8" ht="26.25" thickBot="1" x14ac:dyDescent="0.25">
      <c r="A52" s="19" t="s">
        <v>350</v>
      </c>
      <c r="B52" s="352" t="s">
        <v>351</v>
      </c>
      <c r="C52" s="353" t="s">
        <v>64</v>
      </c>
      <c r="D52" s="354">
        <v>8</v>
      </c>
      <c r="E52" s="117"/>
      <c r="F52" s="355">
        <f t="shared" si="3"/>
        <v>0</v>
      </c>
    </row>
    <row r="53" spans="1:8" ht="39" thickBot="1" x14ac:dyDescent="0.25">
      <c r="A53" s="19" t="s">
        <v>352</v>
      </c>
      <c r="B53" s="352" t="s">
        <v>353</v>
      </c>
      <c r="C53" s="353" t="s">
        <v>64</v>
      </c>
      <c r="D53" s="354">
        <v>1</v>
      </c>
      <c r="E53" s="117"/>
      <c r="F53" s="355">
        <f t="shared" si="3"/>
        <v>0</v>
      </c>
    </row>
    <row r="54" spans="1:8" ht="26.25" thickBot="1" x14ac:dyDescent="0.25">
      <c r="A54" s="19" t="s">
        <v>354</v>
      </c>
      <c r="B54" s="352" t="s">
        <v>355</v>
      </c>
      <c r="C54" s="353" t="s">
        <v>64</v>
      </c>
      <c r="D54" s="354">
        <v>3</v>
      </c>
      <c r="E54" s="117"/>
      <c r="F54" s="355">
        <f t="shared" si="3"/>
        <v>0</v>
      </c>
    </row>
    <row r="55" spans="1:8" ht="51.75" thickBot="1" x14ac:dyDescent="0.25">
      <c r="A55" s="19" t="s">
        <v>356</v>
      </c>
      <c r="B55" s="352" t="s">
        <v>357</v>
      </c>
      <c r="C55" s="353" t="s">
        <v>64</v>
      </c>
      <c r="D55" s="354">
        <v>1</v>
      </c>
      <c r="E55" s="117"/>
      <c r="F55" s="355">
        <f t="shared" si="3"/>
        <v>0</v>
      </c>
    </row>
    <row r="56" spans="1:8" ht="39" thickBot="1" x14ac:dyDescent="0.25">
      <c r="A56" s="19" t="s">
        <v>358</v>
      </c>
      <c r="B56" s="352" t="s">
        <v>359</v>
      </c>
      <c r="C56" s="353" t="s">
        <v>64</v>
      </c>
      <c r="D56" s="354">
        <v>4</v>
      </c>
      <c r="E56" s="117"/>
      <c r="F56" s="355">
        <f t="shared" si="3"/>
        <v>0</v>
      </c>
    </row>
    <row r="57" spans="1:8" ht="26.25" thickBot="1" x14ac:dyDescent="0.25">
      <c r="A57" s="19" t="s">
        <v>360</v>
      </c>
      <c r="B57" s="352" t="s">
        <v>361</v>
      </c>
      <c r="C57" s="353" t="s">
        <v>64</v>
      </c>
      <c r="D57" s="354">
        <v>1</v>
      </c>
      <c r="E57" s="117"/>
      <c r="F57" s="355">
        <f t="shared" si="3"/>
        <v>0</v>
      </c>
    </row>
    <row r="58" spans="1:8" ht="26.25" thickBot="1" x14ac:dyDescent="0.25">
      <c r="A58" s="19" t="s">
        <v>362</v>
      </c>
      <c r="B58" s="352" t="s">
        <v>363</v>
      </c>
      <c r="C58" s="353" t="s">
        <v>64</v>
      </c>
      <c r="D58" s="354">
        <v>1</v>
      </c>
      <c r="E58" s="117"/>
      <c r="F58" s="355">
        <f t="shared" si="3"/>
        <v>0</v>
      </c>
    </row>
    <row r="59" spans="1:8" ht="13.5" thickBot="1" x14ac:dyDescent="0.25">
      <c r="A59" s="19" t="s">
        <v>364</v>
      </c>
      <c r="B59" s="352" t="s">
        <v>365</v>
      </c>
      <c r="C59" s="353" t="s">
        <v>64</v>
      </c>
      <c r="D59" s="354">
        <v>12</v>
      </c>
      <c r="E59" s="117"/>
      <c r="F59" s="355">
        <f t="shared" si="3"/>
        <v>0</v>
      </c>
    </row>
    <row r="60" spans="1:8" ht="13.5" thickBot="1" x14ac:dyDescent="0.25">
      <c r="A60" s="19" t="s">
        <v>366</v>
      </c>
      <c r="B60" s="352" t="s">
        <v>367</v>
      </c>
      <c r="C60" s="353" t="s">
        <v>64</v>
      </c>
      <c r="D60" s="354">
        <v>1</v>
      </c>
      <c r="E60" s="117"/>
      <c r="F60" s="356">
        <f t="shared" si="3"/>
        <v>0</v>
      </c>
    </row>
    <row r="61" spans="1:8" ht="13.5" thickBot="1" x14ac:dyDescent="0.25">
      <c r="A61" s="19"/>
      <c r="B61" s="341" t="s">
        <v>652</v>
      </c>
      <c r="C61" s="342" t="s">
        <v>35</v>
      </c>
      <c r="D61" s="343">
        <v>1</v>
      </c>
      <c r="E61" s="357"/>
      <c r="F61" s="358">
        <f>SUM(F50:F60)</f>
        <v>0</v>
      </c>
    </row>
    <row r="62" spans="1:8" ht="13.5" thickBot="1" x14ac:dyDescent="0.25">
      <c r="A62" s="54" t="s">
        <v>368</v>
      </c>
      <c r="B62" s="346" t="s">
        <v>369</v>
      </c>
      <c r="C62" s="347"/>
      <c r="D62" s="348"/>
      <c r="E62" s="369"/>
      <c r="F62" s="370"/>
      <c r="H62" s="366"/>
    </row>
    <row r="63" spans="1:8" ht="51.75" thickBot="1" x14ac:dyDescent="0.25">
      <c r="A63" s="19" t="s">
        <v>370</v>
      </c>
      <c r="B63" s="352" t="s">
        <v>371</v>
      </c>
      <c r="C63" s="353" t="s">
        <v>372</v>
      </c>
      <c r="D63" s="354">
        <v>1</v>
      </c>
      <c r="E63" s="117"/>
      <c r="F63" s="355">
        <f t="shared" si="3"/>
        <v>0</v>
      </c>
    </row>
    <row r="64" spans="1:8" ht="13.5" thickBot="1" x14ac:dyDescent="0.25">
      <c r="A64" s="19" t="s">
        <v>373</v>
      </c>
      <c r="B64" s="352" t="s">
        <v>374</v>
      </c>
      <c r="C64" s="353" t="s">
        <v>372</v>
      </c>
      <c r="D64" s="354">
        <v>1</v>
      </c>
      <c r="E64" s="117"/>
      <c r="F64" s="355">
        <f t="shared" si="3"/>
        <v>0</v>
      </c>
    </row>
    <row r="65" spans="1:8" ht="39" thickBot="1" x14ac:dyDescent="0.25">
      <c r="A65" s="19" t="s">
        <v>375</v>
      </c>
      <c r="B65" s="352" t="s">
        <v>376</v>
      </c>
      <c r="C65" s="353" t="s">
        <v>372</v>
      </c>
      <c r="D65" s="354">
        <v>1</v>
      </c>
      <c r="E65" s="117"/>
      <c r="F65" s="355">
        <f t="shared" si="3"/>
        <v>0</v>
      </c>
    </row>
    <row r="66" spans="1:8" ht="141" thickBot="1" x14ac:dyDescent="0.25">
      <c r="A66" s="19" t="s">
        <v>377</v>
      </c>
      <c r="B66" s="352" t="s">
        <v>378</v>
      </c>
      <c r="C66" s="353" t="s">
        <v>372</v>
      </c>
      <c r="D66" s="354">
        <v>8</v>
      </c>
      <c r="E66" s="117"/>
      <c r="F66" s="355">
        <f t="shared" si="3"/>
        <v>0</v>
      </c>
    </row>
    <row r="67" spans="1:8" ht="26.25" thickBot="1" x14ac:dyDescent="0.25">
      <c r="A67" s="19" t="s">
        <v>379</v>
      </c>
      <c r="B67" s="352" t="s">
        <v>380</v>
      </c>
      <c r="C67" s="353" t="s">
        <v>372</v>
      </c>
      <c r="D67" s="354">
        <v>1</v>
      </c>
      <c r="E67" s="117"/>
      <c r="F67" s="355">
        <f t="shared" si="3"/>
        <v>0</v>
      </c>
    </row>
    <row r="68" spans="1:8" ht="26.25" thickBot="1" x14ac:dyDescent="0.25">
      <c r="A68" s="19" t="s">
        <v>381</v>
      </c>
      <c r="B68" s="352" t="s">
        <v>382</v>
      </c>
      <c r="C68" s="353" t="s">
        <v>372</v>
      </c>
      <c r="D68" s="354">
        <v>1</v>
      </c>
      <c r="E68" s="117"/>
      <c r="F68" s="355">
        <f t="shared" si="3"/>
        <v>0</v>
      </c>
    </row>
    <row r="69" spans="1:8" ht="39" thickBot="1" x14ac:dyDescent="0.25">
      <c r="A69" s="19" t="s">
        <v>383</v>
      </c>
      <c r="B69" s="352" t="s">
        <v>384</v>
      </c>
      <c r="C69" s="353"/>
      <c r="D69" s="354">
        <v>1</v>
      </c>
      <c r="E69" s="117"/>
      <c r="F69" s="355">
        <f t="shared" si="3"/>
        <v>0</v>
      </c>
    </row>
    <row r="70" spans="1:8" ht="13.5" thickBot="1" x14ac:dyDescent="0.25">
      <c r="A70" s="19" t="s">
        <v>385</v>
      </c>
      <c r="B70" s="352" t="s">
        <v>386</v>
      </c>
      <c r="C70" s="353" t="s">
        <v>372</v>
      </c>
      <c r="D70" s="354">
        <v>1</v>
      </c>
      <c r="E70" s="117"/>
      <c r="F70" s="356">
        <f t="shared" ref="F70:F84" si="4">D70*E70</f>
        <v>0</v>
      </c>
    </row>
    <row r="71" spans="1:8" ht="13.5" thickBot="1" x14ac:dyDescent="0.25">
      <c r="A71" s="19"/>
      <c r="B71" s="341" t="s">
        <v>653</v>
      </c>
      <c r="C71" s="342" t="s">
        <v>35</v>
      </c>
      <c r="D71" s="343">
        <v>1</v>
      </c>
      <c r="E71" s="357"/>
      <c r="F71" s="358">
        <f>SUM(F63:F70)</f>
        <v>0</v>
      </c>
    </row>
    <row r="72" spans="1:8" ht="13.5" thickBot="1" x14ac:dyDescent="0.25">
      <c r="A72" s="54" t="s">
        <v>387</v>
      </c>
      <c r="B72" s="346" t="s">
        <v>388</v>
      </c>
      <c r="C72" s="347"/>
      <c r="D72" s="348"/>
      <c r="E72" s="369"/>
      <c r="F72" s="370"/>
      <c r="H72" s="366"/>
    </row>
    <row r="73" spans="1:8" ht="39" thickBot="1" x14ac:dyDescent="0.25">
      <c r="A73" s="19" t="s">
        <v>389</v>
      </c>
      <c r="B73" s="352" t="s">
        <v>390</v>
      </c>
      <c r="C73" s="353" t="s">
        <v>372</v>
      </c>
      <c r="D73" s="354">
        <v>1</v>
      </c>
      <c r="E73" s="117"/>
      <c r="F73" s="355">
        <f t="shared" si="4"/>
        <v>0</v>
      </c>
    </row>
    <row r="74" spans="1:8" ht="51.75" thickBot="1" x14ac:dyDescent="0.25">
      <c r="A74" s="19" t="s">
        <v>391</v>
      </c>
      <c r="B74" s="352" t="s">
        <v>392</v>
      </c>
      <c r="C74" s="353" t="s">
        <v>95</v>
      </c>
      <c r="D74" s="354">
        <v>200</v>
      </c>
      <c r="E74" s="117"/>
      <c r="F74" s="355">
        <f t="shared" si="4"/>
        <v>0</v>
      </c>
    </row>
    <row r="75" spans="1:8" ht="39" thickBot="1" x14ac:dyDescent="0.25">
      <c r="A75" s="19" t="s">
        <v>393</v>
      </c>
      <c r="B75" s="352" t="s">
        <v>394</v>
      </c>
      <c r="C75" s="353" t="s">
        <v>95</v>
      </c>
      <c r="D75" s="354">
        <v>50</v>
      </c>
      <c r="E75" s="117"/>
      <c r="F75" s="355">
        <f t="shared" si="4"/>
        <v>0</v>
      </c>
    </row>
    <row r="76" spans="1:8" ht="39" thickBot="1" x14ac:dyDescent="0.25">
      <c r="A76" s="19" t="s">
        <v>395</v>
      </c>
      <c r="B76" s="352" t="s">
        <v>396</v>
      </c>
      <c r="C76" s="353" t="s">
        <v>95</v>
      </c>
      <c r="D76" s="354">
        <v>30</v>
      </c>
      <c r="E76" s="117"/>
      <c r="F76" s="355">
        <f t="shared" si="4"/>
        <v>0</v>
      </c>
    </row>
    <row r="77" spans="1:8" ht="13.5" thickBot="1" x14ac:dyDescent="0.25">
      <c r="A77" s="19" t="s">
        <v>397</v>
      </c>
      <c r="B77" s="352" t="s">
        <v>398</v>
      </c>
      <c r="C77" s="353" t="s">
        <v>372</v>
      </c>
      <c r="D77" s="354">
        <v>1</v>
      </c>
      <c r="E77" s="117"/>
      <c r="F77" s="356">
        <f t="shared" si="4"/>
        <v>0</v>
      </c>
    </row>
    <row r="78" spans="1:8" ht="13.5" thickBot="1" x14ac:dyDescent="0.25">
      <c r="A78" s="19"/>
      <c r="B78" s="341" t="s">
        <v>654</v>
      </c>
      <c r="C78" s="342" t="s">
        <v>35</v>
      </c>
      <c r="D78" s="343">
        <v>1</v>
      </c>
      <c r="E78" s="357"/>
      <c r="F78" s="358">
        <f>SUM(F73:F77)</f>
        <v>0</v>
      </c>
    </row>
    <row r="79" spans="1:8" ht="13.5" thickBot="1" x14ac:dyDescent="0.25">
      <c r="A79" s="54" t="s">
        <v>399</v>
      </c>
      <c r="B79" s="346" t="s">
        <v>400</v>
      </c>
      <c r="C79" s="367"/>
      <c r="D79" s="368"/>
      <c r="E79" s="369"/>
      <c r="F79" s="370"/>
    </row>
    <row r="80" spans="1:8" ht="55.5" customHeight="1" thickBot="1" x14ac:dyDescent="0.25">
      <c r="A80" s="19" t="s">
        <v>401</v>
      </c>
      <c r="B80" s="352" t="s">
        <v>402</v>
      </c>
      <c r="C80" s="353" t="s">
        <v>372</v>
      </c>
      <c r="D80" s="354">
        <v>1</v>
      </c>
      <c r="E80" s="117"/>
      <c r="F80" s="356">
        <f t="shared" si="4"/>
        <v>0</v>
      </c>
    </row>
    <row r="81" spans="1:13" ht="13.5" thickBot="1" x14ac:dyDescent="0.25">
      <c r="A81" s="96"/>
      <c r="B81" s="341" t="s">
        <v>655</v>
      </c>
      <c r="C81" s="342" t="s">
        <v>35</v>
      </c>
      <c r="D81" s="343">
        <v>1</v>
      </c>
      <c r="E81" s="357"/>
      <c r="F81" s="358">
        <f>SUM(F80)</f>
        <v>0</v>
      </c>
    </row>
    <row r="82" spans="1:13" s="351" customFormat="1" ht="13.5" thickBot="1" x14ac:dyDescent="0.25">
      <c r="A82" s="55" t="s">
        <v>403</v>
      </c>
      <c r="B82" s="346" t="s">
        <v>404</v>
      </c>
      <c r="C82" s="347"/>
      <c r="D82" s="348"/>
      <c r="E82" s="359"/>
      <c r="F82" s="360"/>
    </row>
    <row r="83" spans="1:13" s="351" customFormat="1" ht="26.25" thickBot="1" x14ac:dyDescent="0.25">
      <c r="A83" s="19" t="s">
        <v>405</v>
      </c>
      <c r="B83" s="352" t="s">
        <v>406</v>
      </c>
      <c r="C83" s="353" t="s">
        <v>35</v>
      </c>
      <c r="D83" s="354">
        <v>1</v>
      </c>
      <c r="E83" s="118"/>
      <c r="F83" s="355">
        <f t="shared" si="4"/>
        <v>0</v>
      </c>
    </row>
    <row r="84" spans="1:13" ht="13.5" thickBot="1" x14ac:dyDescent="0.25">
      <c r="A84" s="426" t="s">
        <v>407</v>
      </c>
      <c r="B84" s="352" t="s">
        <v>408</v>
      </c>
      <c r="C84" s="353" t="s">
        <v>35</v>
      </c>
      <c r="D84" s="354">
        <v>2</v>
      </c>
      <c r="E84" s="117"/>
      <c r="F84" s="355">
        <f t="shared" si="4"/>
        <v>0</v>
      </c>
    </row>
    <row r="85" spans="1:13" ht="13.5" thickBot="1" x14ac:dyDescent="0.25">
      <c r="A85" s="427"/>
      <c r="B85" s="374" t="s">
        <v>627</v>
      </c>
      <c r="C85" s="429"/>
      <c r="D85" s="432"/>
      <c r="E85" s="117"/>
      <c r="F85" s="356"/>
      <c r="L85" s="336"/>
      <c r="M85" s="336"/>
    </row>
    <row r="86" spans="1:13" ht="13.5" thickBot="1" x14ac:dyDescent="0.25">
      <c r="A86" s="427"/>
      <c r="B86" s="375" t="s">
        <v>409</v>
      </c>
      <c r="C86" s="430"/>
      <c r="D86" s="433"/>
      <c r="E86" s="117"/>
      <c r="F86" s="376"/>
      <c r="L86" s="336"/>
      <c r="M86" s="336"/>
    </row>
    <row r="87" spans="1:13" ht="13.5" thickBot="1" x14ac:dyDescent="0.25">
      <c r="A87" s="427"/>
      <c r="B87" s="377" t="s">
        <v>628</v>
      </c>
      <c r="C87" s="430"/>
      <c r="D87" s="433"/>
      <c r="E87" s="117"/>
      <c r="F87" s="376"/>
      <c r="L87" s="336"/>
      <c r="M87" s="336"/>
    </row>
    <row r="88" spans="1:13" ht="13.5" thickBot="1" x14ac:dyDescent="0.25">
      <c r="A88" s="427"/>
      <c r="B88" s="377" t="s">
        <v>629</v>
      </c>
      <c r="C88" s="430"/>
      <c r="D88" s="433"/>
      <c r="E88" s="117"/>
      <c r="F88" s="376"/>
      <c r="L88" s="336"/>
      <c r="M88" s="336"/>
    </row>
    <row r="89" spans="1:13" ht="26.25" thickBot="1" x14ac:dyDescent="0.25">
      <c r="A89" s="427"/>
      <c r="B89" s="377" t="s">
        <v>630</v>
      </c>
      <c r="C89" s="430"/>
      <c r="D89" s="433"/>
      <c r="E89" s="117"/>
      <c r="F89" s="376"/>
      <c r="L89" s="336"/>
      <c r="M89" s="336"/>
    </row>
    <row r="90" spans="1:13" ht="13.5" thickBot="1" x14ac:dyDescent="0.25">
      <c r="A90" s="427"/>
      <c r="B90" s="377" t="s">
        <v>631</v>
      </c>
      <c r="C90" s="430"/>
      <c r="D90" s="433"/>
      <c r="E90" s="117"/>
      <c r="F90" s="376"/>
      <c r="L90" s="336"/>
      <c r="M90" s="336"/>
    </row>
    <row r="91" spans="1:13" ht="13.5" thickBot="1" x14ac:dyDescent="0.25">
      <c r="A91" s="427"/>
      <c r="B91" s="375" t="s">
        <v>410</v>
      </c>
      <c r="C91" s="430"/>
      <c r="D91" s="433"/>
      <c r="E91" s="117"/>
      <c r="F91" s="376"/>
      <c r="L91" s="336"/>
      <c r="M91" s="336"/>
    </row>
    <row r="92" spans="1:13" ht="13.5" thickBot="1" x14ac:dyDescent="0.25">
      <c r="A92" s="427"/>
      <c r="B92" s="377" t="s">
        <v>632</v>
      </c>
      <c r="C92" s="430"/>
      <c r="D92" s="433"/>
      <c r="E92" s="117"/>
      <c r="F92" s="376"/>
      <c r="L92" s="336"/>
      <c r="M92" s="336"/>
    </row>
    <row r="93" spans="1:13" ht="13.5" thickBot="1" x14ac:dyDescent="0.25">
      <c r="A93" s="427"/>
      <c r="B93" s="377" t="s">
        <v>633</v>
      </c>
      <c r="C93" s="430"/>
      <c r="D93" s="433"/>
      <c r="E93" s="117"/>
      <c r="F93" s="376"/>
      <c r="L93" s="336"/>
      <c r="M93" s="336"/>
    </row>
    <row r="94" spans="1:13" ht="13.5" thickBot="1" x14ac:dyDescent="0.25">
      <c r="A94" s="427"/>
      <c r="B94" s="377" t="s">
        <v>634</v>
      </c>
      <c r="C94" s="430"/>
      <c r="D94" s="433"/>
      <c r="E94" s="117"/>
      <c r="F94" s="376"/>
      <c r="L94" s="336"/>
      <c r="M94" s="336"/>
    </row>
    <row r="95" spans="1:13" ht="13.5" thickBot="1" x14ac:dyDescent="0.25">
      <c r="A95" s="427"/>
      <c r="B95" s="377" t="s">
        <v>635</v>
      </c>
      <c r="C95" s="430"/>
      <c r="D95" s="433"/>
      <c r="E95" s="117"/>
      <c r="F95" s="376"/>
      <c r="L95" s="336"/>
      <c r="M95" s="336"/>
    </row>
    <row r="96" spans="1:13" ht="13.5" thickBot="1" x14ac:dyDescent="0.25">
      <c r="A96" s="427"/>
      <c r="B96" s="377" t="s">
        <v>636</v>
      </c>
      <c r="C96" s="430"/>
      <c r="D96" s="433"/>
      <c r="E96" s="117"/>
      <c r="F96" s="376"/>
      <c r="L96" s="336"/>
      <c r="M96" s="336"/>
    </row>
    <row r="97" spans="1:13" ht="13.5" thickBot="1" x14ac:dyDescent="0.25">
      <c r="A97" s="427"/>
      <c r="B97" s="377" t="s">
        <v>637</v>
      </c>
      <c r="C97" s="430"/>
      <c r="D97" s="433"/>
      <c r="E97" s="117"/>
      <c r="F97" s="376"/>
      <c r="L97" s="336"/>
      <c r="M97" s="336"/>
    </row>
    <row r="98" spans="1:13" ht="26.25" thickBot="1" x14ac:dyDescent="0.25">
      <c r="A98" s="428"/>
      <c r="B98" s="378" t="s">
        <v>638</v>
      </c>
      <c r="C98" s="431"/>
      <c r="D98" s="434"/>
      <c r="E98" s="117"/>
      <c r="F98" s="379"/>
      <c r="L98" s="336"/>
      <c r="M98" s="336"/>
    </row>
    <row r="99" spans="1:13" ht="13.5" thickBot="1" x14ac:dyDescent="0.25">
      <c r="A99" s="19" t="s">
        <v>411</v>
      </c>
      <c r="B99" s="352" t="s">
        <v>412</v>
      </c>
      <c r="C99" s="353" t="s">
        <v>95</v>
      </c>
      <c r="D99" s="354">
        <v>80</v>
      </c>
      <c r="E99" s="117"/>
      <c r="F99" s="355">
        <f t="shared" ref="F99:F101" si="5">D99*E99</f>
        <v>0</v>
      </c>
      <c r="L99" s="336"/>
      <c r="M99" s="336"/>
    </row>
    <row r="100" spans="1:13" ht="13.5" thickBot="1" x14ac:dyDescent="0.25">
      <c r="A100" s="19" t="s">
        <v>413</v>
      </c>
      <c r="B100" s="352" t="s">
        <v>414</v>
      </c>
      <c r="C100" s="353" t="s">
        <v>95</v>
      </c>
      <c r="D100" s="354">
        <v>150</v>
      </c>
      <c r="E100" s="117"/>
      <c r="F100" s="355">
        <f t="shared" si="5"/>
        <v>0</v>
      </c>
      <c r="L100" s="336"/>
      <c r="M100" s="336"/>
    </row>
    <row r="101" spans="1:13" ht="13.5" thickBot="1" x14ac:dyDescent="0.25">
      <c r="A101" s="19" t="s">
        <v>415</v>
      </c>
      <c r="B101" s="352" t="s">
        <v>416</v>
      </c>
      <c r="C101" s="353" t="s">
        <v>64</v>
      </c>
      <c r="D101" s="354">
        <v>8</v>
      </c>
      <c r="E101" s="117"/>
      <c r="F101" s="355">
        <f t="shared" si="5"/>
        <v>0</v>
      </c>
      <c r="L101" s="336"/>
      <c r="M101" s="336"/>
    </row>
    <row r="102" spans="1:13" ht="13.5" thickBot="1" x14ac:dyDescent="0.25">
      <c r="A102" s="19" t="s">
        <v>417</v>
      </c>
      <c r="B102" s="352" t="s">
        <v>418</v>
      </c>
      <c r="C102" s="353" t="s">
        <v>372</v>
      </c>
      <c r="D102" s="354">
        <v>1</v>
      </c>
      <c r="E102" s="117"/>
      <c r="F102" s="356">
        <f t="shared" ref="F102:F114" si="6">D102*E102</f>
        <v>0</v>
      </c>
      <c r="L102" s="338"/>
    </row>
    <row r="103" spans="1:13" ht="13.5" thickBot="1" x14ac:dyDescent="0.25">
      <c r="A103" s="19"/>
      <c r="B103" s="341" t="s">
        <v>656</v>
      </c>
      <c r="C103" s="342" t="s">
        <v>35</v>
      </c>
      <c r="D103" s="343">
        <v>1</v>
      </c>
      <c r="E103" s="357"/>
      <c r="F103" s="358">
        <f>SUM(F83:F102)</f>
        <v>0</v>
      </c>
      <c r="L103" s="338"/>
    </row>
    <row r="104" spans="1:13" s="380" customFormat="1" ht="13.5" thickBot="1" x14ac:dyDescent="0.25">
      <c r="A104" s="54" t="s">
        <v>419</v>
      </c>
      <c r="B104" s="346" t="s">
        <v>420</v>
      </c>
      <c r="C104" s="367"/>
      <c r="D104" s="368"/>
      <c r="E104" s="369"/>
      <c r="F104" s="370"/>
    </row>
    <row r="105" spans="1:13" ht="39" thickBot="1" x14ac:dyDescent="0.25">
      <c r="A105" s="19" t="s">
        <v>421</v>
      </c>
      <c r="B105" s="352" t="s">
        <v>422</v>
      </c>
      <c r="C105" s="353" t="s">
        <v>95</v>
      </c>
      <c r="D105" s="354">
        <v>100</v>
      </c>
      <c r="E105" s="117"/>
      <c r="F105" s="355">
        <f t="shared" si="6"/>
        <v>0</v>
      </c>
    </row>
    <row r="106" spans="1:13" ht="26.25" thickBot="1" x14ac:dyDescent="0.25">
      <c r="A106" s="19" t="s">
        <v>423</v>
      </c>
      <c r="B106" s="352" t="s">
        <v>424</v>
      </c>
      <c r="C106" s="353" t="s">
        <v>64</v>
      </c>
      <c r="D106" s="354">
        <v>2</v>
      </c>
      <c r="E106" s="117"/>
      <c r="F106" s="355">
        <f t="shared" si="6"/>
        <v>0</v>
      </c>
    </row>
    <row r="107" spans="1:13" ht="26.25" thickBot="1" x14ac:dyDescent="0.25">
      <c r="A107" s="19" t="s">
        <v>425</v>
      </c>
      <c r="B107" s="352" t="s">
        <v>426</v>
      </c>
      <c r="C107" s="353" t="s">
        <v>64</v>
      </c>
      <c r="D107" s="354">
        <v>24</v>
      </c>
      <c r="E107" s="117"/>
      <c r="F107" s="355">
        <f t="shared" si="6"/>
        <v>0</v>
      </c>
    </row>
    <row r="108" spans="1:13" ht="13.5" thickBot="1" x14ac:dyDescent="0.25">
      <c r="A108" s="19" t="s">
        <v>427</v>
      </c>
      <c r="B108" s="352" t="s">
        <v>428</v>
      </c>
      <c r="C108" s="353" t="s">
        <v>64</v>
      </c>
      <c r="D108" s="354">
        <v>1</v>
      </c>
      <c r="E108" s="117"/>
      <c r="F108" s="355">
        <f t="shared" si="6"/>
        <v>0</v>
      </c>
    </row>
    <row r="109" spans="1:13" ht="13.5" thickBot="1" x14ac:dyDescent="0.25">
      <c r="A109" s="19" t="s">
        <v>429</v>
      </c>
      <c r="B109" s="352" t="s">
        <v>430</v>
      </c>
      <c r="C109" s="353" t="s">
        <v>64</v>
      </c>
      <c r="D109" s="354">
        <v>1</v>
      </c>
      <c r="E109" s="117"/>
      <c r="F109" s="355">
        <f t="shared" si="6"/>
        <v>0</v>
      </c>
    </row>
    <row r="110" spans="1:13" ht="13.5" thickBot="1" x14ac:dyDescent="0.25">
      <c r="A110" s="19" t="s">
        <v>431</v>
      </c>
      <c r="B110" s="352" t="s">
        <v>432</v>
      </c>
      <c r="C110" s="353" t="s">
        <v>64</v>
      </c>
      <c r="D110" s="354">
        <v>2</v>
      </c>
      <c r="E110" s="117"/>
      <c r="F110" s="355">
        <f t="shared" si="6"/>
        <v>0</v>
      </c>
    </row>
    <row r="111" spans="1:13" ht="13.5" thickBot="1" x14ac:dyDescent="0.25">
      <c r="A111" s="19" t="s">
        <v>433</v>
      </c>
      <c r="B111" s="352" t="s">
        <v>434</v>
      </c>
      <c r="C111" s="353" t="s">
        <v>64</v>
      </c>
      <c r="D111" s="354">
        <v>1</v>
      </c>
      <c r="E111" s="117"/>
      <c r="F111" s="355">
        <f t="shared" si="6"/>
        <v>0</v>
      </c>
    </row>
    <row r="112" spans="1:13" ht="13.5" thickBot="1" x14ac:dyDescent="0.25">
      <c r="A112" s="19" t="s">
        <v>435</v>
      </c>
      <c r="B112" s="352" t="s">
        <v>436</v>
      </c>
      <c r="C112" s="353" t="s">
        <v>35</v>
      </c>
      <c r="D112" s="354">
        <v>2</v>
      </c>
      <c r="E112" s="117"/>
      <c r="F112" s="355">
        <f t="shared" si="6"/>
        <v>0</v>
      </c>
    </row>
    <row r="113" spans="1:12" ht="26.25" thickBot="1" x14ac:dyDescent="0.25">
      <c r="A113" s="19" t="s">
        <v>437</v>
      </c>
      <c r="B113" s="352" t="s">
        <v>438</v>
      </c>
      <c r="C113" s="353" t="s">
        <v>372</v>
      </c>
      <c r="D113" s="354">
        <v>8</v>
      </c>
      <c r="E113" s="117"/>
      <c r="F113" s="355">
        <f t="shared" si="6"/>
        <v>0</v>
      </c>
    </row>
    <row r="114" spans="1:12" ht="13.5" thickBot="1" x14ac:dyDescent="0.25">
      <c r="A114" s="19" t="s">
        <v>439</v>
      </c>
      <c r="B114" s="352" t="s">
        <v>440</v>
      </c>
      <c r="C114" s="353" t="s">
        <v>372</v>
      </c>
      <c r="D114" s="354">
        <v>1</v>
      </c>
      <c r="E114" s="117"/>
      <c r="F114" s="355">
        <f t="shared" si="6"/>
        <v>0</v>
      </c>
    </row>
    <row r="115" spans="1:12" ht="13.5" thickBot="1" x14ac:dyDescent="0.25">
      <c r="A115" s="19" t="s">
        <v>441</v>
      </c>
      <c r="B115" s="352" t="s">
        <v>418</v>
      </c>
      <c r="C115" s="353" t="s">
        <v>35</v>
      </c>
      <c r="D115" s="354">
        <v>1</v>
      </c>
      <c r="E115" s="117"/>
      <c r="F115" s="356">
        <f t="shared" ref="F115:F124" si="7">D115*E115</f>
        <v>0</v>
      </c>
      <c r="L115" s="338"/>
    </row>
    <row r="116" spans="1:12" ht="13.5" thickBot="1" x14ac:dyDescent="0.25">
      <c r="A116" s="19"/>
      <c r="B116" s="341" t="s">
        <v>657</v>
      </c>
      <c r="C116" s="342" t="s">
        <v>35</v>
      </c>
      <c r="D116" s="343">
        <v>1</v>
      </c>
      <c r="E116" s="357"/>
      <c r="F116" s="358">
        <f>SUM(F105:F115)</f>
        <v>0</v>
      </c>
      <c r="L116" s="338"/>
    </row>
    <row r="117" spans="1:12" s="371" customFormat="1" ht="13.5" thickBot="1" x14ac:dyDescent="0.25">
      <c r="A117" s="54">
        <v>7</v>
      </c>
      <c r="B117" s="346" t="s">
        <v>442</v>
      </c>
      <c r="C117" s="367"/>
      <c r="D117" s="368"/>
      <c r="E117" s="369"/>
      <c r="F117" s="370"/>
    </row>
    <row r="118" spans="1:12" ht="39" thickBot="1" x14ac:dyDescent="0.25">
      <c r="A118" s="19" t="s">
        <v>443</v>
      </c>
      <c r="B118" s="352" t="s">
        <v>444</v>
      </c>
      <c r="C118" s="353" t="s">
        <v>95</v>
      </c>
      <c r="D118" s="354">
        <v>300</v>
      </c>
      <c r="E118" s="117"/>
      <c r="F118" s="355">
        <f t="shared" si="7"/>
        <v>0</v>
      </c>
    </row>
    <row r="119" spans="1:12" ht="13.5" thickBot="1" x14ac:dyDescent="0.25">
      <c r="A119" s="19" t="s">
        <v>460</v>
      </c>
      <c r="B119" s="352" t="s">
        <v>445</v>
      </c>
      <c r="C119" s="353" t="s">
        <v>64</v>
      </c>
      <c r="D119" s="354">
        <v>15</v>
      </c>
      <c r="E119" s="117"/>
      <c r="F119" s="355">
        <f t="shared" si="7"/>
        <v>0</v>
      </c>
    </row>
    <row r="120" spans="1:12" ht="13.5" thickBot="1" x14ac:dyDescent="0.25">
      <c r="A120" s="19" t="s">
        <v>658</v>
      </c>
      <c r="B120" s="352" t="s">
        <v>446</v>
      </c>
      <c r="C120" s="353" t="s">
        <v>64</v>
      </c>
      <c r="D120" s="354">
        <v>35</v>
      </c>
      <c r="E120" s="117"/>
      <c r="F120" s="355">
        <f t="shared" si="7"/>
        <v>0</v>
      </c>
    </row>
    <row r="121" spans="1:12" ht="13.5" thickBot="1" x14ac:dyDescent="0.25">
      <c r="A121" s="19" t="s">
        <v>659</v>
      </c>
      <c r="B121" s="352" t="s">
        <v>447</v>
      </c>
      <c r="C121" s="353" t="s">
        <v>35</v>
      </c>
      <c r="D121" s="354">
        <v>1</v>
      </c>
      <c r="E121" s="117"/>
      <c r="F121" s="355">
        <f t="shared" si="7"/>
        <v>0</v>
      </c>
    </row>
    <row r="122" spans="1:12" ht="13.5" thickBot="1" x14ac:dyDescent="0.25">
      <c r="A122" s="19" t="s">
        <v>660</v>
      </c>
      <c r="B122" s="352" t="s">
        <v>448</v>
      </c>
      <c r="C122" s="353" t="s">
        <v>35</v>
      </c>
      <c r="D122" s="354">
        <v>1</v>
      </c>
      <c r="E122" s="117"/>
      <c r="F122" s="355">
        <f t="shared" si="7"/>
        <v>0</v>
      </c>
    </row>
    <row r="123" spans="1:12" ht="13.5" thickBot="1" x14ac:dyDescent="0.25">
      <c r="A123" s="19" t="s">
        <v>661</v>
      </c>
      <c r="B123" s="352" t="s">
        <v>418</v>
      </c>
      <c r="C123" s="353" t="s">
        <v>35</v>
      </c>
      <c r="D123" s="354">
        <v>1</v>
      </c>
      <c r="E123" s="117"/>
      <c r="F123" s="355">
        <f t="shared" si="7"/>
        <v>0</v>
      </c>
    </row>
    <row r="124" spans="1:12" ht="39" thickBot="1" x14ac:dyDescent="0.25">
      <c r="A124" s="19" t="s">
        <v>662</v>
      </c>
      <c r="B124" s="352" t="s">
        <v>449</v>
      </c>
      <c r="C124" s="353" t="s">
        <v>35</v>
      </c>
      <c r="D124" s="354">
        <v>1</v>
      </c>
      <c r="E124" s="117"/>
      <c r="F124" s="355">
        <f t="shared" si="7"/>
        <v>0</v>
      </c>
    </row>
    <row r="125" spans="1:12" ht="13.5" thickBot="1" x14ac:dyDescent="0.25">
      <c r="A125" s="19" t="s">
        <v>663</v>
      </c>
      <c r="B125" s="352" t="s">
        <v>450</v>
      </c>
      <c r="C125" s="353" t="s">
        <v>35</v>
      </c>
      <c r="D125" s="354">
        <v>1</v>
      </c>
      <c r="E125" s="117"/>
      <c r="F125" s="356">
        <f t="shared" ref="F125:F134" si="8">D125*E125</f>
        <v>0</v>
      </c>
    </row>
    <row r="126" spans="1:12" ht="13.5" thickBot="1" x14ac:dyDescent="0.25">
      <c r="A126" s="19"/>
      <c r="B126" s="341" t="s">
        <v>664</v>
      </c>
      <c r="C126" s="342" t="s">
        <v>35</v>
      </c>
      <c r="D126" s="343">
        <v>1</v>
      </c>
      <c r="E126" s="357"/>
      <c r="F126" s="358">
        <f>SUM(F118:F125)</f>
        <v>0</v>
      </c>
    </row>
    <row r="127" spans="1:12" s="371" customFormat="1" ht="13.5" thickBot="1" x14ac:dyDescent="0.25">
      <c r="A127" s="54" t="s">
        <v>665</v>
      </c>
      <c r="B127" s="346" t="s">
        <v>451</v>
      </c>
      <c r="C127" s="367"/>
      <c r="D127" s="368"/>
      <c r="E127" s="369"/>
      <c r="F127" s="370"/>
    </row>
    <row r="128" spans="1:12" ht="13.5" thickBot="1" x14ac:dyDescent="0.25">
      <c r="A128" s="20" t="s">
        <v>465</v>
      </c>
      <c r="B128" s="341" t="s">
        <v>452</v>
      </c>
      <c r="C128" s="342"/>
      <c r="D128" s="343"/>
      <c r="E128" s="117"/>
      <c r="F128" s="355"/>
      <c r="H128" s="366"/>
    </row>
    <row r="129" spans="1:8" ht="13.5" thickBot="1" x14ac:dyDescent="0.25">
      <c r="A129" s="20" t="s">
        <v>666</v>
      </c>
      <c r="B129" s="352" t="s">
        <v>453</v>
      </c>
      <c r="C129" s="353" t="s">
        <v>95</v>
      </c>
      <c r="D129" s="354">
        <v>70</v>
      </c>
      <c r="E129" s="117"/>
      <c r="F129" s="355">
        <f t="shared" si="8"/>
        <v>0</v>
      </c>
    </row>
    <row r="130" spans="1:8" ht="13.5" thickBot="1" x14ac:dyDescent="0.25">
      <c r="A130" s="20" t="s">
        <v>667</v>
      </c>
      <c r="B130" s="352" t="s">
        <v>454</v>
      </c>
      <c r="C130" s="353" t="s">
        <v>64</v>
      </c>
      <c r="D130" s="354">
        <v>2</v>
      </c>
      <c r="E130" s="117"/>
      <c r="F130" s="355">
        <f t="shared" si="8"/>
        <v>0</v>
      </c>
    </row>
    <row r="131" spans="1:8" ht="13.5" thickBot="1" x14ac:dyDescent="0.25">
      <c r="A131" s="20" t="s">
        <v>668</v>
      </c>
      <c r="B131" s="352" t="s">
        <v>455</v>
      </c>
      <c r="C131" s="353" t="s">
        <v>64</v>
      </c>
      <c r="D131" s="354">
        <v>1</v>
      </c>
      <c r="E131" s="117"/>
      <c r="F131" s="355">
        <f t="shared" si="8"/>
        <v>0</v>
      </c>
    </row>
    <row r="132" spans="1:8" ht="13.5" thickBot="1" x14ac:dyDescent="0.25">
      <c r="A132" s="20" t="s">
        <v>669</v>
      </c>
      <c r="B132" s="352" t="s">
        <v>456</v>
      </c>
      <c r="C132" s="353" t="s">
        <v>95</v>
      </c>
      <c r="D132" s="354">
        <v>70</v>
      </c>
      <c r="E132" s="117"/>
      <c r="F132" s="355">
        <f t="shared" si="8"/>
        <v>0</v>
      </c>
    </row>
    <row r="133" spans="1:8" ht="13.5" thickBot="1" x14ac:dyDescent="0.25">
      <c r="A133" s="20" t="s">
        <v>670</v>
      </c>
      <c r="B133" s="352" t="s">
        <v>457</v>
      </c>
      <c r="C133" s="353" t="s">
        <v>64</v>
      </c>
      <c r="D133" s="354">
        <v>8</v>
      </c>
      <c r="E133" s="117"/>
      <c r="F133" s="355">
        <f t="shared" si="8"/>
        <v>0</v>
      </c>
    </row>
    <row r="134" spans="1:8" ht="13.5" thickBot="1" x14ac:dyDescent="0.25">
      <c r="A134" s="20" t="s">
        <v>671</v>
      </c>
      <c r="B134" s="352" t="s">
        <v>458</v>
      </c>
      <c r="C134" s="353" t="s">
        <v>64</v>
      </c>
      <c r="D134" s="354">
        <v>1</v>
      </c>
      <c r="E134" s="117"/>
      <c r="F134" s="355">
        <f t="shared" si="8"/>
        <v>0</v>
      </c>
    </row>
    <row r="135" spans="1:8" ht="13.5" thickBot="1" x14ac:dyDescent="0.25">
      <c r="A135" s="20" t="s">
        <v>672</v>
      </c>
      <c r="B135" s="352" t="s">
        <v>459</v>
      </c>
      <c r="C135" s="353" t="s">
        <v>64</v>
      </c>
      <c r="D135" s="354">
        <v>1</v>
      </c>
      <c r="E135" s="117"/>
      <c r="F135" s="356">
        <f t="shared" ref="F135:F143" si="9">D135*E135</f>
        <v>0</v>
      </c>
    </row>
    <row r="136" spans="1:8" ht="13.5" thickBot="1" x14ac:dyDescent="0.25">
      <c r="A136" s="20"/>
      <c r="B136" s="341" t="s">
        <v>693</v>
      </c>
      <c r="C136" s="342" t="s">
        <v>35</v>
      </c>
      <c r="D136" s="343">
        <v>2</v>
      </c>
      <c r="E136" s="357"/>
      <c r="F136" s="358">
        <f>SUM(F129:F135)*D137</f>
        <v>0</v>
      </c>
    </row>
    <row r="137" spans="1:8" ht="13.5" thickBot="1" x14ac:dyDescent="0.25">
      <c r="A137" s="97" t="s">
        <v>467</v>
      </c>
      <c r="B137" s="346" t="s">
        <v>461</v>
      </c>
      <c r="C137" s="347"/>
      <c r="D137" s="348"/>
      <c r="E137" s="369"/>
      <c r="F137" s="370"/>
      <c r="H137" s="366"/>
    </row>
    <row r="138" spans="1:8" ht="13.5" thickBot="1" x14ac:dyDescent="0.25">
      <c r="A138" s="20" t="s">
        <v>673</v>
      </c>
      <c r="B138" s="352" t="s">
        <v>462</v>
      </c>
      <c r="C138" s="353" t="s">
        <v>95</v>
      </c>
      <c r="D138" s="381">
        <v>160</v>
      </c>
      <c r="E138" s="117"/>
      <c r="F138" s="355">
        <f t="shared" si="9"/>
        <v>0</v>
      </c>
    </row>
    <row r="139" spans="1:8" ht="13.5" thickBot="1" x14ac:dyDescent="0.25">
      <c r="A139" s="20" t="s">
        <v>674</v>
      </c>
      <c r="B139" s="352" t="s">
        <v>454</v>
      </c>
      <c r="C139" s="353" t="s">
        <v>64</v>
      </c>
      <c r="D139" s="354">
        <v>5</v>
      </c>
      <c r="E139" s="117"/>
      <c r="F139" s="355">
        <f t="shared" si="9"/>
        <v>0</v>
      </c>
    </row>
    <row r="140" spans="1:8" ht="13.5" thickBot="1" x14ac:dyDescent="0.25">
      <c r="A140" s="20" t="s">
        <v>675</v>
      </c>
      <c r="B140" s="352" t="s">
        <v>463</v>
      </c>
      <c r="C140" s="353" t="s">
        <v>64</v>
      </c>
      <c r="D140" s="354">
        <v>1</v>
      </c>
      <c r="E140" s="117"/>
      <c r="F140" s="355">
        <f t="shared" si="9"/>
        <v>0</v>
      </c>
    </row>
    <row r="141" spans="1:8" ht="13.5" thickBot="1" x14ac:dyDescent="0.25">
      <c r="A141" s="20" t="s">
        <v>676</v>
      </c>
      <c r="B141" s="352" t="s">
        <v>456</v>
      </c>
      <c r="C141" s="353" t="s">
        <v>95</v>
      </c>
      <c r="D141" s="354">
        <v>120</v>
      </c>
      <c r="E141" s="117"/>
      <c r="F141" s="355">
        <f t="shared" si="9"/>
        <v>0</v>
      </c>
    </row>
    <row r="142" spans="1:8" ht="13.5" thickBot="1" x14ac:dyDescent="0.25">
      <c r="A142" s="20" t="s">
        <v>677</v>
      </c>
      <c r="B142" s="352" t="s">
        <v>457</v>
      </c>
      <c r="C142" s="353" t="s">
        <v>64</v>
      </c>
      <c r="D142" s="354">
        <v>4</v>
      </c>
      <c r="E142" s="117"/>
      <c r="F142" s="355">
        <f t="shared" si="9"/>
        <v>0</v>
      </c>
    </row>
    <row r="143" spans="1:8" ht="13.5" thickBot="1" x14ac:dyDescent="0.25">
      <c r="A143" s="20" t="s">
        <v>678</v>
      </c>
      <c r="B143" s="352" t="s">
        <v>458</v>
      </c>
      <c r="C143" s="353" t="s">
        <v>64</v>
      </c>
      <c r="D143" s="354">
        <v>1</v>
      </c>
      <c r="E143" s="117"/>
      <c r="F143" s="355">
        <f t="shared" si="9"/>
        <v>0</v>
      </c>
    </row>
    <row r="144" spans="1:8" ht="13.5" thickBot="1" x14ac:dyDescent="0.25">
      <c r="A144" s="20" t="s">
        <v>679</v>
      </c>
      <c r="B144" s="352" t="s">
        <v>459</v>
      </c>
      <c r="C144" s="353" t="s">
        <v>64</v>
      </c>
      <c r="D144" s="354">
        <v>1</v>
      </c>
      <c r="E144" s="117"/>
      <c r="F144" s="356">
        <f>D144*E144</f>
        <v>0</v>
      </c>
    </row>
    <row r="145" spans="1:12" ht="13.5" thickBot="1" x14ac:dyDescent="0.25">
      <c r="A145" s="20"/>
      <c r="B145" s="341" t="s">
        <v>692</v>
      </c>
      <c r="C145" s="342" t="s">
        <v>35</v>
      </c>
      <c r="D145" s="343">
        <v>2</v>
      </c>
      <c r="E145" s="357"/>
      <c r="F145" s="358">
        <f>SUM(F138:F144)*D145</f>
        <v>0</v>
      </c>
    </row>
    <row r="146" spans="1:12" s="371" customFormat="1" ht="13.5" thickBot="1" x14ac:dyDescent="0.25">
      <c r="A146" s="54">
        <v>9</v>
      </c>
      <c r="B146" s="346" t="s">
        <v>464</v>
      </c>
      <c r="C146" s="367"/>
      <c r="D146" s="368"/>
      <c r="E146" s="369"/>
      <c r="F146" s="370"/>
    </row>
    <row r="147" spans="1:12" ht="26.25" thickBot="1" x14ac:dyDescent="0.25">
      <c r="A147" s="20" t="s">
        <v>469</v>
      </c>
      <c r="B147" s="352" t="s">
        <v>466</v>
      </c>
      <c r="C147" s="353" t="s">
        <v>64</v>
      </c>
      <c r="D147" s="354">
        <v>2</v>
      </c>
      <c r="E147" s="117"/>
      <c r="F147" s="355">
        <f t="shared" ref="F147:F154" si="10">D147*E147</f>
        <v>0</v>
      </c>
    </row>
    <row r="148" spans="1:12" ht="13.5" thickBot="1" x14ac:dyDescent="0.25">
      <c r="A148" s="20" t="s">
        <v>471</v>
      </c>
      <c r="B148" s="352" t="s">
        <v>418</v>
      </c>
      <c r="C148" s="353" t="s">
        <v>35</v>
      </c>
      <c r="D148" s="354">
        <v>1</v>
      </c>
      <c r="E148" s="117"/>
      <c r="F148" s="356">
        <f t="shared" si="10"/>
        <v>0</v>
      </c>
      <c r="L148" s="338"/>
    </row>
    <row r="149" spans="1:12" ht="13.5" thickBot="1" x14ac:dyDescent="0.25">
      <c r="A149" s="20"/>
      <c r="B149" s="341" t="s">
        <v>694</v>
      </c>
      <c r="C149" s="342" t="s">
        <v>35</v>
      </c>
      <c r="D149" s="343">
        <v>1</v>
      </c>
      <c r="E149" s="118"/>
      <c r="F149" s="382">
        <f>SUM(F147:F148)</f>
        <v>0</v>
      </c>
      <c r="L149" s="338"/>
    </row>
    <row r="150" spans="1:12" s="371" customFormat="1" ht="13.5" thickBot="1" x14ac:dyDescent="0.25">
      <c r="A150" s="97" t="s">
        <v>680</v>
      </c>
      <c r="B150" s="346" t="s">
        <v>468</v>
      </c>
      <c r="C150" s="367"/>
      <c r="D150" s="368"/>
      <c r="E150" s="117"/>
      <c r="F150" s="383"/>
    </row>
    <row r="151" spans="1:12" ht="13.5" thickBot="1" x14ac:dyDescent="0.25">
      <c r="A151" s="20" t="s">
        <v>479</v>
      </c>
      <c r="B151" s="352" t="s">
        <v>470</v>
      </c>
      <c r="C151" s="353" t="s">
        <v>35</v>
      </c>
      <c r="D151" s="354">
        <v>1</v>
      </c>
      <c r="E151" s="117"/>
      <c r="F151" s="355">
        <f t="shared" si="10"/>
        <v>0</v>
      </c>
    </row>
    <row r="152" spans="1:12" ht="13.5" thickBot="1" x14ac:dyDescent="0.25">
      <c r="A152" s="20" t="s">
        <v>681</v>
      </c>
      <c r="B152" s="352" t="s">
        <v>472</v>
      </c>
      <c r="C152" s="353" t="s">
        <v>64</v>
      </c>
      <c r="D152" s="354">
        <v>3</v>
      </c>
      <c r="E152" s="117"/>
      <c r="F152" s="355">
        <f t="shared" si="10"/>
        <v>0</v>
      </c>
      <c r="L152" s="338"/>
    </row>
    <row r="153" spans="1:12" ht="13.5" thickBot="1" x14ac:dyDescent="0.25">
      <c r="A153" s="20" t="s">
        <v>682</v>
      </c>
      <c r="B153" s="352" t="s">
        <v>473</v>
      </c>
      <c r="C153" s="353" t="s">
        <v>35</v>
      </c>
      <c r="D153" s="354">
        <v>1</v>
      </c>
      <c r="E153" s="117"/>
      <c r="F153" s="355">
        <f t="shared" si="10"/>
        <v>0</v>
      </c>
      <c r="L153" s="338"/>
    </row>
    <row r="154" spans="1:12" ht="13.5" thickBot="1" x14ac:dyDescent="0.25">
      <c r="A154" s="20" t="s">
        <v>683</v>
      </c>
      <c r="B154" s="352" t="s">
        <v>474</v>
      </c>
      <c r="C154" s="353" t="s">
        <v>35</v>
      </c>
      <c r="D154" s="354">
        <v>1</v>
      </c>
      <c r="E154" s="117"/>
      <c r="F154" s="355">
        <f t="shared" si="10"/>
        <v>0</v>
      </c>
      <c r="L154" s="338"/>
    </row>
    <row r="155" spans="1:12" ht="13.5" thickBot="1" x14ac:dyDescent="0.25">
      <c r="A155" s="20" t="s">
        <v>684</v>
      </c>
      <c r="B155" s="352" t="s">
        <v>475</v>
      </c>
      <c r="C155" s="353" t="s">
        <v>476</v>
      </c>
      <c r="D155" s="354">
        <v>40</v>
      </c>
      <c r="E155" s="117"/>
      <c r="F155" s="355">
        <f>D155*E155</f>
        <v>0</v>
      </c>
      <c r="L155" s="338"/>
    </row>
    <row r="156" spans="1:12" ht="13.5" thickBot="1" x14ac:dyDescent="0.25">
      <c r="A156" s="102" t="s">
        <v>685</v>
      </c>
      <c r="B156" s="384" t="s">
        <v>699</v>
      </c>
      <c r="C156" s="385" t="s">
        <v>477</v>
      </c>
      <c r="D156" s="386"/>
      <c r="E156" s="117"/>
      <c r="F156" s="387">
        <f>E156</f>
        <v>0</v>
      </c>
      <c r="G156" s="388"/>
      <c r="H156" s="366"/>
      <c r="J156" s="366"/>
      <c r="L156" s="338"/>
    </row>
    <row r="157" spans="1:12" ht="13.5" thickBot="1" x14ac:dyDescent="0.25">
      <c r="A157" s="103"/>
      <c r="B157" s="389" t="s">
        <v>695</v>
      </c>
      <c r="C157" s="390" t="s">
        <v>35</v>
      </c>
      <c r="D157" s="390">
        <v>1</v>
      </c>
      <c r="E157" s="391"/>
      <c r="F157" s="358">
        <f>SUM(F151:F156)</f>
        <v>0</v>
      </c>
      <c r="G157" s="388"/>
      <c r="H157" s="366"/>
      <c r="J157" s="366"/>
      <c r="L157" s="338"/>
    </row>
    <row r="158" spans="1:12" s="371" customFormat="1" ht="13.5" thickBot="1" x14ac:dyDescent="0.25">
      <c r="A158" s="104" t="s">
        <v>686</v>
      </c>
      <c r="B158" s="392" t="s">
        <v>697</v>
      </c>
      <c r="C158" s="393"/>
      <c r="D158" s="393"/>
      <c r="E158" s="394"/>
      <c r="F158" s="395"/>
      <c r="H158" s="396"/>
    </row>
    <row r="159" spans="1:12" ht="13.5" thickBot="1" x14ac:dyDescent="0.25">
      <c r="A159" s="102" t="s">
        <v>481</v>
      </c>
      <c r="B159" s="384" t="s">
        <v>700</v>
      </c>
      <c r="C159" s="385" t="s">
        <v>477</v>
      </c>
      <c r="D159" s="386"/>
      <c r="E159" s="117"/>
      <c r="F159" s="387">
        <f>E159</f>
        <v>0</v>
      </c>
    </row>
    <row r="160" spans="1:12" ht="13.5" thickBot="1" x14ac:dyDescent="0.25">
      <c r="A160" s="99"/>
      <c r="B160" s="389" t="s">
        <v>696</v>
      </c>
      <c r="C160" s="390"/>
      <c r="D160" s="390"/>
      <c r="E160" s="391"/>
      <c r="F160" s="358">
        <f>SUM(F159)</f>
        <v>0</v>
      </c>
    </row>
    <row r="161" spans="1:6" ht="13.5" thickBot="1" x14ac:dyDescent="0.25">
      <c r="A161" s="100" t="s">
        <v>687</v>
      </c>
      <c r="B161" s="397" t="s">
        <v>480</v>
      </c>
      <c r="C161" s="398"/>
      <c r="D161" s="399"/>
      <c r="E161" s="400"/>
      <c r="F161" s="395"/>
    </row>
    <row r="162" spans="1:6" ht="13.5" thickBot="1" x14ac:dyDescent="0.25">
      <c r="A162" s="20" t="s">
        <v>688</v>
      </c>
      <c r="B162" s="352" t="s">
        <v>482</v>
      </c>
      <c r="C162" s="353" t="s">
        <v>35</v>
      </c>
      <c r="D162" s="354">
        <v>1</v>
      </c>
      <c r="E162" s="117"/>
      <c r="F162" s="355">
        <f>D162*E162</f>
        <v>0</v>
      </c>
    </row>
    <row r="163" spans="1:6" ht="13.5" thickBot="1" x14ac:dyDescent="0.25">
      <c r="A163" s="20" t="s">
        <v>689</v>
      </c>
      <c r="B163" s="352" t="s">
        <v>483</v>
      </c>
      <c r="C163" s="353" t="s">
        <v>95</v>
      </c>
      <c r="D163" s="354">
        <v>55</v>
      </c>
      <c r="E163" s="117"/>
      <c r="F163" s="355">
        <f t="shared" ref="F163:F165" si="11">D163*E163</f>
        <v>0</v>
      </c>
    </row>
    <row r="164" spans="1:6" ht="13.5" thickBot="1" x14ac:dyDescent="0.25">
      <c r="A164" s="20" t="s">
        <v>690</v>
      </c>
      <c r="B164" s="352" t="s">
        <v>484</v>
      </c>
      <c r="C164" s="353" t="s">
        <v>35</v>
      </c>
      <c r="D164" s="354">
        <v>1</v>
      </c>
      <c r="E164" s="117"/>
      <c r="F164" s="355">
        <f t="shared" si="11"/>
        <v>0</v>
      </c>
    </row>
    <row r="165" spans="1:6" ht="13.5" thickBot="1" x14ac:dyDescent="0.25">
      <c r="A165" s="101" t="s">
        <v>691</v>
      </c>
      <c r="B165" s="401" t="s">
        <v>418</v>
      </c>
      <c r="C165" s="402" t="s">
        <v>35</v>
      </c>
      <c r="D165" s="403">
        <v>1</v>
      </c>
      <c r="E165" s="117"/>
      <c r="F165" s="356">
        <f t="shared" si="11"/>
        <v>0</v>
      </c>
    </row>
    <row r="166" spans="1:6" ht="13.5" thickBot="1" x14ac:dyDescent="0.25">
      <c r="A166" s="98"/>
      <c r="B166" s="389" t="s">
        <v>698</v>
      </c>
      <c r="C166" s="390" t="s">
        <v>35</v>
      </c>
      <c r="D166" s="390">
        <v>1</v>
      </c>
      <c r="E166" s="404"/>
      <c r="F166" s="358">
        <f>SUM(F162:F165)</f>
        <v>0</v>
      </c>
    </row>
    <row r="167" spans="1:6" ht="11.25" customHeight="1" x14ac:dyDescent="0.2">
      <c r="E167" s="405"/>
      <c r="F167" s="405"/>
    </row>
    <row r="168" spans="1:6" ht="11.25" customHeight="1" thickBot="1" x14ac:dyDescent="0.25">
      <c r="E168" s="405"/>
      <c r="F168" s="405"/>
    </row>
    <row r="169" spans="1:6" ht="13.5" thickBot="1" x14ac:dyDescent="0.25">
      <c r="A169" s="406" t="s">
        <v>499</v>
      </c>
      <c r="B169" s="407"/>
      <c r="C169" s="407"/>
      <c r="D169" s="407"/>
      <c r="E169" s="408"/>
      <c r="F169" s="409">
        <f>F16+F37+F48+F61+F71+F78+F81+F103+F116+F126+F136+F145+F149+F157+F160+F166</f>
        <v>0</v>
      </c>
    </row>
    <row r="170" spans="1:6" ht="13.5" thickBot="1" x14ac:dyDescent="0.25">
      <c r="A170" s="406" t="s">
        <v>500</v>
      </c>
      <c r="B170" s="407"/>
      <c r="C170" s="407"/>
      <c r="D170" s="407"/>
      <c r="E170" s="408"/>
      <c r="F170" s="410">
        <f>F169*0.22</f>
        <v>0</v>
      </c>
    </row>
    <row r="171" spans="1:6" ht="13.5" thickBot="1" x14ac:dyDescent="0.25">
      <c r="A171" s="406" t="s">
        <v>501</v>
      </c>
      <c r="B171" s="407"/>
      <c r="C171" s="407"/>
      <c r="D171" s="407"/>
      <c r="E171" s="408"/>
      <c r="F171" s="411">
        <f>F169+F170</f>
        <v>0</v>
      </c>
    </row>
  </sheetData>
  <sheetProtection algorithmName="SHA-512" hashValue="Taq2KA/mzp7407AEtP1cyAOzDxgigmGcAvfrTc99ZFQERmTrhqGoC+MYIkU6iIz34KzrAFGvU8UAD7RSy72rCA==" saltValue="NM195DrNAh+G8Wq9HtAGAA==" spinCount="100000" sheet="1" objects="1" scenarios="1"/>
  <mergeCells count="5">
    <mergeCell ref="A84:A98"/>
    <mergeCell ref="C85:C98"/>
    <mergeCell ref="D85:D98"/>
    <mergeCell ref="A3:F3"/>
    <mergeCell ref="A4:F4"/>
  </mergeCells>
  <pageMargins left="0.70866141732283472" right="0.70866141732283472" top="0.98425196850393704" bottom="0.74803149606299213" header="0.31496062992125984" footer="0.31496062992125984"/>
  <pageSetup paperSize="9" scale="74" fitToHeight="0" orientation="portrait" r:id="rId1"/>
  <headerFooter>
    <oddHeader>Stran &amp;P&amp;RSIP431_4E01PZI_popis_v4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63B7-78E0-4378-B748-BE61F3132D5F}">
  <dimension ref="A1:E14"/>
  <sheetViews>
    <sheetView zoomScaleNormal="100" zoomScalePageLayoutView="85" workbookViewId="0">
      <selection activeCell="B28" sqref="B28"/>
    </sheetView>
  </sheetViews>
  <sheetFormatPr defaultRowHeight="12.75" x14ac:dyDescent="0.2"/>
  <cols>
    <col min="1" max="1" width="33.875" style="6" customWidth="1"/>
    <col min="2" max="2" width="5.375" style="7" customWidth="1"/>
    <col min="3" max="3" width="15.125" style="8" customWidth="1"/>
    <col min="4" max="4" width="12.25" style="8" customWidth="1"/>
    <col min="5" max="254" width="9" style="1"/>
    <col min="255" max="255" width="7.625" style="1" customWidth="1"/>
    <col min="256" max="256" width="33.875" style="1" customWidth="1"/>
    <col min="257" max="257" width="5.375" style="1" customWidth="1"/>
    <col min="258" max="258" width="9" style="1"/>
    <col min="259" max="259" width="8.25" style="1" customWidth="1"/>
    <col min="260" max="260" width="13.375" style="1" customWidth="1"/>
    <col min="261" max="510" width="9" style="1"/>
    <col min="511" max="511" width="7.625" style="1" customWidth="1"/>
    <col min="512" max="512" width="33.875" style="1" customWidth="1"/>
    <col min="513" max="513" width="5.375" style="1" customWidth="1"/>
    <col min="514" max="514" width="9" style="1"/>
    <col min="515" max="515" width="8.25" style="1" customWidth="1"/>
    <col min="516" max="516" width="13.375" style="1" customWidth="1"/>
    <col min="517" max="766" width="9" style="1"/>
    <col min="767" max="767" width="7.625" style="1" customWidth="1"/>
    <col min="768" max="768" width="33.875" style="1" customWidth="1"/>
    <col min="769" max="769" width="5.375" style="1" customWidth="1"/>
    <col min="770" max="770" width="9" style="1"/>
    <col min="771" max="771" width="8.25" style="1" customWidth="1"/>
    <col min="772" max="772" width="13.375" style="1" customWidth="1"/>
    <col min="773" max="1022" width="9" style="1"/>
    <col min="1023" max="1023" width="7.625" style="1" customWidth="1"/>
    <col min="1024" max="1024" width="33.875" style="1" customWidth="1"/>
    <col min="1025" max="1025" width="5.375" style="1" customWidth="1"/>
    <col min="1026" max="1026" width="9" style="1"/>
    <col min="1027" max="1027" width="8.25" style="1" customWidth="1"/>
    <col min="1028" max="1028" width="13.375" style="1" customWidth="1"/>
    <col min="1029" max="1278" width="9" style="1"/>
    <col min="1279" max="1279" width="7.625" style="1" customWidth="1"/>
    <col min="1280" max="1280" width="33.875" style="1" customWidth="1"/>
    <col min="1281" max="1281" width="5.375" style="1" customWidth="1"/>
    <col min="1282" max="1282" width="9" style="1"/>
    <col min="1283" max="1283" width="8.25" style="1" customWidth="1"/>
    <col min="1284" max="1284" width="13.375" style="1" customWidth="1"/>
    <col min="1285" max="1534" width="9" style="1"/>
    <col min="1535" max="1535" width="7.625" style="1" customWidth="1"/>
    <col min="1536" max="1536" width="33.875" style="1" customWidth="1"/>
    <col min="1537" max="1537" width="5.375" style="1" customWidth="1"/>
    <col min="1538" max="1538" width="9" style="1"/>
    <col min="1539" max="1539" width="8.25" style="1" customWidth="1"/>
    <col min="1540" max="1540" width="13.375" style="1" customWidth="1"/>
    <col min="1541" max="1790" width="9" style="1"/>
    <col min="1791" max="1791" width="7.625" style="1" customWidth="1"/>
    <col min="1792" max="1792" width="33.875" style="1" customWidth="1"/>
    <col min="1793" max="1793" width="5.375" style="1" customWidth="1"/>
    <col min="1794" max="1794" width="9" style="1"/>
    <col min="1795" max="1795" width="8.25" style="1" customWidth="1"/>
    <col min="1796" max="1796" width="13.375" style="1" customWidth="1"/>
    <col min="1797" max="2046" width="9" style="1"/>
    <col min="2047" max="2047" width="7.625" style="1" customWidth="1"/>
    <col min="2048" max="2048" width="33.875" style="1" customWidth="1"/>
    <col min="2049" max="2049" width="5.375" style="1" customWidth="1"/>
    <col min="2050" max="2050" width="9" style="1"/>
    <col min="2051" max="2051" width="8.25" style="1" customWidth="1"/>
    <col min="2052" max="2052" width="13.375" style="1" customWidth="1"/>
    <col min="2053" max="2302" width="9" style="1"/>
    <col min="2303" max="2303" width="7.625" style="1" customWidth="1"/>
    <col min="2304" max="2304" width="33.875" style="1" customWidth="1"/>
    <col min="2305" max="2305" width="5.375" style="1" customWidth="1"/>
    <col min="2306" max="2306" width="9" style="1"/>
    <col min="2307" max="2307" width="8.25" style="1" customWidth="1"/>
    <col min="2308" max="2308" width="13.375" style="1" customWidth="1"/>
    <col min="2309" max="2558" width="9" style="1"/>
    <col min="2559" max="2559" width="7.625" style="1" customWidth="1"/>
    <col min="2560" max="2560" width="33.875" style="1" customWidth="1"/>
    <col min="2561" max="2561" width="5.375" style="1" customWidth="1"/>
    <col min="2562" max="2562" width="9" style="1"/>
    <col min="2563" max="2563" width="8.25" style="1" customWidth="1"/>
    <col min="2564" max="2564" width="13.375" style="1" customWidth="1"/>
    <col min="2565" max="2814" width="9" style="1"/>
    <col min="2815" max="2815" width="7.625" style="1" customWidth="1"/>
    <col min="2816" max="2816" width="33.875" style="1" customWidth="1"/>
    <col min="2817" max="2817" width="5.375" style="1" customWidth="1"/>
    <col min="2818" max="2818" width="9" style="1"/>
    <col min="2819" max="2819" width="8.25" style="1" customWidth="1"/>
    <col min="2820" max="2820" width="13.375" style="1" customWidth="1"/>
    <col min="2821" max="3070" width="9" style="1"/>
    <col min="3071" max="3071" width="7.625" style="1" customWidth="1"/>
    <col min="3072" max="3072" width="33.875" style="1" customWidth="1"/>
    <col min="3073" max="3073" width="5.375" style="1" customWidth="1"/>
    <col min="3074" max="3074" width="9" style="1"/>
    <col min="3075" max="3075" width="8.25" style="1" customWidth="1"/>
    <col min="3076" max="3076" width="13.375" style="1" customWidth="1"/>
    <col min="3077" max="3326" width="9" style="1"/>
    <col min="3327" max="3327" width="7.625" style="1" customWidth="1"/>
    <col min="3328" max="3328" width="33.875" style="1" customWidth="1"/>
    <col min="3329" max="3329" width="5.375" style="1" customWidth="1"/>
    <col min="3330" max="3330" width="9" style="1"/>
    <col min="3331" max="3331" width="8.25" style="1" customWidth="1"/>
    <col min="3332" max="3332" width="13.375" style="1" customWidth="1"/>
    <col min="3333" max="3582" width="9" style="1"/>
    <col min="3583" max="3583" width="7.625" style="1" customWidth="1"/>
    <col min="3584" max="3584" width="33.875" style="1" customWidth="1"/>
    <col min="3585" max="3585" width="5.375" style="1" customWidth="1"/>
    <col min="3586" max="3586" width="9" style="1"/>
    <col min="3587" max="3587" width="8.25" style="1" customWidth="1"/>
    <col min="3588" max="3588" width="13.375" style="1" customWidth="1"/>
    <col min="3589" max="3838" width="9" style="1"/>
    <col min="3839" max="3839" width="7.625" style="1" customWidth="1"/>
    <col min="3840" max="3840" width="33.875" style="1" customWidth="1"/>
    <col min="3841" max="3841" width="5.375" style="1" customWidth="1"/>
    <col min="3842" max="3842" width="9" style="1"/>
    <col min="3843" max="3843" width="8.25" style="1" customWidth="1"/>
    <col min="3844" max="3844" width="13.375" style="1" customWidth="1"/>
    <col min="3845" max="4094" width="9" style="1"/>
    <col min="4095" max="4095" width="7.625" style="1" customWidth="1"/>
    <col min="4096" max="4096" width="33.875" style="1" customWidth="1"/>
    <col min="4097" max="4097" width="5.375" style="1" customWidth="1"/>
    <col min="4098" max="4098" width="9" style="1"/>
    <col min="4099" max="4099" width="8.25" style="1" customWidth="1"/>
    <col min="4100" max="4100" width="13.375" style="1" customWidth="1"/>
    <col min="4101" max="4350" width="9" style="1"/>
    <col min="4351" max="4351" width="7.625" style="1" customWidth="1"/>
    <col min="4352" max="4352" width="33.875" style="1" customWidth="1"/>
    <col min="4353" max="4353" width="5.375" style="1" customWidth="1"/>
    <col min="4354" max="4354" width="9" style="1"/>
    <col min="4355" max="4355" width="8.25" style="1" customWidth="1"/>
    <col min="4356" max="4356" width="13.375" style="1" customWidth="1"/>
    <col min="4357" max="4606" width="9" style="1"/>
    <col min="4607" max="4607" width="7.625" style="1" customWidth="1"/>
    <col min="4608" max="4608" width="33.875" style="1" customWidth="1"/>
    <col min="4609" max="4609" width="5.375" style="1" customWidth="1"/>
    <col min="4610" max="4610" width="9" style="1"/>
    <col min="4611" max="4611" width="8.25" style="1" customWidth="1"/>
    <col min="4612" max="4612" width="13.375" style="1" customWidth="1"/>
    <col min="4613" max="4862" width="9" style="1"/>
    <col min="4863" max="4863" width="7.625" style="1" customWidth="1"/>
    <col min="4864" max="4864" width="33.875" style="1" customWidth="1"/>
    <col min="4865" max="4865" width="5.375" style="1" customWidth="1"/>
    <col min="4866" max="4866" width="9" style="1"/>
    <col min="4867" max="4867" width="8.25" style="1" customWidth="1"/>
    <col min="4868" max="4868" width="13.375" style="1" customWidth="1"/>
    <col min="4869" max="5118" width="9" style="1"/>
    <col min="5119" max="5119" width="7.625" style="1" customWidth="1"/>
    <col min="5120" max="5120" width="33.875" style="1" customWidth="1"/>
    <col min="5121" max="5121" width="5.375" style="1" customWidth="1"/>
    <col min="5122" max="5122" width="9" style="1"/>
    <col min="5123" max="5123" width="8.25" style="1" customWidth="1"/>
    <col min="5124" max="5124" width="13.375" style="1" customWidth="1"/>
    <col min="5125" max="5374" width="9" style="1"/>
    <col min="5375" max="5375" width="7.625" style="1" customWidth="1"/>
    <col min="5376" max="5376" width="33.875" style="1" customWidth="1"/>
    <col min="5377" max="5377" width="5.375" style="1" customWidth="1"/>
    <col min="5378" max="5378" width="9" style="1"/>
    <col min="5379" max="5379" width="8.25" style="1" customWidth="1"/>
    <col min="5380" max="5380" width="13.375" style="1" customWidth="1"/>
    <col min="5381" max="5630" width="9" style="1"/>
    <col min="5631" max="5631" width="7.625" style="1" customWidth="1"/>
    <col min="5632" max="5632" width="33.875" style="1" customWidth="1"/>
    <col min="5633" max="5633" width="5.375" style="1" customWidth="1"/>
    <col min="5634" max="5634" width="9" style="1"/>
    <col min="5635" max="5635" width="8.25" style="1" customWidth="1"/>
    <col min="5636" max="5636" width="13.375" style="1" customWidth="1"/>
    <col min="5637" max="5886" width="9" style="1"/>
    <col min="5887" max="5887" width="7.625" style="1" customWidth="1"/>
    <col min="5888" max="5888" width="33.875" style="1" customWidth="1"/>
    <col min="5889" max="5889" width="5.375" style="1" customWidth="1"/>
    <col min="5890" max="5890" width="9" style="1"/>
    <col min="5891" max="5891" width="8.25" style="1" customWidth="1"/>
    <col min="5892" max="5892" width="13.375" style="1" customWidth="1"/>
    <col min="5893" max="6142" width="9" style="1"/>
    <col min="6143" max="6143" width="7.625" style="1" customWidth="1"/>
    <col min="6144" max="6144" width="33.875" style="1" customWidth="1"/>
    <col min="6145" max="6145" width="5.375" style="1" customWidth="1"/>
    <col min="6146" max="6146" width="9" style="1"/>
    <col min="6147" max="6147" width="8.25" style="1" customWidth="1"/>
    <col min="6148" max="6148" width="13.375" style="1" customWidth="1"/>
    <col min="6149" max="6398" width="9" style="1"/>
    <col min="6399" max="6399" width="7.625" style="1" customWidth="1"/>
    <col min="6400" max="6400" width="33.875" style="1" customWidth="1"/>
    <col min="6401" max="6401" width="5.375" style="1" customWidth="1"/>
    <col min="6402" max="6402" width="9" style="1"/>
    <col min="6403" max="6403" width="8.25" style="1" customWidth="1"/>
    <col min="6404" max="6404" width="13.375" style="1" customWidth="1"/>
    <col min="6405" max="6654" width="9" style="1"/>
    <col min="6655" max="6655" width="7.625" style="1" customWidth="1"/>
    <col min="6656" max="6656" width="33.875" style="1" customWidth="1"/>
    <col min="6657" max="6657" width="5.375" style="1" customWidth="1"/>
    <col min="6658" max="6658" width="9" style="1"/>
    <col min="6659" max="6659" width="8.25" style="1" customWidth="1"/>
    <col min="6660" max="6660" width="13.375" style="1" customWidth="1"/>
    <col min="6661" max="6910" width="9" style="1"/>
    <col min="6911" max="6911" width="7.625" style="1" customWidth="1"/>
    <col min="6912" max="6912" width="33.875" style="1" customWidth="1"/>
    <col min="6913" max="6913" width="5.375" style="1" customWidth="1"/>
    <col min="6914" max="6914" width="9" style="1"/>
    <col min="6915" max="6915" width="8.25" style="1" customWidth="1"/>
    <col min="6916" max="6916" width="13.375" style="1" customWidth="1"/>
    <col min="6917" max="7166" width="9" style="1"/>
    <col min="7167" max="7167" width="7.625" style="1" customWidth="1"/>
    <col min="7168" max="7168" width="33.875" style="1" customWidth="1"/>
    <col min="7169" max="7169" width="5.375" style="1" customWidth="1"/>
    <col min="7170" max="7170" width="9" style="1"/>
    <col min="7171" max="7171" width="8.25" style="1" customWidth="1"/>
    <col min="7172" max="7172" width="13.375" style="1" customWidth="1"/>
    <col min="7173" max="7422" width="9" style="1"/>
    <col min="7423" max="7423" width="7.625" style="1" customWidth="1"/>
    <col min="7424" max="7424" width="33.875" style="1" customWidth="1"/>
    <col min="7425" max="7425" width="5.375" style="1" customWidth="1"/>
    <col min="7426" max="7426" width="9" style="1"/>
    <col min="7427" max="7427" width="8.25" style="1" customWidth="1"/>
    <col min="7428" max="7428" width="13.375" style="1" customWidth="1"/>
    <col min="7429" max="7678" width="9" style="1"/>
    <col min="7679" max="7679" width="7.625" style="1" customWidth="1"/>
    <col min="7680" max="7680" width="33.875" style="1" customWidth="1"/>
    <col min="7681" max="7681" width="5.375" style="1" customWidth="1"/>
    <col min="7682" max="7682" width="9" style="1"/>
    <col min="7683" max="7683" width="8.25" style="1" customWidth="1"/>
    <col min="7684" max="7684" width="13.375" style="1" customWidth="1"/>
    <col min="7685" max="7934" width="9" style="1"/>
    <col min="7935" max="7935" width="7.625" style="1" customWidth="1"/>
    <col min="7936" max="7936" width="33.875" style="1" customWidth="1"/>
    <col min="7937" max="7937" width="5.375" style="1" customWidth="1"/>
    <col min="7938" max="7938" width="9" style="1"/>
    <col min="7939" max="7939" width="8.25" style="1" customWidth="1"/>
    <col min="7940" max="7940" width="13.375" style="1" customWidth="1"/>
    <col min="7941" max="8190" width="9" style="1"/>
    <col min="8191" max="8191" width="7.625" style="1" customWidth="1"/>
    <col min="8192" max="8192" width="33.875" style="1" customWidth="1"/>
    <col min="8193" max="8193" width="5.375" style="1" customWidth="1"/>
    <col min="8194" max="8194" width="9" style="1"/>
    <col min="8195" max="8195" width="8.25" style="1" customWidth="1"/>
    <col min="8196" max="8196" width="13.375" style="1" customWidth="1"/>
    <col min="8197" max="8446" width="9" style="1"/>
    <col min="8447" max="8447" width="7.625" style="1" customWidth="1"/>
    <col min="8448" max="8448" width="33.875" style="1" customWidth="1"/>
    <col min="8449" max="8449" width="5.375" style="1" customWidth="1"/>
    <col min="8450" max="8450" width="9" style="1"/>
    <col min="8451" max="8451" width="8.25" style="1" customWidth="1"/>
    <col min="8452" max="8452" width="13.375" style="1" customWidth="1"/>
    <col min="8453" max="8702" width="9" style="1"/>
    <col min="8703" max="8703" width="7.625" style="1" customWidth="1"/>
    <col min="8704" max="8704" width="33.875" style="1" customWidth="1"/>
    <col min="8705" max="8705" width="5.375" style="1" customWidth="1"/>
    <col min="8706" max="8706" width="9" style="1"/>
    <col min="8707" max="8707" width="8.25" style="1" customWidth="1"/>
    <col min="8708" max="8708" width="13.375" style="1" customWidth="1"/>
    <col min="8709" max="8958" width="9" style="1"/>
    <col min="8959" max="8959" width="7.625" style="1" customWidth="1"/>
    <col min="8960" max="8960" width="33.875" style="1" customWidth="1"/>
    <col min="8961" max="8961" width="5.375" style="1" customWidth="1"/>
    <col min="8962" max="8962" width="9" style="1"/>
    <col min="8963" max="8963" width="8.25" style="1" customWidth="1"/>
    <col min="8964" max="8964" width="13.375" style="1" customWidth="1"/>
    <col min="8965" max="9214" width="9" style="1"/>
    <col min="9215" max="9215" width="7.625" style="1" customWidth="1"/>
    <col min="9216" max="9216" width="33.875" style="1" customWidth="1"/>
    <col min="9217" max="9217" width="5.375" style="1" customWidth="1"/>
    <col min="9218" max="9218" width="9" style="1"/>
    <col min="9219" max="9219" width="8.25" style="1" customWidth="1"/>
    <col min="9220" max="9220" width="13.375" style="1" customWidth="1"/>
    <col min="9221" max="9470" width="9" style="1"/>
    <col min="9471" max="9471" width="7.625" style="1" customWidth="1"/>
    <col min="9472" max="9472" width="33.875" style="1" customWidth="1"/>
    <col min="9473" max="9473" width="5.375" style="1" customWidth="1"/>
    <col min="9474" max="9474" width="9" style="1"/>
    <col min="9475" max="9475" width="8.25" style="1" customWidth="1"/>
    <col min="9476" max="9476" width="13.375" style="1" customWidth="1"/>
    <col min="9477" max="9726" width="9" style="1"/>
    <col min="9727" max="9727" width="7.625" style="1" customWidth="1"/>
    <col min="9728" max="9728" width="33.875" style="1" customWidth="1"/>
    <col min="9729" max="9729" width="5.375" style="1" customWidth="1"/>
    <col min="9730" max="9730" width="9" style="1"/>
    <col min="9731" max="9731" width="8.25" style="1" customWidth="1"/>
    <col min="9732" max="9732" width="13.375" style="1" customWidth="1"/>
    <col min="9733" max="9982" width="9" style="1"/>
    <col min="9983" max="9983" width="7.625" style="1" customWidth="1"/>
    <col min="9984" max="9984" width="33.875" style="1" customWidth="1"/>
    <col min="9985" max="9985" width="5.375" style="1" customWidth="1"/>
    <col min="9986" max="9986" width="9" style="1"/>
    <col min="9987" max="9987" width="8.25" style="1" customWidth="1"/>
    <col min="9988" max="9988" width="13.375" style="1" customWidth="1"/>
    <col min="9989" max="10238" width="9" style="1"/>
    <col min="10239" max="10239" width="7.625" style="1" customWidth="1"/>
    <col min="10240" max="10240" width="33.875" style="1" customWidth="1"/>
    <col min="10241" max="10241" width="5.375" style="1" customWidth="1"/>
    <col min="10242" max="10242" width="9" style="1"/>
    <col min="10243" max="10243" width="8.25" style="1" customWidth="1"/>
    <col min="10244" max="10244" width="13.375" style="1" customWidth="1"/>
    <col min="10245" max="10494" width="9" style="1"/>
    <col min="10495" max="10495" width="7.625" style="1" customWidth="1"/>
    <col min="10496" max="10496" width="33.875" style="1" customWidth="1"/>
    <col min="10497" max="10497" width="5.375" style="1" customWidth="1"/>
    <col min="10498" max="10498" width="9" style="1"/>
    <col min="10499" max="10499" width="8.25" style="1" customWidth="1"/>
    <col min="10500" max="10500" width="13.375" style="1" customWidth="1"/>
    <col min="10501" max="10750" width="9" style="1"/>
    <col min="10751" max="10751" width="7.625" style="1" customWidth="1"/>
    <col min="10752" max="10752" width="33.875" style="1" customWidth="1"/>
    <col min="10753" max="10753" width="5.375" style="1" customWidth="1"/>
    <col min="10754" max="10754" width="9" style="1"/>
    <col min="10755" max="10755" width="8.25" style="1" customWidth="1"/>
    <col min="10756" max="10756" width="13.375" style="1" customWidth="1"/>
    <col min="10757" max="11006" width="9" style="1"/>
    <col min="11007" max="11007" width="7.625" style="1" customWidth="1"/>
    <col min="11008" max="11008" width="33.875" style="1" customWidth="1"/>
    <col min="11009" max="11009" width="5.375" style="1" customWidth="1"/>
    <col min="11010" max="11010" width="9" style="1"/>
    <col min="11011" max="11011" width="8.25" style="1" customWidth="1"/>
    <col min="11012" max="11012" width="13.375" style="1" customWidth="1"/>
    <col min="11013" max="11262" width="9" style="1"/>
    <col min="11263" max="11263" width="7.625" style="1" customWidth="1"/>
    <col min="11264" max="11264" width="33.875" style="1" customWidth="1"/>
    <col min="11265" max="11265" width="5.375" style="1" customWidth="1"/>
    <col min="11266" max="11266" width="9" style="1"/>
    <col min="11267" max="11267" width="8.25" style="1" customWidth="1"/>
    <col min="11268" max="11268" width="13.375" style="1" customWidth="1"/>
    <col min="11269" max="11518" width="9" style="1"/>
    <col min="11519" max="11519" width="7.625" style="1" customWidth="1"/>
    <col min="11520" max="11520" width="33.875" style="1" customWidth="1"/>
    <col min="11521" max="11521" width="5.375" style="1" customWidth="1"/>
    <col min="11522" max="11522" width="9" style="1"/>
    <col min="11523" max="11523" width="8.25" style="1" customWidth="1"/>
    <col min="11524" max="11524" width="13.375" style="1" customWidth="1"/>
    <col min="11525" max="11774" width="9" style="1"/>
    <col min="11775" max="11775" width="7.625" style="1" customWidth="1"/>
    <col min="11776" max="11776" width="33.875" style="1" customWidth="1"/>
    <col min="11777" max="11777" width="5.375" style="1" customWidth="1"/>
    <col min="11778" max="11778" width="9" style="1"/>
    <col min="11779" max="11779" width="8.25" style="1" customWidth="1"/>
    <col min="11780" max="11780" width="13.375" style="1" customWidth="1"/>
    <col min="11781" max="12030" width="9" style="1"/>
    <col min="12031" max="12031" width="7.625" style="1" customWidth="1"/>
    <col min="12032" max="12032" width="33.875" style="1" customWidth="1"/>
    <col min="12033" max="12033" width="5.375" style="1" customWidth="1"/>
    <col min="12034" max="12034" width="9" style="1"/>
    <col min="12035" max="12035" width="8.25" style="1" customWidth="1"/>
    <col min="12036" max="12036" width="13.375" style="1" customWidth="1"/>
    <col min="12037" max="12286" width="9" style="1"/>
    <col min="12287" max="12287" width="7.625" style="1" customWidth="1"/>
    <col min="12288" max="12288" width="33.875" style="1" customWidth="1"/>
    <col min="12289" max="12289" width="5.375" style="1" customWidth="1"/>
    <col min="12290" max="12290" width="9" style="1"/>
    <col min="12291" max="12291" width="8.25" style="1" customWidth="1"/>
    <col min="12292" max="12292" width="13.375" style="1" customWidth="1"/>
    <col min="12293" max="12542" width="9" style="1"/>
    <col min="12543" max="12543" width="7.625" style="1" customWidth="1"/>
    <col min="12544" max="12544" width="33.875" style="1" customWidth="1"/>
    <col min="12545" max="12545" width="5.375" style="1" customWidth="1"/>
    <col min="12546" max="12546" width="9" style="1"/>
    <col min="12547" max="12547" width="8.25" style="1" customWidth="1"/>
    <col min="12548" max="12548" width="13.375" style="1" customWidth="1"/>
    <col min="12549" max="12798" width="9" style="1"/>
    <col min="12799" max="12799" width="7.625" style="1" customWidth="1"/>
    <col min="12800" max="12800" width="33.875" style="1" customWidth="1"/>
    <col min="12801" max="12801" width="5.375" style="1" customWidth="1"/>
    <col min="12802" max="12802" width="9" style="1"/>
    <col min="12803" max="12803" width="8.25" style="1" customWidth="1"/>
    <col min="12804" max="12804" width="13.375" style="1" customWidth="1"/>
    <col min="12805" max="13054" width="9" style="1"/>
    <col min="13055" max="13055" width="7.625" style="1" customWidth="1"/>
    <col min="13056" max="13056" width="33.875" style="1" customWidth="1"/>
    <col min="13057" max="13057" width="5.375" style="1" customWidth="1"/>
    <col min="13058" max="13058" width="9" style="1"/>
    <col min="13059" max="13059" width="8.25" style="1" customWidth="1"/>
    <col min="13060" max="13060" width="13.375" style="1" customWidth="1"/>
    <col min="13061" max="13310" width="9" style="1"/>
    <col min="13311" max="13311" width="7.625" style="1" customWidth="1"/>
    <col min="13312" max="13312" width="33.875" style="1" customWidth="1"/>
    <col min="13313" max="13313" width="5.375" style="1" customWidth="1"/>
    <col min="13314" max="13314" width="9" style="1"/>
    <col min="13315" max="13315" width="8.25" style="1" customWidth="1"/>
    <col min="13316" max="13316" width="13.375" style="1" customWidth="1"/>
    <col min="13317" max="13566" width="9" style="1"/>
    <col min="13567" max="13567" width="7.625" style="1" customWidth="1"/>
    <col min="13568" max="13568" width="33.875" style="1" customWidth="1"/>
    <col min="13569" max="13569" width="5.375" style="1" customWidth="1"/>
    <col min="13570" max="13570" width="9" style="1"/>
    <col min="13571" max="13571" width="8.25" style="1" customWidth="1"/>
    <col min="13572" max="13572" width="13.375" style="1" customWidth="1"/>
    <col min="13573" max="13822" width="9" style="1"/>
    <col min="13823" max="13823" width="7.625" style="1" customWidth="1"/>
    <col min="13824" max="13824" width="33.875" style="1" customWidth="1"/>
    <col min="13825" max="13825" width="5.375" style="1" customWidth="1"/>
    <col min="13826" max="13826" width="9" style="1"/>
    <col min="13827" max="13827" width="8.25" style="1" customWidth="1"/>
    <col min="13828" max="13828" width="13.375" style="1" customWidth="1"/>
    <col min="13829" max="14078" width="9" style="1"/>
    <col min="14079" max="14079" width="7.625" style="1" customWidth="1"/>
    <col min="14080" max="14080" width="33.875" style="1" customWidth="1"/>
    <col min="14081" max="14081" width="5.375" style="1" customWidth="1"/>
    <col min="14082" max="14082" width="9" style="1"/>
    <col min="14083" max="14083" width="8.25" style="1" customWidth="1"/>
    <col min="14084" max="14084" width="13.375" style="1" customWidth="1"/>
    <col min="14085" max="14334" width="9" style="1"/>
    <col min="14335" max="14335" width="7.625" style="1" customWidth="1"/>
    <col min="14336" max="14336" width="33.875" style="1" customWidth="1"/>
    <col min="14337" max="14337" width="5.375" style="1" customWidth="1"/>
    <col min="14338" max="14338" width="9" style="1"/>
    <col min="14339" max="14339" width="8.25" style="1" customWidth="1"/>
    <col min="14340" max="14340" width="13.375" style="1" customWidth="1"/>
    <col min="14341" max="14590" width="9" style="1"/>
    <col min="14591" max="14591" width="7.625" style="1" customWidth="1"/>
    <col min="14592" max="14592" width="33.875" style="1" customWidth="1"/>
    <col min="14593" max="14593" width="5.375" style="1" customWidth="1"/>
    <col min="14594" max="14594" width="9" style="1"/>
    <col min="14595" max="14595" width="8.25" style="1" customWidth="1"/>
    <col min="14596" max="14596" width="13.375" style="1" customWidth="1"/>
    <col min="14597" max="14846" width="9" style="1"/>
    <col min="14847" max="14847" width="7.625" style="1" customWidth="1"/>
    <col min="14848" max="14848" width="33.875" style="1" customWidth="1"/>
    <col min="14849" max="14849" width="5.375" style="1" customWidth="1"/>
    <col min="14850" max="14850" width="9" style="1"/>
    <col min="14851" max="14851" width="8.25" style="1" customWidth="1"/>
    <col min="14852" max="14852" width="13.375" style="1" customWidth="1"/>
    <col min="14853" max="15102" width="9" style="1"/>
    <col min="15103" max="15103" width="7.625" style="1" customWidth="1"/>
    <col min="15104" max="15104" width="33.875" style="1" customWidth="1"/>
    <col min="15105" max="15105" width="5.375" style="1" customWidth="1"/>
    <col min="15106" max="15106" width="9" style="1"/>
    <col min="15107" max="15107" width="8.25" style="1" customWidth="1"/>
    <col min="15108" max="15108" width="13.375" style="1" customWidth="1"/>
    <col min="15109" max="15358" width="9" style="1"/>
    <col min="15359" max="15359" width="7.625" style="1" customWidth="1"/>
    <col min="15360" max="15360" width="33.875" style="1" customWidth="1"/>
    <col min="15361" max="15361" width="5.375" style="1" customWidth="1"/>
    <col min="15362" max="15362" width="9" style="1"/>
    <col min="15363" max="15363" width="8.25" style="1" customWidth="1"/>
    <col min="15364" max="15364" width="13.375" style="1" customWidth="1"/>
    <col min="15365" max="15614" width="9" style="1"/>
    <col min="15615" max="15615" width="7.625" style="1" customWidth="1"/>
    <col min="15616" max="15616" width="33.875" style="1" customWidth="1"/>
    <col min="15617" max="15617" width="5.375" style="1" customWidth="1"/>
    <col min="15618" max="15618" width="9" style="1"/>
    <col min="15619" max="15619" width="8.25" style="1" customWidth="1"/>
    <col min="15620" max="15620" width="13.375" style="1" customWidth="1"/>
    <col min="15621" max="15870" width="9" style="1"/>
    <col min="15871" max="15871" width="7.625" style="1" customWidth="1"/>
    <col min="15872" max="15872" width="33.875" style="1" customWidth="1"/>
    <col min="15873" max="15873" width="5.375" style="1" customWidth="1"/>
    <col min="15874" max="15874" width="9" style="1"/>
    <col min="15875" max="15875" width="8.25" style="1" customWidth="1"/>
    <col min="15876" max="15876" width="13.375" style="1" customWidth="1"/>
    <col min="15877" max="16126" width="9" style="1"/>
    <col min="16127" max="16127" width="7.625" style="1" customWidth="1"/>
    <col min="16128" max="16128" width="33.875" style="1" customWidth="1"/>
    <col min="16129" max="16129" width="5.375" style="1" customWidth="1"/>
    <col min="16130" max="16130" width="9" style="1"/>
    <col min="16131" max="16131" width="8.25" style="1" customWidth="1"/>
    <col min="16132" max="16132" width="13.375" style="1" customWidth="1"/>
    <col min="16133" max="16384" width="9" style="1"/>
  </cols>
  <sheetData>
    <row r="1" spans="1:5" x14ac:dyDescent="0.2">
      <c r="A1" s="1"/>
      <c r="B1" s="1"/>
      <c r="C1" s="1"/>
      <c r="D1" s="1"/>
    </row>
    <row r="2" spans="1:5" x14ac:dyDescent="0.2">
      <c r="A2" s="442"/>
      <c r="B2" s="442"/>
      <c r="C2" s="442"/>
      <c r="D2" s="442"/>
    </row>
    <row r="3" spans="1:5" ht="17.100000000000001" customHeight="1" x14ac:dyDescent="0.2">
      <c r="A3" s="443" t="s">
        <v>642</v>
      </c>
      <c r="B3" s="443"/>
      <c r="C3" s="443"/>
      <c r="D3" s="443"/>
    </row>
    <row r="4" spans="1:5" ht="17.100000000000001" customHeight="1" x14ac:dyDescent="0.2">
      <c r="A4" s="442" t="s">
        <v>0</v>
      </c>
      <c r="B4" s="442"/>
      <c r="C4" s="442"/>
      <c r="D4" s="442"/>
    </row>
    <row r="5" spans="1:5" ht="17.100000000000001" customHeight="1" x14ac:dyDescent="0.2">
      <c r="A5" s="95"/>
      <c r="B5" s="95"/>
      <c r="C5" s="95"/>
      <c r="D5" s="95"/>
    </row>
    <row r="6" spans="1:5" ht="14.25" x14ac:dyDescent="0.2">
      <c r="A6" s="444" t="s">
        <v>643</v>
      </c>
      <c r="B6" s="445"/>
      <c r="C6" s="445"/>
      <c r="D6" s="50">
        <f>'0. SPLOŠNO - Mapa5'!F49</f>
        <v>0</v>
      </c>
      <c r="E6" s="2"/>
    </row>
    <row r="7" spans="1:5" ht="14.25" x14ac:dyDescent="0.2">
      <c r="A7" s="444" t="s">
        <v>1</v>
      </c>
      <c r="B7" s="445"/>
      <c r="C7" s="445"/>
      <c r="D7" s="50">
        <f>'1. TEHNOLOŠKA OPREMA - Mapa5'!G75</f>
        <v>0</v>
      </c>
      <c r="E7" s="2"/>
    </row>
    <row r="8" spans="1:5" ht="14.25" x14ac:dyDescent="0.2">
      <c r="A8" s="444" t="s">
        <v>2</v>
      </c>
      <c r="B8" s="445"/>
      <c r="C8" s="445"/>
      <c r="D8" s="50">
        <f>'2. CEVNI IN PODPORNI S.- Mapa5'!G84</f>
        <v>0</v>
      </c>
      <c r="E8" s="2"/>
    </row>
    <row r="9" spans="1:5" ht="14.25" x14ac:dyDescent="0.2">
      <c r="A9" s="448" t="s">
        <v>3</v>
      </c>
      <c r="B9" s="449"/>
      <c r="C9" s="449"/>
      <c r="D9" s="91">
        <f>'3.JEKLENA KONSTRUKCIJA - Mapa5 '!G11</f>
        <v>0</v>
      </c>
      <c r="E9" s="2"/>
    </row>
    <row r="10" spans="1:5" ht="15" thickBot="1" x14ac:dyDescent="0.25">
      <c r="A10" s="51"/>
      <c r="B10" s="52"/>
      <c r="C10" s="52"/>
      <c r="D10" s="53"/>
      <c r="E10" s="2"/>
    </row>
    <row r="11" spans="1:5" ht="15" thickBot="1" x14ac:dyDescent="0.25">
      <c r="A11" s="450" t="s">
        <v>4</v>
      </c>
      <c r="B11" s="451"/>
      <c r="C11" s="452"/>
      <c r="D11" s="127">
        <f>SUM(D6:D9)</f>
        <v>0</v>
      </c>
      <c r="E11" s="2"/>
    </row>
    <row r="12" spans="1:5" ht="15" thickBot="1" x14ac:dyDescent="0.25">
      <c r="A12" s="444" t="s">
        <v>5</v>
      </c>
      <c r="B12" s="445"/>
      <c r="C12" s="445"/>
      <c r="D12" s="92">
        <f>D11*0.22</f>
        <v>0</v>
      </c>
      <c r="E12" s="2"/>
    </row>
    <row r="13" spans="1:5" ht="15" thickBot="1" x14ac:dyDescent="0.25">
      <c r="A13" s="446" t="s">
        <v>6</v>
      </c>
      <c r="B13" s="447"/>
      <c r="C13" s="447"/>
      <c r="D13" s="49">
        <f>D11+D12</f>
        <v>0</v>
      </c>
      <c r="E13" s="2"/>
    </row>
    <row r="14" spans="1:5" x14ac:dyDescent="0.2">
      <c r="A14" s="3"/>
      <c r="B14" s="4"/>
      <c r="C14" s="5"/>
      <c r="D14" s="5"/>
      <c r="E14" s="2"/>
    </row>
  </sheetData>
  <sheetProtection algorithmName="SHA-512" hashValue="nc9ZLFFOfERaVVvPY0uZ1mqw1dmo0ovh3UwDlsU/SPOo/XrqNB1MgxfYXgnVPhOUKfZlr0RLuPtEVZgnJB4JJw==" saltValue="aCUs8hq0auyOzcJjbP9TrQ==" spinCount="100000" sheet="1" objects="1" scenarios="1"/>
  <mergeCells count="10">
    <mergeCell ref="A4:D4"/>
    <mergeCell ref="A2:D2"/>
    <mergeCell ref="A3:D3"/>
    <mergeCell ref="A6:C6"/>
    <mergeCell ref="A13:C13"/>
    <mergeCell ref="A7:C7"/>
    <mergeCell ref="A8:C8"/>
    <mergeCell ref="A9:C9"/>
    <mergeCell ref="A11:C11"/>
    <mergeCell ref="A12:C12"/>
  </mergeCells>
  <pageMargins left="0.70866141732283472" right="0.70866141732283472" top="0.74803149606299213" bottom="0.74803149606299213" header="0.31496062992125984" footer="0.31496062992125984"/>
  <pageSetup paperSize="9" orientation="portrait" r:id="rId1"/>
  <headerFooter>
    <oddFooter>&amp;L&amp;8© Sipro Inženiring d.o.o., CKŽ135c, 8250 Krško
&amp;10
Datoteka:    SIP431PZI-5S/01
Objekt:   &amp;K00+000w &amp;K000000 Požarno črpališče na Pomolu II&amp;R  Revizija:                      0                                &amp;K000000
   Datum:     oktober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8311E-C7FE-4B5D-AD1B-2432E2806133}">
  <dimension ref="A1:H51"/>
  <sheetViews>
    <sheetView topLeftCell="A40" zoomScaleNormal="100" zoomScaleSheetLayoutView="130" workbookViewId="0">
      <selection activeCell="C51" sqref="C51"/>
    </sheetView>
  </sheetViews>
  <sheetFormatPr defaultRowHeight="12.75" x14ac:dyDescent="0.2"/>
  <cols>
    <col min="1" max="1" width="7.625" style="328" customWidth="1"/>
    <col min="2" max="2" width="33.875" style="329" customWidth="1"/>
    <col min="3" max="3" width="5.375" style="330" customWidth="1"/>
    <col min="4" max="4" width="9" style="331"/>
    <col min="5" max="5" width="9.125" style="331" customWidth="1"/>
    <col min="6" max="6" width="12.25" style="331" customWidth="1"/>
    <col min="7" max="256" width="9" style="94"/>
    <col min="257" max="257" width="7.625" style="94" customWidth="1"/>
    <col min="258" max="258" width="33.875" style="94" customWidth="1"/>
    <col min="259" max="259" width="5.375" style="94" customWidth="1"/>
    <col min="260" max="260" width="9" style="94"/>
    <col min="261" max="261" width="8.25" style="94" customWidth="1"/>
    <col min="262" max="262" width="13.375" style="94" customWidth="1"/>
    <col min="263" max="512" width="9" style="94"/>
    <col min="513" max="513" width="7.625" style="94" customWidth="1"/>
    <col min="514" max="514" width="33.875" style="94" customWidth="1"/>
    <col min="515" max="515" width="5.375" style="94" customWidth="1"/>
    <col min="516" max="516" width="9" style="94"/>
    <col min="517" max="517" width="8.25" style="94" customWidth="1"/>
    <col min="518" max="518" width="13.375" style="94" customWidth="1"/>
    <col min="519" max="768" width="9" style="94"/>
    <col min="769" max="769" width="7.625" style="94" customWidth="1"/>
    <col min="770" max="770" width="33.875" style="94" customWidth="1"/>
    <col min="771" max="771" width="5.375" style="94" customWidth="1"/>
    <col min="772" max="772" width="9" style="94"/>
    <col min="773" max="773" width="8.25" style="94" customWidth="1"/>
    <col min="774" max="774" width="13.375" style="94" customWidth="1"/>
    <col min="775" max="1024" width="9" style="94"/>
    <col min="1025" max="1025" width="7.625" style="94" customWidth="1"/>
    <col min="1026" max="1026" width="33.875" style="94" customWidth="1"/>
    <col min="1027" max="1027" width="5.375" style="94" customWidth="1"/>
    <col min="1028" max="1028" width="9" style="94"/>
    <col min="1029" max="1029" width="8.25" style="94" customWidth="1"/>
    <col min="1030" max="1030" width="13.375" style="94" customWidth="1"/>
    <col min="1031" max="1280" width="9" style="94"/>
    <col min="1281" max="1281" width="7.625" style="94" customWidth="1"/>
    <col min="1282" max="1282" width="33.875" style="94" customWidth="1"/>
    <col min="1283" max="1283" width="5.375" style="94" customWidth="1"/>
    <col min="1284" max="1284" width="9" style="94"/>
    <col min="1285" max="1285" width="8.25" style="94" customWidth="1"/>
    <col min="1286" max="1286" width="13.375" style="94" customWidth="1"/>
    <col min="1287" max="1536" width="9" style="94"/>
    <col min="1537" max="1537" width="7.625" style="94" customWidth="1"/>
    <col min="1538" max="1538" width="33.875" style="94" customWidth="1"/>
    <col min="1539" max="1539" width="5.375" style="94" customWidth="1"/>
    <col min="1540" max="1540" width="9" style="94"/>
    <col min="1541" max="1541" width="8.25" style="94" customWidth="1"/>
    <col min="1542" max="1542" width="13.375" style="94" customWidth="1"/>
    <col min="1543" max="1792" width="9" style="94"/>
    <col min="1793" max="1793" width="7.625" style="94" customWidth="1"/>
    <col min="1794" max="1794" width="33.875" style="94" customWidth="1"/>
    <col min="1795" max="1795" width="5.375" style="94" customWidth="1"/>
    <col min="1796" max="1796" width="9" style="94"/>
    <col min="1797" max="1797" width="8.25" style="94" customWidth="1"/>
    <col min="1798" max="1798" width="13.375" style="94" customWidth="1"/>
    <col min="1799" max="2048" width="9" style="94"/>
    <col min="2049" max="2049" width="7.625" style="94" customWidth="1"/>
    <col min="2050" max="2050" width="33.875" style="94" customWidth="1"/>
    <col min="2051" max="2051" width="5.375" style="94" customWidth="1"/>
    <col min="2052" max="2052" width="9" style="94"/>
    <col min="2053" max="2053" width="8.25" style="94" customWidth="1"/>
    <col min="2054" max="2054" width="13.375" style="94" customWidth="1"/>
    <col min="2055" max="2304" width="9" style="94"/>
    <col min="2305" max="2305" width="7.625" style="94" customWidth="1"/>
    <col min="2306" max="2306" width="33.875" style="94" customWidth="1"/>
    <col min="2307" max="2307" width="5.375" style="94" customWidth="1"/>
    <col min="2308" max="2308" width="9" style="94"/>
    <col min="2309" max="2309" width="8.25" style="94" customWidth="1"/>
    <col min="2310" max="2310" width="13.375" style="94" customWidth="1"/>
    <col min="2311" max="2560" width="9" style="94"/>
    <col min="2561" max="2561" width="7.625" style="94" customWidth="1"/>
    <col min="2562" max="2562" width="33.875" style="94" customWidth="1"/>
    <col min="2563" max="2563" width="5.375" style="94" customWidth="1"/>
    <col min="2564" max="2564" width="9" style="94"/>
    <col min="2565" max="2565" width="8.25" style="94" customWidth="1"/>
    <col min="2566" max="2566" width="13.375" style="94" customWidth="1"/>
    <col min="2567" max="2816" width="9" style="94"/>
    <col min="2817" max="2817" width="7.625" style="94" customWidth="1"/>
    <col min="2818" max="2818" width="33.875" style="94" customWidth="1"/>
    <col min="2819" max="2819" width="5.375" style="94" customWidth="1"/>
    <col min="2820" max="2820" width="9" style="94"/>
    <col min="2821" max="2821" width="8.25" style="94" customWidth="1"/>
    <col min="2822" max="2822" width="13.375" style="94" customWidth="1"/>
    <col min="2823" max="3072" width="9" style="94"/>
    <col min="3073" max="3073" width="7.625" style="94" customWidth="1"/>
    <col min="3074" max="3074" width="33.875" style="94" customWidth="1"/>
    <col min="3075" max="3075" width="5.375" style="94" customWidth="1"/>
    <col min="3076" max="3076" width="9" style="94"/>
    <col min="3077" max="3077" width="8.25" style="94" customWidth="1"/>
    <col min="3078" max="3078" width="13.375" style="94" customWidth="1"/>
    <col min="3079" max="3328" width="9" style="94"/>
    <col min="3329" max="3329" width="7.625" style="94" customWidth="1"/>
    <col min="3330" max="3330" width="33.875" style="94" customWidth="1"/>
    <col min="3331" max="3331" width="5.375" style="94" customWidth="1"/>
    <col min="3332" max="3332" width="9" style="94"/>
    <col min="3333" max="3333" width="8.25" style="94" customWidth="1"/>
    <col min="3334" max="3334" width="13.375" style="94" customWidth="1"/>
    <col min="3335" max="3584" width="9" style="94"/>
    <col min="3585" max="3585" width="7.625" style="94" customWidth="1"/>
    <col min="3586" max="3586" width="33.875" style="94" customWidth="1"/>
    <col min="3587" max="3587" width="5.375" style="94" customWidth="1"/>
    <col min="3588" max="3588" width="9" style="94"/>
    <col min="3589" max="3589" width="8.25" style="94" customWidth="1"/>
    <col min="3590" max="3590" width="13.375" style="94" customWidth="1"/>
    <col min="3591" max="3840" width="9" style="94"/>
    <col min="3841" max="3841" width="7.625" style="94" customWidth="1"/>
    <col min="3842" max="3842" width="33.875" style="94" customWidth="1"/>
    <col min="3843" max="3843" width="5.375" style="94" customWidth="1"/>
    <col min="3844" max="3844" width="9" style="94"/>
    <col min="3845" max="3845" width="8.25" style="94" customWidth="1"/>
    <col min="3846" max="3846" width="13.375" style="94" customWidth="1"/>
    <col min="3847" max="4096" width="9" style="94"/>
    <col min="4097" max="4097" width="7.625" style="94" customWidth="1"/>
    <col min="4098" max="4098" width="33.875" style="94" customWidth="1"/>
    <col min="4099" max="4099" width="5.375" style="94" customWidth="1"/>
    <col min="4100" max="4100" width="9" style="94"/>
    <col min="4101" max="4101" width="8.25" style="94" customWidth="1"/>
    <col min="4102" max="4102" width="13.375" style="94" customWidth="1"/>
    <col min="4103" max="4352" width="9" style="94"/>
    <col min="4353" max="4353" width="7.625" style="94" customWidth="1"/>
    <col min="4354" max="4354" width="33.875" style="94" customWidth="1"/>
    <col min="4355" max="4355" width="5.375" style="94" customWidth="1"/>
    <col min="4356" max="4356" width="9" style="94"/>
    <col min="4357" max="4357" width="8.25" style="94" customWidth="1"/>
    <col min="4358" max="4358" width="13.375" style="94" customWidth="1"/>
    <col min="4359" max="4608" width="9" style="94"/>
    <col min="4609" max="4609" width="7.625" style="94" customWidth="1"/>
    <col min="4610" max="4610" width="33.875" style="94" customWidth="1"/>
    <col min="4611" max="4611" width="5.375" style="94" customWidth="1"/>
    <col min="4612" max="4612" width="9" style="94"/>
    <col min="4613" max="4613" width="8.25" style="94" customWidth="1"/>
    <col min="4614" max="4614" width="13.375" style="94" customWidth="1"/>
    <col min="4615" max="4864" width="9" style="94"/>
    <col min="4865" max="4865" width="7.625" style="94" customWidth="1"/>
    <col min="4866" max="4866" width="33.875" style="94" customWidth="1"/>
    <col min="4867" max="4867" width="5.375" style="94" customWidth="1"/>
    <col min="4868" max="4868" width="9" style="94"/>
    <col min="4869" max="4869" width="8.25" style="94" customWidth="1"/>
    <col min="4870" max="4870" width="13.375" style="94" customWidth="1"/>
    <col min="4871" max="5120" width="9" style="94"/>
    <col min="5121" max="5121" width="7.625" style="94" customWidth="1"/>
    <col min="5122" max="5122" width="33.875" style="94" customWidth="1"/>
    <col min="5123" max="5123" width="5.375" style="94" customWidth="1"/>
    <col min="5124" max="5124" width="9" style="94"/>
    <col min="5125" max="5125" width="8.25" style="94" customWidth="1"/>
    <col min="5126" max="5126" width="13.375" style="94" customWidth="1"/>
    <col min="5127" max="5376" width="9" style="94"/>
    <col min="5377" max="5377" width="7.625" style="94" customWidth="1"/>
    <col min="5378" max="5378" width="33.875" style="94" customWidth="1"/>
    <col min="5379" max="5379" width="5.375" style="94" customWidth="1"/>
    <col min="5380" max="5380" width="9" style="94"/>
    <col min="5381" max="5381" width="8.25" style="94" customWidth="1"/>
    <col min="5382" max="5382" width="13.375" style="94" customWidth="1"/>
    <col min="5383" max="5632" width="9" style="94"/>
    <col min="5633" max="5633" width="7.625" style="94" customWidth="1"/>
    <col min="5634" max="5634" width="33.875" style="94" customWidth="1"/>
    <col min="5635" max="5635" width="5.375" style="94" customWidth="1"/>
    <col min="5636" max="5636" width="9" style="94"/>
    <col min="5637" max="5637" width="8.25" style="94" customWidth="1"/>
    <col min="5638" max="5638" width="13.375" style="94" customWidth="1"/>
    <col min="5639" max="5888" width="9" style="94"/>
    <col min="5889" max="5889" width="7.625" style="94" customWidth="1"/>
    <col min="5890" max="5890" width="33.875" style="94" customWidth="1"/>
    <col min="5891" max="5891" width="5.375" style="94" customWidth="1"/>
    <col min="5892" max="5892" width="9" style="94"/>
    <col min="5893" max="5893" width="8.25" style="94" customWidth="1"/>
    <col min="5894" max="5894" width="13.375" style="94" customWidth="1"/>
    <col min="5895" max="6144" width="9" style="94"/>
    <col min="6145" max="6145" width="7.625" style="94" customWidth="1"/>
    <col min="6146" max="6146" width="33.875" style="94" customWidth="1"/>
    <col min="6147" max="6147" width="5.375" style="94" customWidth="1"/>
    <col min="6148" max="6148" width="9" style="94"/>
    <col min="6149" max="6149" width="8.25" style="94" customWidth="1"/>
    <col min="6150" max="6150" width="13.375" style="94" customWidth="1"/>
    <col min="6151" max="6400" width="9" style="94"/>
    <col min="6401" max="6401" width="7.625" style="94" customWidth="1"/>
    <col min="6402" max="6402" width="33.875" style="94" customWidth="1"/>
    <col min="6403" max="6403" width="5.375" style="94" customWidth="1"/>
    <col min="6404" max="6404" width="9" style="94"/>
    <col min="6405" max="6405" width="8.25" style="94" customWidth="1"/>
    <col min="6406" max="6406" width="13.375" style="94" customWidth="1"/>
    <col min="6407" max="6656" width="9" style="94"/>
    <col min="6657" max="6657" width="7.625" style="94" customWidth="1"/>
    <col min="6658" max="6658" width="33.875" style="94" customWidth="1"/>
    <col min="6659" max="6659" width="5.375" style="94" customWidth="1"/>
    <col min="6660" max="6660" width="9" style="94"/>
    <col min="6661" max="6661" width="8.25" style="94" customWidth="1"/>
    <col min="6662" max="6662" width="13.375" style="94" customWidth="1"/>
    <col min="6663" max="6912" width="9" style="94"/>
    <col min="6913" max="6913" width="7.625" style="94" customWidth="1"/>
    <col min="6914" max="6914" width="33.875" style="94" customWidth="1"/>
    <col min="6915" max="6915" width="5.375" style="94" customWidth="1"/>
    <col min="6916" max="6916" width="9" style="94"/>
    <col min="6917" max="6917" width="8.25" style="94" customWidth="1"/>
    <col min="6918" max="6918" width="13.375" style="94" customWidth="1"/>
    <col min="6919" max="7168" width="9" style="94"/>
    <col min="7169" max="7169" width="7.625" style="94" customWidth="1"/>
    <col min="7170" max="7170" width="33.875" style="94" customWidth="1"/>
    <col min="7171" max="7171" width="5.375" style="94" customWidth="1"/>
    <col min="7172" max="7172" width="9" style="94"/>
    <col min="7173" max="7173" width="8.25" style="94" customWidth="1"/>
    <col min="7174" max="7174" width="13.375" style="94" customWidth="1"/>
    <col min="7175" max="7424" width="9" style="94"/>
    <col min="7425" max="7425" width="7.625" style="94" customWidth="1"/>
    <col min="7426" max="7426" width="33.875" style="94" customWidth="1"/>
    <col min="7427" max="7427" width="5.375" style="94" customWidth="1"/>
    <col min="7428" max="7428" width="9" style="94"/>
    <col min="7429" max="7429" width="8.25" style="94" customWidth="1"/>
    <col min="7430" max="7430" width="13.375" style="94" customWidth="1"/>
    <col min="7431" max="7680" width="9" style="94"/>
    <col min="7681" max="7681" width="7.625" style="94" customWidth="1"/>
    <col min="7682" max="7682" width="33.875" style="94" customWidth="1"/>
    <col min="7683" max="7683" width="5.375" style="94" customWidth="1"/>
    <col min="7684" max="7684" width="9" style="94"/>
    <col min="7685" max="7685" width="8.25" style="94" customWidth="1"/>
    <col min="7686" max="7686" width="13.375" style="94" customWidth="1"/>
    <col min="7687" max="7936" width="9" style="94"/>
    <col min="7937" max="7937" width="7.625" style="94" customWidth="1"/>
    <col min="7938" max="7938" width="33.875" style="94" customWidth="1"/>
    <col min="7939" max="7939" width="5.375" style="94" customWidth="1"/>
    <col min="7940" max="7940" width="9" style="94"/>
    <col min="7941" max="7941" width="8.25" style="94" customWidth="1"/>
    <col min="7942" max="7942" width="13.375" style="94" customWidth="1"/>
    <col min="7943" max="8192" width="9" style="94"/>
    <col min="8193" max="8193" width="7.625" style="94" customWidth="1"/>
    <col min="8194" max="8194" width="33.875" style="94" customWidth="1"/>
    <col min="8195" max="8195" width="5.375" style="94" customWidth="1"/>
    <col min="8196" max="8196" width="9" style="94"/>
    <col min="8197" max="8197" width="8.25" style="94" customWidth="1"/>
    <col min="8198" max="8198" width="13.375" style="94" customWidth="1"/>
    <col min="8199" max="8448" width="9" style="94"/>
    <col min="8449" max="8449" width="7.625" style="94" customWidth="1"/>
    <col min="8450" max="8450" width="33.875" style="94" customWidth="1"/>
    <col min="8451" max="8451" width="5.375" style="94" customWidth="1"/>
    <col min="8452" max="8452" width="9" style="94"/>
    <col min="8453" max="8453" width="8.25" style="94" customWidth="1"/>
    <col min="8454" max="8454" width="13.375" style="94" customWidth="1"/>
    <col min="8455" max="8704" width="9" style="94"/>
    <col min="8705" max="8705" width="7.625" style="94" customWidth="1"/>
    <col min="8706" max="8706" width="33.875" style="94" customWidth="1"/>
    <col min="8707" max="8707" width="5.375" style="94" customWidth="1"/>
    <col min="8708" max="8708" width="9" style="94"/>
    <col min="8709" max="8709" width="8.25" style="94" customWidth="1"/>
    <col min="8710" max="8710" width="13.375" style="94" customWidth="1"/>
    <col min="8711" max="8960" width="9" style="94"/>
    <col min="8961" max="8961" width="7.625" style="94" customWidth="1"/>
    <col min="8962" max="8962" width="33.875" style="94" customWidth="1"/>
    <col min="8963" max="8963" width="5.375" style="94" customWidth="1"/>
    <col min="8964" max="8964" width="9" style="94"/>
    <col min="8965" max="8965" width="8.25" style="94" customWidth="1"/>
    <col min="8966" max="8966" width="13.375" style="94" customWidth="1"/>
    <col min="8967" max="9216" width="9" style="94"/>
    <col min="9217" max="9217" width="7.625" style="94" customWidth="1"/>
    <col min="9218" max="9218" width="33.875" style="94" customWidth="1"/>
    <col min="9219" max="9219" width="5.375" style="94" customWidth="1"/>
    <col min="9220" max="9220" width="9" style="94"/>
    <col min="9221" max="9221" width="8.25" style="94" customWidth="1"/>
    <col min="9222" max="9222" width="13.375" style="94" customWidth="1"/>
    <col min="9223" max="9472" width="9" style="94"/>
    <col min="9473" max="9473" width="7.625" style="94" customWidth="1"/>
    <col min="9474" max="9474" width="33.875" style="94" customWidth="1"/>
    <col min="9475" max="9475" width="5.375" style="94" customWidth="1"/>
    <col min="9476" max="9476" width="9" style="94"/>
    <col min="9477" max="9477" width="8.25" style="94" customWidth="1"/>
    <col min="9478" max="9478" width="13.375" style="94" customWidth="1"/>
    <col min="9479" max="9728" width="9" style="94"/>
    <col min="9729" max="9729" width="7.625" style="94" customWidth="1"/>
    <col min="9730" max="9730" width="33.875" style="94" customWidth="1"/>
    <col min="9731" max="9731" width="5.375" style="94" customWidth="1"/>
    <col min="9732" max="9732" width="9" style="94"/>
    <col min="9733" max="9733" width="8.25" style="94" customWidth="1"/>
    <col min="9734" max="9734" width="13.375" style="94" customWidth="1"/>
    <col min="9735" max="9984" width="9" style="94"/>
    <col min="9985" max="9985" width="7.625" style="94" customWidth="1"/>
    <col min="9986" max="9986" width="33.875" style="94" customWidth="1"/>
    <col min="9987" max="9987" width="5.375" style="94" customWidth="1"/>
    <col min="9988" max="9988" width="9" style="94"/>
    <col min="9989" max="9989" width="8.25" style="94" customWidth="1"/>
    <col min="9990" max="9990" width="13.375" style="94" customWidth="1"/>
    <col min="9991" max="10240" width="9" style="94"/>
    <col min="10241" max="10241" width="7.625" style="94" customWidth="1"/>
    <col min="10242" max="10242" width="33.875" style="94" customWidth="1"/>
    <col min="10243" max="10243" width="5.375" style="94" customWidth="1"/>
    <col min="10244" max="10244" width="9" style="94"/>
    <col min="10245" max="10245" width="8.25" style="94" customWidth="1"/>
    <col min="10246" max="10246" width="13.375" style="94" customWidth="1"/>
    <col min="10247" max="10496" width="9" style="94"/>
    <col min="10497" max="10497" width="7.625" style="94" customWidth="1"/>
    <col min="10498" max="10498" width="33.875" style="94" customWidth="1"/>
    <col min="10499" max="10499" width="5.375" style="94" customWidth="1"/>
    <col min="10500" max="10500" width="9" style="94"/>
    <col min="10501" max="10501" width="8.25" style="94" customWidth="1"/>
    <col min="10502" max="10502" width="13.375" style="94" customWidth="1"/>
    <col min="10503" max="10752" width="9" style="94"/>
    <col min="10753" max="10753" width="7.625" style="94" customWidth="1"/>
    <col min="10754" max="10754" width="33.875" style="94" customWidth="1"/>
    <col min="10755" max="10755" width="5.375" style="94" customWidth="1"/>
    <col min="10756" max="10756" width="9" style="94"/>
    <col min="10757" max="10757" width="8.25" style="94" customWidth="1"/>
    <col min="10758" max="10758" width="13.375" style="94" customWidth="1"/>
    <col min="10759" max="11008" width="9" style="94"/>
    <col min="11009" max="11009" width="7.625" style="94" customWidth="1"/>
    <col min="11010" max="11010" width="33.875" style="94" customWidth="1"/>
    <col min="11011" max="11011" width="5.375" style="94" customWidth="1"/>
    <col min="11012" max="11012" width="9" style="94"/>
    <col min="11013" max="11013" width="8.25" style="94" customWidth="1"/>
    <col min="11014" max="11014" width="13.375" style="94" customWidth="1"/>
    <col min="11015" max="11264" width="9" style="94"/>
    <col min="11265" max="11265" width="7.625" style="94" customWidth="1"/>
    <col min="11266" max="11266" width="33.875" style="94" customWidth="1"/>
    <col min="11267" max="11267" width="5.375" style="94" customWidth="1"/>
    <col min="11268" max="11268" width="9" style="94"/>
    <col min="11269" max="11269" width="8.25" style="94" customWidth="1"/>
    <col min="11270" max="11270" width="13.375" style="94" customWidth="1"/>
    <col min="11271" max="11520" width="9" style="94"/>
    <col min="11521" max="11521" width="7.625" style="94" customWidth="1"/>
    <col min="11522" max="11522" width="33.875" style="94" customWidth="1"/>
    <col min="11523" max="11523" width="5.375" style="94" customWidth="1"/>
    <col min="11524" max="11524" width="9" style="94"/>
    <col min="11525" max="11525" width="8.25" style="94" customWidth="1"/>
    <col min="11526" max="11526" width="13.375" style="94" customWidth="1"/>
    <col min="11527" max="11776" width="9" style="94"/>
    <col min="11777" max="11777" width="7.625" style="94" customWidth="1"/>
    <col min="11778" max="11778" width="33.875" style="94" customWidth="1"/>
    <col min="11779" max="11779" width="5.375" style="94" customWidth="1"/>
    <col min="11780" max="11780" width="9" style="94"/>
    <col min="11781" max="11781" width="8.25" style="94" customWidth="1"/>
    <col min="11782" max="11782" width="13.375" style="94" customWidth="1"/>
    <col min="11783" max="12032" width="9" style="94"/>
    <col min="12033" max="12033" width="7.625" style="94" customWidth="1"/>
    <col min="12034" max="12034" width="33.875" style="94" customWidth="1"/>
    <col min="12035" max="12035" width="5.375" style="94" customWidth="1"/>
    <col min="12036" max="12036" width="9" style="94"/>
    <col min="12037" max="12037" width="8.25" style="94" customWidth="1"/>
    <col min="12038" max="12038" width="13.375" style="94" customWidth="1"/>
    <col min="12039" max="12288" width="9" style="94"/>
    <col min="12289" max="12289" width="7.625" style="94" customWidth="1"/>
    <col min="12290" max="12290" width="33.875" style="94" customWidth="1"/>
    <col min="12291" max="12291" width="5.375" style="94" customWidth="1"/>
    <col min="12292" max="12292" width="9" style="94"/>
    <col min="12293" max="12293" width="8.25" style="94" customWidth="1"/>
    <col min="12294" max="12294" width="13.375" style="94" customWidth="1"/>
    <col min="12295" max="12544" width="9" style="94"/>
    <col min="12545" max="12545" width="7.625" style="94" customWidth="1"/>
    <col min="12546" max="12546" width="33.875" style="94" customWidth="1"/>
    <col min="12547" max="12547" width="5.375" style="94" customWidth="1"/>
    <col min="12548" max="12548" width="9" style="94"/>
    <col min="12549" max="12549" width="8.25" style="94" customWidth="1"/>
    <col min="12550" max="12550" width="13.375" style="94" customWidth="1"/>
    <col min="12551" max="12800" width="9" style="94"/>
    <col min="12801" max="12801" width="7.625" style="94" customWidth="1"/>
    <col min="12802" max="12802" width="33.875" style="94" customWidth="1"/>
    <col min="12803" max="12803" width="5.375" style="94" customWidth="1"/>
    <col min="12804" max="12804" width="9" style="94"/>
    <col min="12805" max="12805" width="8.25" style="94" customWidth="1"/>
    <col min="12806" max="12806" width="13.375" style="94" customWidth="1"/>
    <col min="12807" max="13056" width="9" style="94"/>
    <col min="13057" max="13057" width="7.625" style="94" customWidth="1"/>
    <col min="13058" max="13058" width="33.875" style="94" customWidth="1"/>
    <col min="13059" max="13059" width="5.375" style="94" customWidth="1"/>
    <col min="13060" max="13060" width="9" style="94"/>
    <col min="13061" max="13061" width="8.25" style="94" customWidth="1"/>
    <col min="13062" max="13062" width="13.375" style="94" customWidth="1"/>
    <col min="13063" max="13312" width="9" style="94"/>
    <col min="13313" max="13313" width="7.625" style="94" customWidth="1"/>
    <col min="13314" max="13314" width="33.875" style="94" customWidth="1"/>
    <col min="13315" max="13315" width="5.375" style="94" customWidth="1"/>
    <col min="13316" max="13316" width="9" style="94"/>
    <col min="13317" max="13317" width="8.25" style="94" customWidth="1"/>
    <col min="13318" max="13318" width="13.375" style="94" customWidth="1"/>
    <col min="13319" max="13568" width="9" style="94"/>
    <col min="13569" max="13569" width="7.625" style="94" customWidth="1"/>
    <col min="13570" max="13570" width="33.875" style="94" customWidth="1"/>
    <col min="13571" max="13571" width="5.375" style="94" customWidth="1"/>
    <col min="13572" max="13572" width="9" style="94"/>
    <col min="13573" max="13573" width="8.25" style="94" customWidth="1"/>
    <col min="13574" max="13574" width="13.375" style="94" customWidth="1"/>
    <col min="13575" max="13824" width="9" style="94"/>
    <col min="13825" max="13825" width="7.625" style="94" customWidth="1"/>
    <col min="13826" max="13826" width="33.875" style="94" customWidth="1"/>
    <col min="13827" max="13827" width="5.375" style="94" customWidth="1"/>
    <col min="13828" max="13828" width="9" style="94"/>
    <col min="13829" max="13829" width="8.25" style="94" customWidth="1"/>
    <col min="13830" max="13830" width="13.375" style="94" customWidth="1"/>
    <col min="13831" max="14080" width="9" style="94"/>
    <col min="14081" max="14081" width="7.625" style="94" customWidth="1"/>
    <col min="14082" max="14082" width="33.875" style="94" customWidth="1"/>
    <col min="14083" max="14083" width="5.375" style="94" customWidth="1"/>
    <col min="14084" max="14084" width="9" style="94"/>
    <col min="14085" max="14085" width="8.25" style="94" customWidth="1"/>
    <col min="14086" max="14086" width="13.375" style="94" customWidth="1"/>
    <col min="14087" max="14336" width="9" style="94"/>
    <col min="14337" max="14337" width="7.625" style="94" customWidth="1"/>
    <col min="14338" max="14338" width="33.875" style="94" customWidth="1"/>
    <col min="14339" max="14339" width="5.375" style="94" customWidth="1"/>
    <col min="14340" max="14340" width="9" style="94"/>
    <col min="14341" max="14341" width="8.25" style="94" customWidth="1"/>
    <col min="14342" max="14342" width="13.375" style="94" customWidth="1"/>
    <col min="14343" max="14592" width="9" style="94"/>
    <col min="14593" max="14593" width="7.625" style="94" customWidth="1"/>
    <col min="14594" max="14594" width="33.875" style="94" customWidth="1"/>
    <col min="14595" max="14595" width="5.375" style="94" customWidth="1"/>
    <col min="14596" max="14596" width="9" style="94"/>
    <col min="14597" max="14597" width="8.25" style="94" customWidth="1"/>
    <col min="14598" max="14598" width="13.375" style="94" customWidth="1"/>
    <col min="14599" max="14848" width="9" style="94"/>
    <col min="14849" max="14849" width="7.625" style="94" customWidth="1"/>
    <col min="14850" max="14850" width="33.875" style="94" customWidth="1"/>
    <col min="14851" max="14851" width="5.375" style="94" customWidth="1"/>
    <col min="14852" max="14852" width="9" style="94"/>
    <col min="14853" max="14853" width="8.25" style="94" customWidth="1"/>
    <col min="14854" max="14854" width="13.375" style="94" customWidth="1"/>
    <col min="14855" max="15104" width="9" style="94"/>
    <col min="15105" max="15105" width="7.625" style="94" customWidth="1"/>
    <col min="15106" max="15106" width="33.875" style="94" customWidth="1"/>
    <col min="15107" max="15107" width="5.375" style="94" customWidth="1"/>
    <col min="15108" max="15108" width="9" style="94"/>
    <col min="15109" max="15109" width="8.25" style="94" customWidth="1"/>
    <col min="15110" max="15110" width="13.375" style="94" customWidth="1"/>
    <col min="15111" max="15360" width="9" style="94"/>
    <col min="15361" max="15361" width="7.625" style="94" customWidth="1"/>
    <col min="15362" max="15362" width="33.875" style="94" customWidth="1"/>
    <col min="15363" max="15363" width="5.375" style="94" customWidth="1"/>
    <col min="15364" max="15364" width="9" style="94"/>
    <col min="15365" max="15365" width="8.25" style="94" customWidth="1"/>
    <col min="15366" max="15366" width="13.375" style="94" customWidth="1"/>
    <col min="15367" max="15616" width="9" style="94"/>
    <col min="15617" max="15617" width="7.625" style="94" customWidth="1"/>
    <col min="15618" max="15618" width="33.875" style="94" customWidth="1"/>
    <col min="15619" max="15619" width="5.375" style="94" customWidth="1"/>
    <col min="15620" max="15620" width="9" style="94"/>
    <col min="15621" max="15621" width="8.25" style="94" customWidth="1"/>
    <col min="15622" max="15622" width="13.375" style="94" customWidth="1"/>
    <col min="15623" max="15872" width="9" style="94"/>
    <col min="15873" max="15873" width="7.625" style="94" customWidth="1"/>
    <col min="15874" max="15874" width="33.875" style="94" customWidth="1"/>
    <col min="15875" max="15875" width="5.375" style="94" customWidth="1"/>
    <col min="15876" max="15876" width="9" style="94"/>
    <col min="15877" max="15877" width="8.25" style="94" customWidth="1"/>
    <col min="15878" max="15878" width="13.375" style="94" customWidth="1"/>
    <col min="15879" max="16128" width="9" style="94"/>
    <col min="16129" max="16129" width="7.625" style="94" customWidth="1"/>
    <col min="16130" max="16130" width="33.875" style="94" customWidth="1"/>
    <col min="16131" max="16131" width="5.375" style="94" customWidth="1"/>
    <col min="16132" max="16132" width="9" style="94"/>
    <col min="16133" max="16133" width="8.25" style="94" customWidth="1"/>
    <col min="16134" max="16134" width="13.375" style="94" customWidth="1"/>
    <col min="16135" max="16384" width="9" style="94"/>
  </cols>
  <sheetData>
    <row r="1" spans="1:6" ht="17.100000000000001" customHeight="1" x14ac:dyDescent="0.2">
      <c r="A1" s="290" t="s">
        <v>7</v>
      </c>
      <c r="B1" s="291" t="s">
        <v>626</v>
      </c>
      <c r="C1" s="292"/>
      <c r="D1" s="293"/>
      <c r="E1" s="293"/>
      <c r="F1" s="293"/>
    </row>
    <row r="2" spans="1:6" s="298" customFormat="1" x14ac:dyDescent="0.2">
      <c r="A2" s="294"/>
      <c r="B2" s="295"/>
      <c r="C2" s="296"/>
      <c r="D2" s="297"/>
      <c r="E2" s="297"/>
      <c r="F2" s="297"/>
    </row>
    <row r="3" spans="1:6" x14ac:dyDescent="0.2">
      <c r="A3" s="299"/>
      <c r="B3" s="300" t="s">
        <v>8</v>
      </c>
      <c r="C3" s="301"/>
      <c r="D3" s="301"/>
      <c r="E3" s="302"/>
      <c r="F3" s="303"/>
    </row>
    <row r="4" spans="1:6" x14ac:dyDescent="0.2">
      <c r="A4" s="299"/>
      <c r="B4" s="300"/>
      <c r="C4" s="301"/>
      <c r="D4" s="301"/>
      <c r="E4" s="302"/>
      <c r="F4" s="303"/>
    </row>
    <row r="5" spans="1:6" x14ac:dyDescent="0.2">
      <c r="A5" s="93" t="s">
        <v>9</v>
      </c>
      <c r="B5" s="304" t="s">
        <v>10</v>
      </c>
      <c r="C5" s="304"/>
      <c r="D5" s="305"/>
      <c r="E5" s="305"/>
      <c r="F5" s="306"/>
    </row>
    <row r="6" spans="1:6" x14ac:dyDescent="0.2">
      <c r="A6" s="93"/>
      <c r="B6" s="304" t="s">
        <v>11</v>
      </c>
      <c r="C6" s="307"/>
      <c r="D6" s="308"/>
      <c r="E6" s="308"/>
      <c r="F6" s="309"/>
    </row>
    <row r="7" spans="1:6" x14ac:dyDescent="0.2">
      <c r="A7" s="93"/>
      <c r="B7" s="304" t="s">
        <v>12</v>
      </c>
      <c r="C7" s="307"/>
      <c r="D7" s="308"/>
      <c r="E7" s="308"/>
      <c r="F7" s="309"/>
    </row>
    <row r="8" spans="1:6" x14ac:dyDescent="0.2">
      <c r="A8" s="93"/>
      <c r="B8" s="310"/>
      <c r="C8" s="307"/>
      <c r="D8" s="308"/>
      <c r="E8" s="308"/>
      <c r="F8" s="309"/>
    </row>
    <row r="9" spans="1:6" x14ac:dyDescent="0.2">
      <c r="A9" s="93" t="s">
        <v>9</v>
      </c>
      <c r="B9" s="304" t="s">
        <v>13</v>
      </c>
      <c r="C9" s="307"/>
      <c r="D9" s="308"/>
      <c r="E9" s="308"/>
      <c r="F9" s="309"/>
    </row>
    <row r="10" spans="1:6" x14ac:dyDescent="0.2">
      <c r="A10" s="93"/>
      <c r="B10" s="304" t="s">
        <v>14</v>
      </c>
      <c r="C10" s="307"/>
      <c r="D10" s="308"/>
      <c r="E10" s="308"/>
      <c r="F10" s="309"/>
    </row>
    <row r="11" spans="1:6" x14ac:dyDescent="0.2">
      <c r="A11" s="93"/>
      <c r="B11" s="304" t="s">
        <v>15</v>
      </c>
      <c r="C11" s="307"/>
      <c r="D11" s="308"/>
      <c r="E11" s="308"/>
      <c r="F11" s="309"/>
    </row>
    <row r="12" spans="1:6" x14ac:dyDescent="0.2">
      <c r="A12" s="93"/>
      <c r="B12" s="310"/>
      <c r="C12" s="307"/>
      <c r="D12" s="308"/>
      <c r="E12" s="308"/>
      <c r="F12" s="309"/>
    </row>
    <row r="13" spans="1:6" ht="14.25" customHeight="1" x14ac:dyDescent="0.2">
      <c r="A13" s="93" t="s">
        <v>9</v>
      </c>
      <c r="B13" s="304" t="s">
        <v>16</v>
      </c>
      <c r="C13" s="307"/>
      <c r="D13" s="308"/>
      <c r="E13" s="308"/>
      <c r="F13" s="309"/>
    </row>
    <row r="14" spans="1:6" ht="15.75" customHeight="1" x14ac:dyDescent="0.2">
      <c r="A14" s="93"/>
      <c r="B14" s="304" t="s">
        <v>17</v>
      </c>
      <c r="C14" s="307"/>
      <c r="D14" s="308"/>
      <c r="E14" s="308"/>
      <c r="F14" s="309"/>
    </row>
    <row r="15" spans="1:6" x14ac:dyDescent="0.2">
      <c r="A15" s="93"/>
      <c r="B15" s="304" t="s">
        <v>18</v>
      </c>
      <c r="C15" s="307"/>
      <c r="D15" s="308"/>
      <c r="E15" s="308"/>
      <c r="F15" s="309"/>
    </row>
    <row r="16" spans="1:6" x14ac:dyDescent="0.2">
      <c r="A16" s="93"/>
      <c r="B16" s="310"/>
      <c r="C16" s="307"/>
      <c r="D16" s="308"/>
      <c r="E16" s="308"/>
      <c r="F16" s="309"/>
    </row>
    <row r="17" spans="1:6" x14ac:dyDescent="0.2">
      <c r="A17" s="93" t="s">
        <v>9</v>
      </c>
      <c r="B17" s="304" t="s">
        <v>19</v>
      </c>
      <c r="C17" s="307"/>
      <c r="D17" s="308"/>
      <c r="E17" s="308"/>
      <c r="F17" s="309"/>
    </row>
    <row r="18" spans="1:6" x14ac:dyDescent="0.2">
      <c r="A18" s="93"/>
      <c r="B18" s="310"/>
      <c r="C18" s="307"/>
      <c r="D18" s="311"/>
      <c r="E18" s="308"/>
      <c r="F18" s="309"/>
    </row>
    <row r="19" spans="1:6" ht="27" customHeight="1" x14ac:dyDescent="0.2">
      <c r="A19" s="93" t="s">
        <v>9</v>
      </c>
      <c r="B19" s="453" t="s">
        <v>20</v>
      </c>
      <c r="C19" s="453"/>
      <c r="D19" s="453"/>
      <c r="E19" s="453"/>
      <c r="F19" s="454"/>
    </row>
    <row r="20" spans="1:6" x14ac:dyDescent="0.2">
      <c r="A20" s="93"/>
      <c r="B20" s="312"/>
      <c r="C20" s="307"/>
      <c r="D20" s="308"/>
      <c r="E20" s="308"/>
      <c r="F20" s="309"/>
    </row>
    <row r="21" spans="1:6" x14ac:dyDescent="0.2">
      <c r="A21" s="93" t="s">
        <v>9</v>
      </c>
      <c r="B21" s="304" t="s">
        <v>21</v>
      </c>
      <c r="C21" s="307"/>
      <c r="D21" s="308"/>
      <c r="E21" s="308"/>
      <c r="F21" s="309"/>
    </row>
    <row r="22" spans="1:6" x14ac:dyDescent="0.2">
      <c r="A22" s="93"/>
      <c r="B22" s="304"/>
      <c r="C22" s="307"/>
      <c r="D22" s="308"/>
      <c r="E22" s="308"/>
      <c r="F22" s="309"/>
    </row>
    <row r="23" spans="1:6" x14ac:dyDescent="0.2">
      <c r="A23" s="93" t="s">
        <v>9</v>
      </c>
      <c r="B23" s="304" t="s">
        <v>22</v>
      </c>
      <c r="C23" s="307"/>
      <c r="D23" s="308"/>
      <c r="E23" s="308"/>
      <c r="F23" s="309"/>
    </row>
    <row r="24" spans="1:6" x14ac:dyDescent="0.2">
      <c r="A24" s="93"/>
      <c r="B24" s="304"/>
      <c r="C24" s="307"/>
      <c r="D24" s="308"/>
      <c r="E24" s="308"/>
      <c r="F24" s="309"/>
    </row>
    <row r="25" spans="1:6" ht="181.5" customHeight="1" x14ac:dyDescent="0.2">
      <c r="A25" s="93" t="s">
        <v>9</v>
      </c>
      <c r="B25" s="455" t="s">
        <v>23</v>
      </c>
      <c r="C25" s="456"/>
      <c r="D25" s="456"/>
      <c r="E25" s="456"/>
      <c r="F25" s="457"/>
    </row>
    <row r="26" spans="1:6" x14ac:dyDescent="0.2">
      <c r="A26" s="93"/>
      <c r="B26" s="143"/>
      <c r="C26" s="313"/>
      <c r="D26" s="313"/>
      <c r="E26" s="313"/>
      <c r="F26" s="314"/>
    </row>
    <row r="27" spans="1:6" ht="84.75" customHeight="1" x14ac:dyDescent="0.2">
      <c r="A27" s="93" t="s">
        <v>9</v>
      </c>
      <c r="B27" s="455" t="s">
        <v>24</v>
      </c>
      <c r="C27" s="458"/>
      <c r="D27" s="458"/>
      <c r="E27" s="458"/>
      <c r="F27" s="459"/>
    </row>
    <row r="28" spans="1:6" x14ac:dyDescent="0.2">
      <c r="A28" s="93"/>
      <c r="B28" s="143"/>
      <c r="C28" s="313"/>
      <c r="D28" s="313"/>
      <c r="E28" s="313"/>
      <c r="F28" s="314"/>
    </row>
    <row r="29" spans="1:6" ht="31.5" customHeight="1" x14ac:dyDescent="0.2">
      <c r="A29" s="93" t="s">
        <v>9</v>
      </c>
      <c r="B29" s="453" t="s">
        <v>25</v>
      </c>
      <c r="C29" s="453"/>
      <c r="D29" s="453"/>
      <c r="E29" s="453"/>
      <c r="F29" s="454"/>
    </row>
    <row r="30" spans="1:6" x14ac:dyDescent="0.2">
      <c r="A30" s="93"/>
      <c r="B30" s="143"/>
      <c r="C30" s="313"/>
      <c r="D30" s="313"/>
      <c r="E30" s="313"/>
      <c r="F30" s="314"/>
    </row>
    <row r="31" spans="1:6" ht="125.25" customHeight="1" x14ac:dyDescent="0.2">
      <c r="A31" s="93" t="s">
        <v>9</v>
      </c>
      <c r="B31" s="453" t="s">
        <v>26</v>
      </c>
      <c r="C31" s="453"/>
      <c r="D31" s="453"/>
      <c r="E31" s="453"/>
      <c r="F31" s="454"/>
    </row>
    <row r="32" spans="1:6" x14ac:dyDescent="0.2">
      <c r="A32" s="142"/>
      <c r="B32" s="453"/>
      <c r="C32" s="453"/>
      <c r="D32" s="453"/>
      <c r="E32" s="453"/>
      <c r="F32" s="454"/>
    </row>
    <row r="33" spans="1:8" x14ac:dyDescent="0.2">
      <c r="A33" s="93"/>
      <c r="B33" s="143"/>
      <c r="C33" s="313"/>
      <c r="D33" s="313"/>
      <c r="E33" s="313"/>
      <c r="F33" s="314"/>
    </row>
    <row r="34" spans="1:8" x14ac:dyDescent="0.2">
      <c r="A34" s="93"/>
      <c r="B34" s="143"/>
      <c r="C34" s="313"/>
      <c r="D34" s="313"/>
      <c r="E34" s="313"/>
      <c r="F34" s="314"/>
    </row>
    <row r="35" spans="1:8" x14ac:dyDescent="0.2">
      <c r="A35" s="93"/>
      <c r="B35" s="143"/>
      <c r="C35" s="313"/>
      <c r="D35" s="313"/>
      <c r="E35" s="313"/>
      <c r="F35" s="314"/>
    </row>
    <row r="36" spans="1:8" x14ac:dyDescent="0.2">
      <c r="A36" s="93"/>
      <c r="B36" s="143"/>
      <c r="C36" s="313"/>
      <c r="D36" s="313"/>
      <c r="E36" s="313"/>
      <c r="F36" s="314"/>
    </row>
    <row r="37" spans="1:8" ht="26.25" thickBot="1" x14ac:dyDescent="0.25">
      <c r="A37" s="30" t="s">
        <v>27</v>
      </c>
      <c r="B37" s="30" t="s">
        <v>28</v>
      </c>
      <c r="C37" s="30" t="s">
        <v>29</v>
      </c>
      <c r="D37" s="31" t="s">
        <v>30</v>
      </c>
      <c r="E37" s="315" t="s">
        <v>641</v>
      </c>
      <c r="F37" s="88" t="s">
        <v>639</v>
      </c>
    </row>
    <row r="38" spans="1:8" ht="13.5" thickBot="1" x14ac:dyDescent="0.25">
      <c r="A38" s="316" t="s">
        <v>33</v>
      </c>
      <c r="B38" s="317" t="s">
        <v>34</v>
      </c>
      <c r="C38" s="318" t="s">
        <v>35</v>
      </c>
      <c r="D38" s="319">
        <v>1</v>
      </c>
      <c r="E38" s="332"/>
      <c r="F38" s="320">
        <f t="shared" ref="F38:F47" si="0">D38*E38</f>
        <v>0</v>
      </c>
    </row>
    <row r="39" spans="1:8" ht="64.5" thickBot="1" x14ac:dyDescent="0.25">
      <c r="A39" s="316" t="s">
        <v>36</v>
      </c>
      <c r="B39" s="321" t="s">
        <v>37</v>
      </c>
      <c r="C39" s="318" t="s">
        <v>38</v>
      </c>
      <c r="D39" s="319">
        <v>1</v>
      </c>
      <c r="E39" s="332"/>
      <c r="F39" s="320">
        <f t="shared" si="0"/>
        <v>0</v>
      </c>
    </row>
    <row r="40" spans="1:8" ht="39" thickBot="1" x14ac:dyDescent="0.25">
      <c r="A40" s="316" t="s">
        <v>39</v>
      </c>
      <c r="B40" s="317" t="s">
        <v>40</v>
      </c>
      <c r="C40" s="318" t="s">
        <v>38</v>
      </c>
      <c r="D40" s="319">
        <v>1</v>
      </c>
      <c r="E40" s="332"/>
      <c r="F40" s="320">
        <f t="shared" si="0"/>
        <v>0</v>
      </c>
    </row>
    <row r="41" spans="1:8" ht="26.25" thickBot="1" x14ac:dyDescent="0.25">
      <c r="A41" s="316" t="s">
        <v>41</v>
      </c>
      <c r="B41" s="317" t="s">
        <v>42</v>
      </c>
      <c r="C41" s="318" t="s">
        <v>35</v>
      </c>
      <c r="D41" s="319">
        <v>1</v>
      </c>
      <c r="E41" s="332"/>
      <c r="F41" s="320">
        <f t="shared" si="0"/>
        <v>0</v>
      </c>
    </row>
    <row r="42" spans="1:8" ht="64.5" thickBot="1" x14ac:dyDescent="0.25">
      <c r="A42" s="316" t="s">
        <v>43</v>
      </c>
      <c r="B42" s="317" t="s">
        <v>44</v>
      </c>
      <c r="C42" s="318" t="s">
        <v>35</v>
      </c>
      <c r="D42" s="319">
        <v>1</v>
      </c>
      <c r="E42" s="332"/>
      <c r="F42" s="320">
        <f t="shared" si="0"/>
        <v>0</v>
      </c>
    </row>
    <row r="43" spans="1:8" ht="90" thickBot="1" x14ac:dyDescent="0.25">
      <c r="A43" s="316" t="s">
        <v>45</v>
      </c>
      <c r="B43" s="321" t="s">
        <v>46</v>
      </c>
      <c r="C43" s="318" t="s">
        <v>35</v>
      </c>
      <c r="D43" s="319">
        <v>1</v>
      </c>
      <c r="E43" s="332"/>
      <c r="F43" s="320">
        <f t="shared" si="0"/>
        <v>0</v>
      </c>
      <c r="H43" s="322"/>
    </row>
    <row r="44" spans="1:8" ht="0.75" customHeight="1" thickBot="1" x14ac:dyDescent="0.25">
      <c r="A44" s="316"/>
      <c r="B44" s="317"/>
      <c r="C44" s="318"/>
      <c r="D44" s="323"/>
      <c r="E44" s="333"/>
      <c r="F44" s="320">
        <f t="shared" si="0"/>
        <v>0</v>
      </c>
    </row>
    <row r="45" spans="1:8" ht="51.75" thickBot="1" x14ac:dyDescent="0.25">
      <c r="A45" s="316" t="s">
        <v>47</v>
      </c>
      <c r="B45" s="317" t="s">
        <v>48</v>
      </c>
      <c r="C45" s="318" t="s">
        <v>35</v>
      </c>
      <c r="D45" s="319">
        <v>1</v>
      </c>
      <c r="E45" s="332"/>
      <c r="F45" s="320">
        <f t="shared" si="0"/>
        <v>0</v>
      </c>
    </row>
    <row r="46" spans="1:8" ht="102.75" thickBot="1" x14ac:dyDescent="0.25">
      <c r="A46" s="316" t="s">
        <v>49</v>
      </c>
      <c r="B46" s="317" t="s">
        <v>50</v>
      </c>
      <c r="C46" s="318" t="s">
        <v>35</v>
      </c>
      <c r="D46" s="319">
        <v>1</v>
      </c>
      <c r="E46" s="332"/>
      <c r="F46" s="320">
        <f t="shared" si="0"/>
        <v>0</v>
      </c>
    </row>
    <row r="47" spans="1:8" ht="90" thickBot="1" x14ac:dyDescent="0.25">
      <c r="A47" s="316" t="s">
        <v>51</v>
      </c>
      <c r="B47" s="321" t="s">
        <v>52</v>
      </c>
      <c r="C47" s="318" t="s">
        <v>35</v>
      </c>
      <c r="D47" s="319">
        <v>1</v>
      </c>
      <c r="E47" s="332"/>
      <c r="F47" s="320">
        <f t="shared" si="0"/>
        <v>0</v>
      </c>
    </row>
    <row r="48" spans="1:8" ht="13.5" thickBot="1" x14ac:dyDescent="0.25">
      <c r="A48" s="324"/>
      <c r="B48" s="325"/>
      <c r="C48" s="326"/>
      <c r="D48" s="327"/>
      <c r="E48" s="327"/>
      <c r="F48" s="327"/>
    </row>
    <row r="49" spans="1:6" ht="13.5" thickBot="1" x14ac:dyDescent="0.25">
      <c r="A49" s="146" t="s">
        <v>499</v>
      </c>
      <c r="B49" s="147"/>
      <c r="C49" s="147"/>
      <c r="D49" s="147"/>
      <c r="E49" s="147"/>
      <c r="F49" s="149">
        <f>SUM(F38:F47)</f>
        <v>0</v>
      </c>
    </row>
    <row r="50" spans="1:6" ht="13.5" thickBot="1" x14ac:dyDescent="0.25">
      <c r="A50" s="146" t="s">
        <v>500</v>
      </c>
      <c r="B50" s="147"/>
      <c r="C50" s="147"/>
      <c r="D50" s="147"/>
      <c r="E50" s="147"/>
      <c r="F50" s="150">
        <f>F49*0.22</f>
        <v>0</v>
      </c>
    </row>
    <row r="51" spans="1:6" ht="13.5" thickBot="1" x14ac:dyDescent="0.25">
      <c r="A51" s="146" t="s">
        <v>501</v>
      </c>
      <c r="B51" s="147"/>
      <c r="C51" s="147"/>
      <c r="D51" s="147"/>
      <c r="E51" s="147"/>
      <c r="F51" s="151">
        <f>F49+F50</f>
        <v>0</v>
      </c>
    </row>
  </sheetData>
  <sheetProtection algorithmName="SHA-512" hashValue="yitSUn/X5VPdH7IH9M5/qNQMoRCdKPRMMZnGREYZa38NEy55vIibtiRFrUG1YGbLc6LbBFqDuax0TlVOf+XmBA==" saltValue="4GPiatFql83XeocJ90V2iw==" spinCount="100000" sheet="1" objects="1" scenarios="1"/>
  <mergeCells count="6">
    <mergeCell ref="B32:F32"/>
    <mergeCell ref="B31:F31"/>
    <mergeCell ref="B19:F19"/>
    <mergeCell ref="B25:F25"/>
    <mergeCell ref="B27:F27"/>
    <mergeCell ref="B29:F29"/>
  </mergeCells>
  <pageMargins left="0.70866141732283472" right="0.91666666666666663" top="1.0236220472440944" bottom="0.94488188976377963" header="0.31496062992125984" footer="0.31496062992125984"/>
  <pageSetup paperSize="9" firstPageNumber="2"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3EC3A-E3F0-429C-863E-92AE5EC03206}">
  <sheetPr>
    <tabColor theme="9" tint="0.39997558519241921"/>
  </sheetPr>
  <dimension ref="A1:I77"/>
  <sheetViews>
    <sheetView zoomScale="85" zoomScaleNormal="85" zoomScaleSheetLayoutView="85" zoomScalePageLayoutView="55" workbookViewId="0">
      <selection activeCell="J10" sqref="J10"/>
    </sheetView>
  </sheetViews>
  <sheetFormatPr defaultRowHeight="12.75" outlineLevelRow="1" x14ac:dyDescent="0.2"/>
  <cols>
    <col min="1" max="1" width="9" style="22"/>
    <col min="2" max="2" width="57.625" style="34" customWidth="1"/>
    <col min="3" max="3" width="11.125" style="34" customWidth="1"/>
    <col min="4" max="4" width="5.125" style="35" bestFit="1" customWidth="1"/>
    <col min="5" max="5" width="6.625" style="289" customWidth="1"/>
    <col min="6" max="6" width="5.625" style="36" customWidth="1"/>
    <col min="7" max="7" width="8.375" style="36" customWidth="1"/>
    <col min="8" max="255" width="9" style="26"/>
    <col min="256" max="256" width="2.625" style="26" customWidth="1"/>
    <col min="257" max="257" width="9" style="26"/>
    <col min="258" max="258" width="29.5" style="26" customWidth="1"/>
    <col min="259" max="259" width="6.5" style="26" customWidth="1"/>
    <col min="260" max="260" width="5.25" style="26" customWidth="1"/>
    <col min="261" max="261" width="6.625" style="26" customWidth="1"/>
    <col min="262" max="262" width="5.625" style="26" customWidth="1"/>
    <col min="263" max="263" width="8.375" style="26" customWidth="1"/>
    <col min="264" max="511" width="9" style="26"/>
    <col min="512" max="512" width="2.625" style="26" customWidth="1"/>
    <col min="513" max="513" width="9" style="26"/>
    <col min="514" max="514" width="29.5" style="26" customWidth="1"/>
    <col min="515" max="515" width="6.5" style="26" customWidth="1"/>
    <col min="516" max="516" width="5.25" style="26" customWidth="1"/>
    <col min="517" max="517" width="6.625" style="26" customWidth="1"/>
    <col min="518" max="518" width="5.625" style="26" customWidth="1"/>
    <col min="519" max="519" width="8.375" style="26" customWidth="1"/>
    <col min="520" max="767" width="9" style="26"/>
    <col min="768" max="768" width="2.625" style="26" customWidth="1"/>
    <col min="769" max="769" width="9" style="26"/>
    <col min="770" max="770" width="29.5" style="26" customWidth="1"/>
    <col min="771" max="771" width="6.5" style="26" customWidth="1"/>
    <col min="772" max="772" width="5.25" style="26" customWidth="1"/>
    <col min="773" max="773" width="6.625" style="26" customWidth="1"/>
    <col min="774" max="774" width="5.625" style="26" customWidth="1"/>
    <col min="775" max="775" width="8.375" style="26" customWidth="1"/>
    <col min="776" max="1023" width="9" style="26"/>
    <col min="1024" max="1024" width="2.625" style="26" customWidth="1"/>
    <col min="1025" max="1025" width="9" style="26"/>
    <col min="1026" max="1026" width="29.5" style="26" customWidth="1"/>
    <col min="1027" max="1027" width="6.5" style="26" customWidth="1"/>
    <col min="1028" max="1028" width="5.25" style="26" customWidth="1"/>
    <col min="1029" max="1029" width="6.625" style="26" customWidth="1"/>
    <col min="1030" max="1030" width="5.625" style="26" customWidth="1"/>
    <col min="1031" max="1031" width="8.375" style="26" customWidth="1"/>
    <col min="1032" max="1279" width="9" style="26"/>
    <col min="1280" max="1280" width="2.625" style="26" customWidth="1"/>
    <col min="1281" max="1281" width="9" style="26"/>
    <col min="1282" max="1282" width="29.5" style="26" customWidth="1"/>
    <col min="1283" max="1283" width="6.5" style="26" customWidth="1"/>
    <col min="1284" max="1284" width="5.25" style="26" customWidth="1"/>
    <col min="1285" max="1285" width="6.625" style="26" customWidth="1"/>
    <col min="1286" max="1286" width="5.625" style="26" customWidth="1"/>
    <col min="1287" max="1287" width="8.375" style="26" customWidth="1"/>
    <col min="1288" max="1535" width="9" style="26"/>
    <col min="1536" max="1536" width="2.625" style="26" customWidth="1"/>
    <col min="1537" max="1537" width="9" style="26"/>
    <col min="1538" max="1538" width="29.5" style="26" customWidth="1"/>
    <col min="1539" max="1539" width="6.5" style="26" customWidth="1"/>
    <col min="1540" max="1540" width="5.25" style="26" customWidth="1"/>
    <col min="1541" max="1541" width="6.625" style="26" customWidth="1"/>
    <col min="1542" max="1542" width="5.625" style="26" customWidth="1"/>
    <col min="1543" max="1543" width="8.375" style="26" customWidth="1"/>
    <col min="1544" max="1791" width="9" style="26"/>
    <col min="1792" max="1792" width="2.625" style="26" customWidth="1"/>
    <col min="1793" max="1793" width="9" style="26"/>
    <col min="1794" max="1794" width="29.5" style="26" customWidth="1"/>
    <col min="1795" max="1795" width="6.5" style="26" customWidth="1"/>
    <col min="1796" max="1796" width="5.25" style="26" customWidth="1"/>
    <col min="1797" max="1797" width="6.625" style="26" customWidth="1"/>
    <col min="1798" max="1798" width="5.625" style="26" customWidth="1"/>
    <col min="1799" max="1799" width="8.375" style="26" customWidth="1"/>
    <col min="1800" max="2047" width="9" style="26"/>
    <col min="2048" max="2048" width="2.625" style="26" customWidth="1"/>
    <col min="2049" max="2049" width="9" style="26"/>
    <col min="2050" max="2050" width="29.5" style="26" customWidth="1"/>
    <col min="2051" max="2051" width="6.5" style="26" customWidth="1"/>
    <col min="2052" max="2052" width="5.25" style="26" customWidth="1"/>
    <col min="2053" max="2053" width="6.625" style="26" customWidth="1"/>
    <col min="2054" max="2054" width="5.625" style="26" customWidth="1"/>
    <col min="2055" max="2055" width="8.375" style="26" customWidth="1"/>
    <col min="2056" max="2303" width="9" style="26"/>
    <col min="2304" max="2304" width="2.625" style="26" customWidth="1"/>
    <col min="2305" max="2305" width="9" style="26"/>
    <col min="2306" max="2306" width="29.5" style="26" customWidth="1"/>
    <col min="2307" max="2307" width="6.5" style="26" customWidth="1"/>
    <col min="2308" max="2308" width="5.25" style="26" customWidth="1"/>
    <col min="2309" max="2309" width="6.625" style="26" customWidth="1"/>
    <col min="2310" max="2310" width="5.625" style="26" customWidth="1"/>
    <col min="2311" max="2311" width="8.375" style="26" customWidth="1"/>
    <col min="2312" max="2559" width="9" style="26"/>
    <col min="2560" max="2560" width="2.625" style="26" customWidth="1"/>
    <col min="2561" max="2561" width="9" style="26"/>
    <col min="2562" max="2562" width="29.5" style="26" customWidth="1"/>
    <col min="2563" max="2563" width="6.5" style="26" customWidth="1"/>
    <col min="2564" max="2564" width="5.25" style="26" customWidth="1"/>
    <col min="2565" max="2565" width="6.625" style="26" customWidth="1"/>
    <col min="2566" max="2566" width="5.625" style="26" customWidth="1"/>
    <col min="2567" max="2567" width="8.375" style="26" customWidth="1"/>
    <col min="2568" max="2815" width="9" style="26"/>
    <col min="2816" max="2816" width="2.625" style="26" customWidth="1"/>
    <col min="2817" max="2817" width="9" style="26"/>
    <col min="2818" max="2818" width="29.5" style="26" customWidth="1"/>
    <col min="2819" max="2819" width="6.5" style="26" customWidth="1"/>
    <col min="2820" max="2820" width="5.25" style="26" customWidth="1"/>
    <col min="2821" max="2821" width="6.625" style="26" customWidth="1"/>
    <col min="2822" max="2822" width="5.625" style="26" customWidth="1"/>
    <col min="2823" max="2823" width="8.375" style="26" customWidth="1"/>
    <col min="2824" max="3071" width="9" style="26"/>
    <col min="3072" max="3072" width="2.625" style="26" customWidth="1"/>
    <col min="3073" max="3073" width="9" style="26"/>
    <col min="3074" max="3074" width="29.5" style="26" customWidth="1"/>
    <col min="3075" max="3075" width="6.5" style="26" customWidth="1"/>
    <col min="3076" max="3076" width="5.25" style="26" customWidth="1"/>
    <col min="3077" max="3077" width="6.625" style="26" customWidth="1"/>
    <col min="3078" max="3078" width="5.625" style="26" customWidth="1"/>
    <col min="3079" max="3079" width="8.375" style="26" customWidth="1"/>
    <col min="3080" max="3327" width="9" style="26"/>
    <col min="3328" max="3328" width="2.625" style="26" customWidth="1"/>
    <col min="3329" max="3329" width="9" style="26"/>
    <col min="3330" max="3330" width="29.5" style="26" customWidth="1"/>
    <col min="3331" max="3331" width="6.5" style="26" customWidth="1"/>
    <col min="3332" max="3332" width="5.25" style="26" customWidth="1"/>
    <col min="3333" max="3333" width="6.625" style="26" customWidth="1"/>
    <col min="3334" max="3334" width="5.625" style="26" customWidth="1"/>
    <col min="3335" max="3335" width="8.375" style="26" customWidth="1"/>
    <col min="3336" max="3583" width="9" style="26"/>
    <col min="3584" max="3584" width="2.625" style="26" customWidth="1"/>
    <col min="3585" max="3585" width="9" style="26"/>
    <col min="3586" max="3586" width="29.5" style="26" customWidth="1"/>
    <col min="3587" max="3587" width="6.5" style="26" customWidth="1"/>
    <col min="3588" max="3588" width="5.25" style="26" customWidth="1"/>
    <col min="3589" max="3589" width="6.625" style="26" customWidth="1"/>
    <col min="3590" max="3590" width="5.625" style="26" customWidth="1"/>
    <col min="3591" max="3591" width="8.375" style="26" customWidth="1"/>
    <col min="3592" max="3839" width="9" style="26"/>
    <col min="3840" max="3840" width="2.625" style="26" customWidth="1"/>
    <col min="3841" max="3841" width="9" style="26"/>
    <col min="3842" max="3842" width="29.5" style="26" customWidth="1"/>
    <col min="3843" max="3843" width="6.5" style="26" customWidth="1"/>
    <col min="3844" max="3844" width="5.25" style="26" customWidth="1"/>
    <col min="3845" max="3845" width="6.625" style="26" customWidth="1"/>
    <col min="3846" max="3846" width="5.625" style="26" customWidth="1"/>
    <col min="3847" max="3847" width="8.375" style="26" customWidth="1"/>
    <col min="3848" max="4095" width="9" style="26"/>
    <col min="4096" max="4096" width="2.625" style="26" customWidth="1"/>
    <col min="4097" max="4097" width="9" style="26"/>
    <col min="4098" max="4098" width="29.5" style="26" customWidth="1"/>
    <col min="4099" max="4099" width="6.5" style="26" customWidth="1"/>
    <col min="4100" max="4100" width="5.25" style="26" customWidth="1"/>
    <col min="4101" max="4101" width="6.625" style="26" customWidth="1"/>
    <col min="4102" max="4102" width="5.625" style="26" customWidth="1"/>
    <col min="4103" max="4103" width="8.375" style="26" customWidth="1"/>
    <col min="4104" max="4351" width="9" style="26"/>
    <col min="4352" max="4352" width="2.625" style="26" customWidth="1"/>
    <col min="4353" max="4353" width="9" style="26"/>
    <col min="4354" max="4354" width="29.5" style="26" customWidth="1"/>
    <col min="4355" max="4355" width="6.5" style="26" customWidth="1"/>
    <col min="4356" max="4356" width="5.25" style="26" customWidth="1"/>
    <col min="4357" max="4357" width="6.625" style="26" customWidth="1"/>
    <col min="4358" max="4358" width="5.625" style="26" customWidth="1"/>
    <col min="4359" max="4359" width="8.375" style="26" customWidth="1"/>
    <col min="4360" max="4607" width="9" style="26"/>
    <col min="4608" max="4608" width="2.625" style="26" customWidth="1"/>
    <col min="4609" max="4609" width="9" style="26"/>
    <col min="4610" max="4610" width="29.5" style="26" customWidth="1"/>
    <col min="4611" max="4611" width="6.5" style="26" customWidth="1"/>
    <col min="4612" max="4612" width="5.25" style="26" customWidth="1"/>
    <col min="4613" max="4613" width="6.625" style="26" customWidth="1"/>
    <col min="4614" max="4614" width="5.625" style="26" customWidth="1"/>
    <col min="4615" max="4615" width="8.375" style="26" customWidth="1"/>
    <col min="4616" max="4863" width="9" style="26"/>
    <col min="4864" max="4864" width="2.625" style="26" customWidth="1"/>
    <col min="4865" max="4865" width="9" style="26"/>
    <col min="4866" max="4866" width="29.5" style="26" customWidth="1"/>
    <col min="4867" max="4867" width="6.5" style="26" customWidth="1"/>
    <col min="4868" max="4868" width="5.25" style="26" customWidth="1"/>
    <col min="4869" max="4869" width="6.625" style="26" customWidth="1"/>
    <col min="4870" max="4870" width="5.625" style="26" customWidth="1"/>
    <col min="4871" max="4871" width="8.375" style="26" customWidth="1"/>
    <col min="4872" max="5119" width="9" style="26"/>
    <col min="5120" max="5120" width="2.625" style="26" customWidth="1"/>
    <col min="5121" max="5121" width="9" style="26"/>
    <col min="5122" max="5122" width="29.5" style="26" customWidth="1"/>
    <col min="5123" max="5123" width="6.5" style="26" customWidth="1"/>
    <col min="5124" max="5124" width="5.25" style="26" customWidth="1"/>
    <col min="5125" max="5125" width="6.625" style="26" customWidth="1"/>
    <col min="5126" max="5126" width="5.625" style="26" customWidth="1"/>
    <col min="5127" max="5127" width="8.375" style="26" customWidth="1"/>
    <col min="5128" max="5375" width="9" style="26"/>
    <col min="5376" max="5376" width="2.625" style="26" customWidth="1"/>
    <col min="5377" max="5377" width="9" style="26"/>
    <col min="5378" max="5378" width="29.5" style="26" customWidth="1"/>
    <col min="5379" max="5379" width="6.5" style="26" customWidth="1"/>
    <col min="5380" max="5380" width="5.25" style="26" customWidth="1"/>
    <col min="5381" max="5381" width="6.625" style="26" customWidth="1"/>
    <col min="5382" max="5382" width="5.625" style="26" customWidth="1"/>
    <col min="5383" max="5383" width="8.375" style="26" customWidth="1"/>
    <col min="5384" max="5631" width="9" style="26"/>
    <col min="5632" max="5632" width="2.625" style="26" customWidth="1"/>
    <col min="5633" max="5633" width="9" style="26"/>
    <col min="5634" max="5634" width="29.5" style="26" customWidth="1"/>
    <col min="5635" max="5635" width="6.5" style="26" customWidth="1"/>
    <col min="5636" max="5636" width="5.25" style="26" customWidth="1"/>
    <col min="5637" max="5637" width="6.625" style="26" customWidth="1"/>
    <col min="5638" max="5638" width="5.625" style="26" customWidth="1"/>
    <col min="5639" max="5639" width="8.375" style="26" customWidth="1"/>
    <col min="5640" max="5887" width="9" style="26"/>
    <col min="5888" max="5888" width="2.625" style="26" customWidth="1"/>
    <col min="5889" max="5889" width="9" style="26"/>
    <col min="5890" max="5890" width="29.5" style="26" customWidth="1"/>
    <col min="5891" max="5891" width="6.5" style="26" customWidth="1"/>
    <col min="5892" max="5892" width="5.25" style="26" customWidth="1"/>
    <col min="5893" max="5893" width="6.625" style="26" customWidth="1"/>
    <col min="5894" max="5894" width="5.625" style="26" customWidth="1"/>
    <col min="5895" max="5895" width="8.375" style="26" customWidth="1"/>
    <col min="5896" max="6143" width="9" style="26"/>
    <col min="6144" max="6144" width="2.625" style="26" customWidth="1"/>
    <col min="6145" max="6145" width="9" style="26"/>
    <col min="6146" max="6146" width="29.5" style="26" customWidth="1"/>
    <col min="6147" max="6147" width="6.5" style="26" customWidth="1"/>
    <col min="6148" max="6148" width="5.25" style="26" customWidth="1"/>
    <col min="6149" max="6149" width="6.625" style="26" customWidth="1"/>
    <col min="6150" max="6150" width="5.625" style="26" customWidth="1"/>
    <col min="6151" max="6151" width="8.375" style="26" customWidth="1"/>
    <col min="6152" max="6399" width="9" style="26"/>
    <col min="6400" max="6400" width="2.625" style="26" customWidth="1"/>
    <col min="6401" max="6401" width="9" style="26"/>
    <col min="6402" max="6402" width="29.5" style="26" customWidth="1"/>
    <col min="6403" max="6403" width="6.5" style="26" customWidth="1"/>
    <col min="6404" max="6404" width="5.25" style="26" customWidth="1"/>
    <col min="6405" max="6405" width="6.625" style="26" customWidth="1"/>
    <col min="6406" max="6406" width="5.625" style="26" customWidth="1"/>
    <col min="6407" max="6407" width="8.375" style="26" customWidth="1"/>
    <col min="6408" max="6655" width="9" style="26"/>
    <col min="6656" max="6656" width="2.625" style="26" customWidth="1"/>
    <col min="6657" max="6657" width="9" style="26"/>
    <col min="6658" max="6658" width="29.5" style="26" customWidth="1"/>
    <col min="6659" max="6659" width="6.5" style="26" customWidth="1"/>
    <col min="6660" max="6660" width="5.25" style="26" customWidth="1"/>
    <col min="6661" max="6661" width="6.625" style="26" customWidth="1"/>
    <col min="6662" max="6662" width="5.625" style="26" customWidth="1"/>
    <col min="6663" max="6663" width="8.375" style="26" customWidth="1"/>
    <col min="6664" max="6911" width="9" style="26"/>
    <col min="6912" max="6912" width="2.625" style="26" customWidth="1"/>
    <col min="6913" max="6913" width="9" style="26"/>
    <col min="6914" max="6914" width="29.5" style="26" customWidth="1"/>
    <col min="6915" max="6915" width="6.5" style="26" customWidth="1"/>
    <col min="6916" max="6916" width="5.25" style="26" customWidth="1"/>
    <col min="6917" max="6917" width="6.625" style="26" customWidth="1"/>
    <col min="6918" max="6918" width="5.625" style="26" customWidth="1"/>
    <col min="6919" max="6919" width="8.375" style="26" customWidth="1"/>
    <col min="6920" max="7167" width="9" style="26"/>
    <col min="7168" max="7168" width="2.625" style="26" customWidth="1"/>
    <col min="7169" max="7169" width="9" style="26"/>
    <col min="7170" max="7170" width="29.5" style="26" customWidth="1"/>
    <col min="7171" max="7171" width="6.5" style="26" customWidth="1"/>
    <col min="7172" max="7172" width="5.25" style="26" customWidth="1"/>
    <col min="7173" max="7173" width="6.625" style="26" customWidth="1"/>
    <col min="7174" max="7174" width="5.625" style="26" customWidth="1"/>
    <col min="7175" max="7175" width="8.375" style="26" customWidth="1"/>
    <col min="7176" max="7423" width="9" style="26"/>
    <col min="7424" max="7424" width="2.625" style="26" customWidth="1"/>
    <col min="7425" max="7425" width="9" style="26"/>
    <col min="7426" max="7426" width="29.5" style="26" customWidth="1"/>
    <col min="7427" max="7427" width="6.5" style="26" customWidth="1"/>
    <col min="7428" max="7428" width="5.25" style="26" customWidth="1"/>
    <col min="7429" max="7429" width="6.625" style="26" customWidth="1"/>
    <col min="7430" max="7430" width="5.625" style="26" customWidth="1"/>
    <col min="7431" max="7431" width="8.375" style="26" customWidth="1"/>
    <col min="7432" max="7679" width="9" style="26"/>
    <col min="7680" max="7680" width="2.625" style="26" customWidth="1"/>
    <col min="7681" max="7681" width="9" style="26"/>
    <col min="7682" max="7682" width="29.5" style="26" customWidth="1"/>
    <col min="7683" max="7683" width="6.5" style="26" customWidth="1"/>
    <col min="7684" max="7684" width="5.25" style="26" customWidth="1"/>
    <col min="7685" max="7685" width="6.625" style="26" customWidth="1"/>
    <col min="7686" max="7686" width="5.625" style="26" customWidth="1"/>
    <col min="7687" max="7687" width="8.375" style="26" customWidth="1"/>
    <col min="7688" max="7935" width="9" style="26"/>
    <col min="7936" max="7936" width="2.625" style="26" customWidth="1"/>
    <col min="7937" max="7937" width="9" style="26"/>
    <col min="7938" max="7938" width="29.5" style="26" customWidth="1"/>
    <col min="7939" max="7939" width="6.5" style="26" customWidth="1"/>
    <col min="7940" max="7940" width="5.25" style="26" customWidth="1"/>
    <col min="7941" max="7941" width="6.625" style="26" customWidth="1"/>
    <col min="7942" max="7942" width="5.625" style="26" customWidth="1"/>
    <col min="7943" max="7943" width="8.375" style="26" customWidth="1"/>
    <col min="7944" max="8191" width="9" style="26"/>
    <col min="8192" max="8192" width="2.625" style="26" customWidth="1"/>
    <col min="8193" max="8193" width="9" style="26"/>
    <col min="8194" max="8194" width="29.5" style="26" customWidth="1"/>
    <col min="8195" max="8195" width="6.5" style="26" customWidth="1"/>
    <col min="8196" max="8196" width="5.25" style="26" customWidth="1"/>
    <col min="8197" max="8197" width="6.625" style="26" customWidth="1"/>
    <col min="8198" max="8198" width="5.625" style="26" customWidth="1"/>
    <col min="8199" max="8199" width="8.375" style="26" customWidth="1"/>
    <col min="8200" max="8447" width="9" style="26"/>
    <col min="8448" max="8448" width="2.625" style="26" customWidth="1"/>
    <col min="8449" max="8449" width="9" style="26"/>
    <col min="8450" max="8450" width="29.5" style="26" customWidth="1"/>
    <col min="8451" max="8451" width="6.5" style="26" customWidth="1"/>
    <col min="8452" max="8452" width="5.25" style="26" customWidth="1"/>
    <col min="8453" max="8453" width="6.625" style="26" customWidth="1"/>
    <col min="8454" max="8454" width="5.625" style="26" customWidth="1"/>
    <col min="8455" max="8455" width="8.375" style="26" customWidth="1"/>
    <col min="8456" max="8703" width="9" style="26"/>
    <col min="8704" max="8704" width="2.625" style="26" customWidth="1"/>
    <col min="8705" max="8705" width="9" style="26"/>
    <col min="8706" max="8706" width="29.5" style="26" customWidth="1"/>
    <col min="8707" max="8707" width="6.5" style="26" customWidth="1"/>
    <col min="8708" max="8708" width="5.25" style="26" customWidth="1"/>
    <col min="8709" max="8709" width="6.625" style="26" customWidth="1"/>
    <col min="8710" max="8710" width="5.625" style="26" customWidth="1"/>
    <col min="8711" max="8711" width="8.375" style="26" customWidth="1"/>
    <col min="8712" max="8959" width="9" style="26"/>
    <col min="8960" max="8960" width="2.625" style="26" customWidth="1"/>
    <col min="8961" max="8961" width="9" style="26"/>
    <col min="8962" max="8962" width="29.5" style="26" customWidth="1"/>
    <col min="8963" max="8963" width="6.5" style="26" customWidth="1"/>
    <col min="8964" max="8964" width="5.25" style="26" customWidth="1"/>
    <col min="8965" max="8965" width="6.625" style="26" customWidth="1"/>
    <col min="8966" max="8966" width="5.625" style="26" customWidth="1"/>
    <col min="8967" max="8967" width="8.375" style="26" customWidth="1"/>
    <col min="8968" max="9215" width="9" style="26"/>
    <col min="9216" max="9216" width="2.625" style="26" customWidth="1"/>
    <col min="9217" max="9217" width="9" style="26"/>
    <col min="9218" max="9218" width="29.5" style="26" customWidth="1"/>
    <col min="9219" max="9219" width="6.5" style="26" customWidth="1"/>
    <col min="9220" max="9220" width="5.25" style="26" customWidth="1"/>
    <col min="9221" max="9221" width="6.625" style="26" customWidth="1"/>
    <col min="9222" max="9222" width="5.625" style="26" customWidth="1"/>
    <col min="9223" max="9223" width="8.375" style="26" customWidth="1"/>
    <col min="9224" max="9471" width="9" style="26"/>
    <col min="9472" max="9472" width="2.625" style="26" customWidth="1"/>
    <col min="9473" max="9473" width="9" style="26"/>
    <col min="9474" max="9474" width="29.5" style="26" customWidth="1"/>
    <col min="9475" max="9475" width="6.5" style="26" customWidth="1"/>
    <col min="9476" max="9476" width="5.25" style="26" customWidth="1"/>
    <col min="9477" max="9477" width="6.625" style="26" customWidth="1"/>
    <col min="9478" max="9478" width="5.625" style="26" customWidth="1"/>
    <col min="9479" max="9479" width="8.375" style="26" customWidth="1"/>
    <col min="9480" max="9727" width="9" style="26"/>
    <col min="9728" max="9728" width="2.625" style="26" customWidth="1"/>
    <col min="9729" max="9729" width="9" style="26"/>
    <col min="9730" max="9730" width="29.5" style="26" customWidth="1"/>
    <col min="9731" max="9731" width="6.5" style="26" customWidth="1"/>
    <col min="9732" max="9732" width="5.25" style="26" customWidth="1"/>
    <col min="9733" max="9733" width="6.625" style="26" customWidth="1"/>
    <col min="9734" max="9734" width="5.625" style="26" customWidth="1"/>
    <col min="9735" max="9735" width="8.375" style="26" customWidth="1"/>
    <col min="9736" max="9983" width="9" style="26"/>
    <col min="9984" max="9984" width="2.625" style="26" customWidth="1"/>
    <col min="9985" max="9985" width="9" style="26"/>
    <col min="9986" max="9986" width="29.5" style="26" customWidth="1"/>
    <col min="9987" max="9987" width="6.5" style="26" customWidth="1"/>
    <col min="9988" max="9988" width="5.25" style="26" customWidth="1"/>
    <col min="9989" max="9989" width="6.625" style="26" customWidth="1"/>
    <col min="9990" max="9990" width="5.625" style="26" customWidth="1"/>
    <col min="9991" max="9991" width="8.375" style="26" customWidth="1"/>
    <col min="9992" max="10239" width="9" style="26"/>
    <col min="10240" max="10240" width="2.625" style="26" customWidth="1"/>
    <col min="10241" max="10241" width="9" style="26"/>
    <col min="10242" max="10242" width="29.5" style="26" customWidth="1"/>
    <col min="10243" max="10243" width="6.5" style="26" customWidth="1"/>
    <col min="10244" max="10244" width="5.25" style="26" customWidth="1"/>
    <col min="10245" max="10245" width="6.625" style="26" customWidth="1"/>
    <col min="10246" max="10246" width="5.625" style="26" customWidth="1"/>
    <col min="10247" max="10247" width="8.375" style="26" customWidth="1"/>
    <col min="10248" max="10495" width="9" style="26"/>
    <col min="10496" max="10496" width="2.625" style="26" customWidth="1"/>
    <col min="10497" max="10497" width="9" style="26"/>
    <col min="10498" max="10498" width="29.5" style="26" customWidth="1"/>
    <col min="10499" max="10499" width="6.5" style="26" customWidth="1"/>
    <col min="10500" max="10500" width="5.25" style="26" customWidth="1"/>
    <col min="10501" max="10501" width="6.625" style="26" customWidth="1"/>
    <col min="10502" max="10502" width="5.625" style="26" customWidth="1"/>
    <col min="10503" max="10503" width="8.375" style="26" customWidth="1"/>
    <col min="10504" max="10751" width="9" style="26"/>
    <col min="10752" max="10752" width="2.625" style="26" customWidth="1"/>
    <col min="10753" max="10753" width="9" style="26"/>
    <col min="10754" max="10754" width="29.5" style="26" customWidth="1"/>
    <col min="10755" max="10755" width="6.5" style="26" customWidth="1"/>
    <col min="10756" max="10756" width="5.25" style="26" customWidth="1"/>
    <col min="10757" max="10757" width="6.625" style="26" customWidth="1"/>
    <col min="10758" max="10758" width="5.625" style="26" customWidth="1"/>
    <col min="10759" max="10759" width="8.375" style="26" customWidth="1"/>
    <col min="10760" max="11007" width="9" style="26"/>
    <col min="11008" max="11008" width="2.625" style="26" customWidth="1"/>
    <col min="11009" max="11009" width="9" style="26"/>
    <col min="11010" max="11010" width="29.5" style="26" customWidth="1"/>
    <col min="11011" max="11011" width="6.5" style="26" customWidth="1"/>
    <col min="11012" max="11012" width="5.25" style="26" customWidth="1"/>
    <col min="11013" max="11013" width="6.625" style="26" customWidth="1"/>
    <col min="11014" max="11014" width="5.625" style="26" customWidth="1"/>
    <col min="11015" max="11015" width="8.375" style="26" customWidth="1"/>
    <col min="11016" max="11263" width="9" style="26"/>
    <col min="11264" max="11264" width="2.625" style="26" customWidth="1"/>
    <col min="11265" max="11265" width="9" style="26"/>
    <col min="11266" max="11266" width="29.5" style="26" customWidth="1"/>
    <col min="11267" max="11267" width="6.5" style="26" customWidth="1"/>
    <col min="11268" max="11268" width="5.25" style="26" customWidth="1"/>
    <col min="11269" max="11269" width="6.625" style="26" customWidth="1"/>
    <col min="11270" max="11270" width="5.625" style="26" customWidth="1"/>
    <col min="11271" max="11271" width="8.375" style="26" customWidth="1"/>
    <col min="11272" max="11519" width="9" style="26"/>
    <col min="11520" max="11520" width="2.625" style="26" customWidth="1"/>
    <col min="11521" max="11521" width="9" style="26"/>
    <col min="11522" max="11522" width="29.5" style="26" customWidth="1"/>
    <col min="11523" max="11523" width="6.5" style="26" customWidth="1"/>
    <col min="11524" max="11524" width="5.25" style="26" customWidth="1"/>
    <col min="11525" max="11525" width="6.625" style="26" customWidth="1"/>
    <col min="11526" max="11526" width="5.625" style="26" customWidth="1"/>
    <col min="11527" max="11527" width="8.375" style="26" customWidth="1"/>
    <col min="11528" max="11775" width="9" style="26"/>
    <col min="11776" max="11776" width="2.625" style="26" customWidth="1"/>
    <col min="11777" max="11777" width="9" style="26"/>
    <col min="11778" max="11778" width="29.5" style="26" customWidth="1"/>
    <col min="11779" max="11779" width="6.5" style="26" customWidth="1"/>
    <col min="11780" max="11780" width="5.25" style="26" customWidth="1"/>
    <col min="11781" max="11781" width="6.625" style="26" customWidth="1"/>
    <col min="11782" max="11782" width="5.625" style="26" customWidth="1"/>
    <col min="11783" max="11783" width="8.375" style="26" customWidth="1"/>
    <col min="11784" max="12031" width="9" style="26"/>
    <col min="12032" max="12032" width="2.625" style="26" customWidth="1"/>
    <col min="12033" max="12033" width="9" style="26"/>
    <col min="12034" max="12034" width="29.5" style="26" customWidth="1"/>
    <col min="12035" max="12035" width="6.5" style="26" customWidth="1"/>
    <col min="12036" max="12036" width="5.25" style="26" customWidth="1"/>
    <col min="12037" max="12037" width="6.625" style="26" customWidth="1"/>
    <col min="12038" max="12038" width="5.625" style="26" customWidth="1"/>
    <col min="12039" max="12039" width="8.375" style="26" customWidth="1"/>
    <col min="12040" max="12287" width="9" style="26"/>
    <col min="12288" max="12288" width="2.625" style="26" customWidth="1"/>
    <col min="12289" max="12289" width="9" style="26"/>
    <col min="12290" max="12290" width="29.5" style="26" customWidth="1"/>
    <col min="12291" max="12291" width="6.5" style="26" customWidth="1"/>
    <col min="12292" max="12292" width="5.25" style="26" customWidth="1"/>
    <col min="12293" max="12293" width="6.625" style="26" customWidth="1"/>
    <col min="12294" max="12294" width="5.625" style="26" customWidth="1"/>
    <col min="12295" max="12295" width="8.375" style="26" customWidth="1"/>
    <col min="12296" max="12543" width="9" style="26"/>
    <col min="12544" max="12544" width="2.625" style="26" customWidth="1"/>
    <col min="12545" max="12545" width="9" style="26"/>
    <col min="12546" max="12546" width="29.5" style="26" customWidth="1"/>
    <col min="12547" max="12547" width="6.5" style="26" customWidth="1"/>
    <col min="12548" max="12548" width="5.25" style="26" customWidth="1"/>
    <col min="12549" max="12549" width="6.625" style="26" customWidth="1"/>
    <col min="12550" max="12550" width="5.625" style="26" customWidth="1"/>
    <col min="12551" max="12551" width="8.375" style="26" customWidth="1"/>
    <col min="12552" max="12799" width="9" style="26"/>
    <col min="12800" max="12800" width="2.625" style="26" customWidth="1"/>
    <col min="12801" max="12801" width="9" style="26"/>
    <col min="12802" max="12802" width="29.5" style="26" customWidth="1"/>
    <col min="12803" max="12803" width="6.5" style="26" customWidth="1"/>
    <col min="12804" max="12804" width="5.25" style="26" customWidth="1"/>
    <col min="12805" max="12805" width="6.625" style="26" customWidth="1"/>
    <col min="12806" max="12806" width="5.625" style="26" customWidth="1"/>
    <col min="12807" max="12807" width="8.375" style="26" customWidth="1"/>
    <col min="12808" max="13055" width="9" style="26"/>
    <col min="13056" max="13056" width="2.625" style="26" customWidth="1"/>
    <col min="13057" max="13057" width="9" style="26"/>
    <col min="13058" max="13058" width="29.5" style="26" customWidth="1"/>
    <col min="13059" max="13059" width="6.5" style="26" customWidth="1"/>
    <col min="13060" max="13060" width="5.25" style="26" customWidth="1"/>
    <col min="13061" max="13061" width="6.625" style="26" customWidth="1"/>
    <col min="13062" max="13062" width="5.625" style="26" customWidth="1"/>
    <col min="13063" max="13063" width="8.375" style="26" customWidth="1"/>
    <col min="13064" max="13311" width="9" style="26"/>
    <col min="13312" max="13312" width="2.625" style="26" customWidth="1"/>
    <col min="13313" max="13313" width="9" style="26"/>
    <col min="13314" max="13314" width="29.5" style="26" customWidth="1"/>
    <col min="13315" max="13315" width="6.5" style="26" customWidth="1"/>
    <col min="13316" max="13316" width="5.25" style="26" customWidth="1"/>
    <col min="13317" max="13317" width="6.625" style="26" customWidth="1"/>
    <col min="13318" max="13318" width="5.625" style="26" customWidth="1"/>
    <col min="13319" max="13319" width="8.375" style="26" customWidth="1"/>
    <col min="13320" max="13567" width="9" style="26"/>
    <col min="13568" max="13568" width="2.625" style="26" customWidth="1"/>
    <col min="13569" max="13569" width="9" style="26"/>
    <col min="13570" max="13570" width="29.5" style="26" customWidth="1"/>
    <col min="13571" max="13571" width="6.5" style="26" customWidth="1"/>
    <col min="13572" max="13572" width="5.25" style="26" customWidth="1"/>
    <col min="13573" max="13573" width="6.625" style="26" customWidth="1"/>
    <col min="13574" max="13574" width="5.625" style="26" customWidth="1"/>
    <col min="13575" max="13575" width="8.375" style="26" customWidth="1"/>
    <col min="13576" max="13823" width="9" style="26"/>
    <col min="13824" max="13824" width="2.625" style="26" customWidth="1"/>
    <col min="13825" max="13825" width="9" style="26"/>
    <col min="13826" max="13826" width="29.5" style="26" customWidth="1"/>
    <col min="13827" max="13827" width="6.5" style="26" customWidth="1"/>
    <col min="13828" max="13828" width="5.25" style="26" customWidth="1"/>
    <col min="13829" max="13829" width="6.625" style="26" customWidth="1"/>
    <col min="13830" max="13830" width="5.625" style="26" customWidth="1"/>
    <col min="13831" max="13831" width="8.375" style="26" customWidth="1"/>
    <col min="13832" max="14079" width="9" style="26"/>
    <col min="14080" max="14080" width="2.625" style="26" customWidth="1"/>
    <col min="14081" max="14081" width="9" style="26"/>
    <col min="14082" max="14082" width="29.5" style="26" customWidth="1"/>
    <col min="14083" max="14083" width="6.5" style="26" customWidth="1"/>
    <col min="14084" max="14084" width="5.25" style="26" customWidth="1"/>
    <col min="14085" max="14085" width="6.625" style="26" customWidth="1"/>
    <col min="14086" max="14086" width="5.625" style="26" customWidth="1"/>
    <col min="14087" max="14087" width="8.375" style="26" customWidth="1"/>
    <col min="14088" max="14335" width="9" style="26"/>
    <col min="14336" max="14336" width="2.625" style="26" customWidth="1"/>
    <col min="14337" max="14337" width="9" style="26"/>
    <col min="14338" max="14338" width="29.5" style="26" customWidth="1"/>
    <col min="14339" max="14339" width="6.5" style="26" customWidth="1"/>
    <col min="14340" max="14340" width="5.25" style="26" customWidth="1"/>
    <col min="14341" max="14341" width="6.625" style="26" customWidth="1"/>
    <col min="14342" max="14342" width="5.625" style="26" customWidth="1"/>
    <col min="14343" max="14343" width="8.375" style="26" customWidth="1"/>
    <col min="14344" max="14591" width="9" style="26"/>
    <col min="14592" max="14592" width="2.625" style="26" customWidth="1"/>
    <col min="14593" max="14593" width="9" style="26"/>
    <col min="14594" max="14594" width="29.5" style="26" customWidth="1"/>
    <col min="14595" max="14595" width="6.5" style="26" customWidth="1"/>
    <col min="14596" max="14596" width="5.25" style="26" customWidth="1"/>
    <col min="14597" max="14597" width="6.625" style="26" customWidth="1"/>
    <col min="14598" max="14598" width="5.625" style="26" customWidth="1"/>
    <col min="14599" max="14599" width="8.375" style="26" customWidth="1"/>
    <col min="14600" max="14847" width="9" style="26"/>
    <col min="14848" max="14848" width="2.625" style="26" customWidth="1"/>
    <col min="14849" max="14849" width="9" style="26"/>
    <col min="14850" max="14850" width="29.5" style="26" customWidth="1"/>
    <col min="14851" max="14851" width="6.5" style="26" customWidth="1"/>
    <col min="14852" max="14852" width="5.25" style="26" customWidth="1"/>
    <col min="14853" max="14853" width="6.625" style="26" customWidth="1"/>
    <col min="14854" max="14854" width="5.625" style="26" customWidth="1"/>
    <col min="14855" max="14855" width="8.375" style="26" customWidth="1"/>
    <col min="14856" max="15103" width="9" style="26"/>
    <col min="15104" max="15104" width="2.625" style="26" customWidth="1"/>
    <col min="15105" max="15105" width="9" style="26"/>
    <col min="15106" max="15106" width="29.5" style="26" customWidth="1"/>
    <col min="15107" max="15107" width="6.5" style="26" customWidth="1"/>
    <col min="15108" max="15108" width="5.25" style="26" customWidth="1"/>
    <col min="15109" max="15109" width="6.625" style="26" customWidth="1"/>
    <col min="15110" max="15110" width="5.625" style="26" customWidth="1"/>
    <col min="15111" max="15111" width="8.375" style="26" customWidth="1"/>
    <col min="15112" max="15359" width="9" style="26"/>
    <col min="15360" max="15360" width="2.625" style="26" customWidth="1"/>
    <col min="15361" max="15361" width="9" style="26"/>
    <col min="15362" max="15362" width="29.5" style="26" customWidth="1"/>
    <col min="15363" max="15363" width="6.5" style="26" customWidth="1"/>
    <col min="15364" max="15364" width="5.25" style="26" customWidth="1"/>
    <col min="15365" max="15365" width="6.625" style="26" customWidth="1"/>
    <col min="15366" max="15366" width="5.625" style="26" customWidth="1"/>
    <col min="15367" max="15367" width="8.375" style="26" customWidth="1"/>
    <col min="15368" max="15615" width="9" style="26"/>
    <col min="15616" max="15616" width="2.625" style="26" customWidth="1"/>
    <col min="15617" max="15617" width="9" style="26"/>
    <col min="15618" max="15618" width="29.5" style="26" customWidth="1"/>
    <col min="15619" max="15619" width="6.5" style="26" customWidth="1"/>
    <col min="15620" max="15620" width="5.25" style="26" customWidth="1"/>
    <col min="15621" max="15621" width="6.625" style="26" customWidth="1"/>
    <col min="15622" max="15622" width="5.625" style="26" customWidth="1"/>
    <col min="15623" max="15623" width="8.375" style="26" customWidth="1"/>
    <col min="15624" max="15871" width="9" style="26"/>
    <col min="15872" max="15872" width="2.625" style="26" customWidth="1"/>
    <col min="15873" max="15873" width="9" style="26"/>
    <col min="15874" max="15874" width="29.5" style="26" customWidth="1"/>
    <col min="15875" max="15875" width="6.5" style="26" customWidth="1"/>
    <col min="15876" max="15876" width="5.25" style="26" customWidth="1"/>
    <col min="15877" max="15877" width="6.625" style="26" customWidth="1"/>
    <col min="15878" max="15878" width="5.625" style="26" customWidth="1"/>
    <col min="15879" max="15879" width="8.375" style="26" customWidth="1"/>
    <col min="15880" max="16127" width="9" style="26"/>
    <col min="16128" max="16128" width="2.625" style="26" customWidth="1"/>
    <col min="16129" max="16129" width="9" style="26"/>
    <col min="16130" max="16130" width="29.5" style="26" customWidth="1"/>
    <col min="16131" max="16131" width="6.5" style="26" customWidth="1"/>
    <col min="16132" max="16132" width="5.25" style="26" customWidth="1"/>
    <col min="16133" max="16133" width="6.625" style="26" customWidth="1"/>
    <col min="16134" max="16134" width="5.625" style="26" customWidth="1"/>
    <col min="16135" max="16135" width="8.375" style="26" customWidth="1"/>
    <col min="16136" max="16384" width="9" style="26"/>
  </cols>
  <sheetData>
    <row r="1" spans="1:9" x14ac:dyDescent="0.2">
      <c r="A1" s="27" t="s">
        <v>53</v>
      </c>
      <c r="B1" s="462" t="s">
        <v>621</v>
      </c>
      <c r="C1" s="463"/>
      <c r="D1" s="463"/>
      <c r="E1" s="463"/>
      <c r="F1" s="463"/>
      <c r="G1" s="463"/>
    </row>
    <row r="2" spans="1:9" ht="17.100000000000001" customHeight="1" thickBot="1" x14ac:dyDescent="0.25">
      <c r="A2" s="27"/>
      <c r="B2" s="29"/>
      <c r="C2" s="29"/>
      <c r="D2" s="24"/>
      <c r="E2" s="193"/>
      <c r="F2" s="25"/>
      <c r="G2" s="25"/>
    </row>
    <row r="3" spans="1:9" x14ac:dyDescent="0.2">
      <c r="A3" s="194"/>
      <c r="B3" s="195" t="s">
        <v>28</v>
      </c>
      <c r="C3" s="195" t="s">
        <v>54</v>
      </c>
      <c r="D3" s="195" t="s">
        <v>29</v>
      </c>
      <c r="E3" s="196" t="s">
        <v>30</v>
      </c>
      <c r="F3" s="197" t="s">
        <v>31</v>
      </c>
      <c r="G3" s="198" t="s">
        <v>32</v>
      </c>
    </row>
    <row r="4" spans="1:9" s="32" customFormat="1" x14ac:dyDescent="0.2">
      <c r="A4" s="199" t="s">
        <v>55</v>
      </c>
      <c r="B4" s="163" t="s">
        <v>56</v>
      </c>
      <c r="C4" s="164"/>
      <c r="D4" s="165"/>
      <c r="E4" s="166"/>
      <c r="F4" s="168"/>
      <c r="G4" s="200"/>
    </row>
    <row r="5" spans="1:9" s="32" customFormat="1" ht="51" x14ac:dyDescent="0.2">
      <c r="A5" s="201"/>
      <c r="B5" s="202" t="s">
        <v>57</v>
      </c>
      <c r="C5" s="203" t="s">
        <v>644</v>
      </c>
      <c r="D5" s="204"/>
      <c r="E5" s="205"/>
      <c r="F5" s="206"/>
      <c r="G5" s="207"/>
    </row>
    <row r="6" spans="1:9" s="32" customFormat="1" ht="25.5" x14ac:dyDescent="0.2">
      <c r="A6" s="201"/>
      <c r="B6" s="202" t="s">
        <v>58</v>
      </c>
      <c r="C6" s="203" t="s">
        <v>644</v>
      </c>
      <c r="D6" s="204"/>
      <c r="E6" s="205"/>
      <c r="F6" s="206"/>
      <c r="G6" s="207"/>
    </row>
    <row r="7" spans="1:9" s="32" customFormat="1" ht="13.5" thickBot="1" x14ac:dyDescent="0.25">
      <c r="A7" s="208"/>
      <c r="B7" s="202" t="s">
        <v>59</v>
      </c>
      <c r="C7" s="203" t="s">
        <v>644</v>
      </c>
      <c r="D7" s="204"/>
      <c r="E7" s="205"/>
      <c r="F7" s="209"/>
      <c r="G7" s="207"/>
    </row>
    <row r="8" spans="1:9" s="32" customFormat="1" ht="166.5" thickBot="1" x14ac:dyDescent="0.25">
      <c r="A8" s="201" t="s">
        <v>60</v>
      </c>
      <c r="B8" s="210" t="s">
        <v>647</v>
      </c>
      <c r="C8" s="203"/>
      <c r="D8" s="204" t="s">
        <v>35</v>
      </c>
      <c r="E8" s="211">
        <v>3</v>
      </c>
      <c r="F8" s="119"/>
      <c r="G8" s="213">
        <f>E8*F8</f>
        <v>0</v>
      </c>
      <c r="I8" s="214"/>
    </row>
    <row r="9" spans="1:9" s="32" customFormat="1" ht="26.25" thickBot="1" x14ac:dyDescent="0.25">
      <c r="A9" s="208"/>
      <c r="B9" s="210" t="s">
        <v>61</v>
      </c>
      <c r="C9" s="203"/>
      <c r="D9" s="204"/>
      <c r="E9" s="205"/>
      <c r="F9" s="215"/>
      <c r="G9" s="207"/>
    </row>
    <row r="10" spans="1:9" s="32" customFormat="1" ht="115.5" thickBot="1" x14ac:dyDescent="0.25">
      <c r="A10" s="216" t="s">
        <v>62</v>
      </c>
      <c r="B10" s="202" t="s">
        <v>63</v>
      </c>
      <c r="C10" s="203"/>
      <c r="D10" s="204" t="s">
        <v>64</v>
      </c>
      <c r="E10" s="211">
        <v>3</v>
      </c>
      <c r="F10" s="119"/>
      <c r="G10" s="213">
        <f>E10*F10</f>
        <v>0</v>
      </c>
    </row>
    <row r="11" spans="1:9" s="32" customFormat="1" ht="230.25" thickBot="1" x14ac:dyDescent="0.25">
      <c r="A11" s="201" t="s">
        <v>65</v>
      </c>
      <c r="B11" s="217" t="s">
        <v>66</v>
      </c>
      <c r="C11" s="203"/>
      <c r="D11" s="204" t="s">
        <v>35</v>
      </c>
      <c r="E11" s="211">
        <v>1</v>
      </c>
      <c r="F11" s="119"/>
      <c r="G11" s="218">
        <f>E11*F11</f>
        <v>0</v>
      </c>
    </row>
    <row r="12" spans="1:9" s="32" customFormat="1" ht="13.5" thickBot="1" x14ac:dyDescent="0.25">
      <c r="A12" s="201"/>
      <c r="B12" s="219" t="s">
        <v>701</v>
      </c>
      <c r="C12" s="220"/>
      <c r="D12" s="221" t="s">
        <v>35</v>
      </c>
      <c r="E12" s="222">
        <v>1</v>
      </c>
      <c r="F12" s="223"/>
      <c r="G12" s="224">
        <f>SUM(G8:G11)</f>
        <v>0</v>
      </c>
    </row>
    <row r="13" spans="1:9" s="32" customFormat="1" x14ac:dyDescent="0.2">
      <c r="A13" s="225"/>
      <c r="B13" s="226"/>
      <c r="C13" s="227"/>
      <c r="D13" s="228"/>
      <c r="E13" s="229"/>
      <c r="F13" s="230"/>
      <c r="G13" s="231"/>
    </row>
    <row r="14" spans="1:9" s="32" customFormat="1" x14ac:dyDescent="0.2">
      <c r="A14" s="199" t="s">
        <v>67</v>
      </c>
      <c r="B14" s="232" t="s">
        <v>68</v>
      </c>
      <c r="C14" s="233"/>
      <c r="D14" s="234"/>
      <c r="E14" s="235"/>
      <c r="F14" s="236"/>
      <c r="G14" s="237"/>
      <c r="I14" s="214"/>
    </row>
    <row r="15" spans="1:9" s="32" customFormat="1" ht="280.5" x14ac:dyDescent="0.2">
      <c r="A15" s="238"/>
      <c r="B15" s="239" t="s">
        <v>69</v>
      </c>
      <c r="C15" s="240"/>
      <c r="D15" s="241"/>
      <c r="E15" s="242"/>
      <c r="F15" s="243"/>
      <c r="G15" s="244"/>
    </row>
    <row r="16" spans="1:9" s="32" customFormat="1" ht="304.5" thickBot="1" x14ac:dyDescent="0.25">
      <c r="A16" s="201"/>
      <c r="B16" s="245" t="s">
        <v>70</v>
      </c>
      <c r="C16" s="246"/>
      <c r="D16" s="247"/>
      <c r="E16" s="248"/>
      <c r="F16" s="249"/>
      <c r="G16" s="250"/>
    </row>
    <row r="17" spans="1:7" s="32" customFormat="1" ht="12" customHeight="1" thickBot="1" x14ac:dyDescent="0.25">
      <c r="A17" s="208" t="s">
        <v>71</v>
      </c>
      <c r="B17" s="202" t="s">
        <v>72</v>
      </c>
      <c r="C17" s="203"/>
      <c r="D17" s="204" t="s">
        <v>35</v>
      </c>
      <c r="E17" s="211">
        <v>1</v>
      </c>
      <c r="F17" s="212"/>
      <c r="G17" s="218">
        <f>E17*F17</f>
        <v>0</v>
      </c>
    </row>
    <row r="18" spans="1:7" s="32" customFormat="1" ht="25.5" x14ac:dyDescent="0.2">
      <c r="A18" s="208"/>
      <c r="B18" s="251" t="s">
        <v>623</v>
      </c>
      <c r="C18" s="203"/>
      <c r="D18" s="204"/>
      <c r="E18" s="205"/>
      <c r="F18" s="252"/>
      <c r="G18" s="207"/>
    </row>
    <row r="19" spans="1:7" ht="127.5" x14ac:dyDescent="0.2">
      <c r="A19" s="208"/>
      <c r="B19" s="251" t="s">
        <v>624</v>
      </c>
      <c r="C19" s="203"/>
      <c r="D19" s="204"/>
      <c r="E19" s="205"/>
      <c r="F19" s="206"/>
      <c r="G19" s="207"/>
    </row>
    <row r="20" spans="1:7" ht="114.75" x14ac:dyDescent="0.2">
      <c r="A20" s="201"/>
      <c r="B20" s="253" t="s">
        <v>73</v>
      </c>
      <c r="C20" s="203"/>
      <c r="D20" s="204"/>
      <c r="E20" s="205"/>
      <c r="F20" s="206"/>
      <c r="G20" s="207"/>
    </row>
    <row r="21" spans="1:7" s="32" customFormat="1" ht="76.5" x14ac:dyDescent="0.2">
      <c r="A21" s="201"/>
      <c r="B21" s="253" t="s">
        <v>74</v>
      </c>
      <c r="C21" s="203"/>
      <c r="D21" s="204"/>
      <c r="E21" s="205"/>
      <c r="F21" s="206"/>
      <c r="G21" s="207"/>
    </row>
    <row r="22" spans="1:7" s="32" customFormat="1" ht="63.75" outlineLevel="1" x14ac:dyDescent="0.2">
      <c r="A22" s="201"/>
      <c r="B22" s="253" t="s">
        <v>75</v>
      </c>
      <c r="C22" s="246"/>
      <c r="D22" s="254"/>
      <c r="E22" s="205"/>
      <c r="F22" s="255"/>
      <c r="G22" s="207"/>
    </row>
    <row r="23" spans="1:7" s="32" customFormat="1" outlineLevel="1" x14ac:dyDescent="0.2">
      <c r="A23" s="201"/>
      <c r="B23" s="460" t="s">
        <v>76</v>
      </c>
      <c r="C23" s="246"/>
      <c r="D23" s="204"/>
      <c r="E23" s="205"/>
      <c r="F23" s="256"/>
      <c r="G23" s="257"/>
    </row>
    <row r="24" spans="1:7" s="32" customFormat="1" outlineLevel="1" x14ac:dyDescent="0.2">
      <c r="A24" s="201"/>
      <c r="B24" s="461"/>
      <c r="C24" s="246"/>
      <c r="D24" s="204"/>
      <c r="E24" s="205"/>
      <c r="F24" s="256"/>
      <c r="G24" s="257"/>
    </row>
    <row r="25" spans="1:7" ht="191.25" x14ac:dyDescent="0.2">
      <c r="A25" s="258"/>
      <c r="B25" s="259" t="s">
        <v>77</v>
      </c>
      <c r="C25" s="246"/>
      <c r="D25" s="204"/>
      <c r="E25" s="205"/>
      <c r="F25" s="255"/>
      <c r="G25" s="207"/>
    </row>
    <row r="26" spans="1:7" ht="192" thickBot="1" x14ac:dyDescent="0.25">
      <c r="A26" s="201"/>
      <c r="B26" s="260" t="s">
        <v>78</v>
      </c>
      <c r="C26" s="246"/>
      <c r="D26" s="254"/>
      <c r="E26" s="205"/>
      <c r="F26" s="249"/>
      <c r="G26" s="207"/>
    </row>
    <row r="27" spans="1:7" ht="64.5" thickBot="1" x14ac:dyDescent="0.25">
      <c r="A27" s="261"/>
      <c r="B27" s="262" t="s">
        <v>79</v>
      </c>
      <c r="C27" s="203"/>
      <c r="D27" s="204" t="s">
        <v>35</v>
      </c>
      <c r="E27" s="211">
        <v>1</v>
      </c>
      <c r="F27" s="119"/>
      <c r="G27" s="263">
        <f>E27*F27</f>
        <v>0</v>
      </c>
    </row>
    <row r="28" spans="1:7" ht="77.25" thickBot="1" x14ac:dyDescent="0.25">
      <c r="A28" s="208"/>
      <c r="B28" s="262" t="s">
        <v>80</v>
      </c>
      <c r="C28" s="203"/>
      <c r="D28" s="204" t="s">
        <v>35</v>
      </c>
      <c r="E28" s="211">
        <v>1</v>
      </c>
      <c r="F28" s="119"/>
      <c r="G28" s="263">
        <f>E28*F28</f>
        <v>0</v>
      </c>
    </row>
    <row r="29" spans="1:7" ht="26.25" thickBot="1" x14ac:dyDescent="0.25">
      <c r="A29" s="261"/>
      <c r="B29" s="264" t="s">
        <v>649</v>
      </c>
      <c r="C29" s="203"/>
      <c r="D29" s="204" t="s">
        <v>35</v>
      </c>
      <c r="E29" s="211">
        <v>1</v>
      </c>
      <c r="F29" s="119"/>
      <c r="G29" s="263">
        <f>E29*F29</f>
        <v>0</v>
      </c>
    </row>
    <row r="30" spans="1:7" x14ac:dyDescent="0.2">
      <c r="A30" s="208"/>
      <c r="B30" s="265" t="s">
        <v>81</v>
      </c>
      <c r="C30" s="203"/>
      <c r="D30" s="204"/>
      <c r="E30" s="205"/>
      <c r="F30" s="252"/>
      <c r="G30" s="266"/>
    </row>
    <row r="31" spans="1:7" ht="38.25" x14ac:dyDescent="0.2">
      <c r="A31" s="261"/>
      <c r="B31" s="265" t="s">
        <v>82</v>
      </c>
      <c r="C31" s="203"/>
      <c r="D31" s="204"/>
      <c r="E31" s="205"/>
      <c r="F31" s="206"/>
      <c r="G31" s="207"/>
    </row>
    <row r="32" spans="1:7" ht="51" x14ac:dyDescent="0.2">
      <c r="A32" s="261"/>
      <c r="B32" s="262" t="s">
        <v>83</v>
      </c>
      <c r="C32" s="203"/>
      <c r="D32" s="204"/>
      <c r="E32" s="205"/>
      <c r="F32" s="206"/>
      <c r="G32" s="207"/>
    </row>
    <row r="33" spans="1:7" s="32" customFormat="1" ht="114.75" x14ac:dyDescent="0.2">
      <c r="A33" s="261"/>
      <c r="B33" s="262" t="s">
        <v>84</v>
      </c>
      <c r="C33" s="203"/>
      <c r="D33" s="204"/>
      <c r="E33" s="205"/>
      <c r="F33" s="206"/>
      <c r="G33" s="207"/>
    </row>
    <row r="34" spans="1:7" s="32" customFormat="1" x14ac:dyDescent="0.2">
      <c r="A34" s="201"/>
      <c r="B34" s="265" t="s">
        <v>85</v>
      </c>
      <c r="C34" s="246"/>
      <c r="D34" s="254"/>
      <c r="E34" s="205"/>
      <c r="F34" s="255"/>
      <c r="G34" s="207"/>
    </row>
    <row r="35" spans="1:7" s="32" customFormat="1" x14ac:dyDescent="0.2">
      <c r="A35" s="201"/>
      <c r="B35" s="265" t="s">
        <v>86</v>
      </c>
      <c r="C35" s="246"/>
      <c r="D35" s="254"/>
      <c r="E35" s="205"/>
      <c r="F35" s="255"/>
      <c r="G35" s="207"/>
    </row>
    <row r="36" spans="1:7" s="32" customFormat="1" ht="25.5" x14ac:dyDescent="0.2">
      <c r="A36" s="201"/>
      <c r="B36" s="265" t="s">
        <v>87</v>
      </c>
      <c r="C36" s="246"/>
      <c r="D36" s="254"/>
      <c r="E36" s="205"/>
      <c r="F36" s="255"/>
      <c r="G36" s="207"/>
    </row>
    <row r="37" spans="1:7" s="32" customFormat="1" ht="26.25" thickBot="1" x14ac:dyDescent="0.25">
      <c r="A37" s="201"/>
      <c r="B37" s="265" t="s">
        <v>88</v>
      </c>
      <c r="C37" s="246"/>
      <c r="D37" s="254"/>
      <c r="E37" s="205"/>
      <c r="F37" s="249"/>
      <c r="G37" s="207"/>
    </row>
    <row r="38" spans="1:7" ht="51.75" thickBot="1" x14ac:dyDescent="0.25">
      <c r="A38" s="208" t="s">
        <v>89</v>
      </c>
      <c r="B38" s="202" t="s">
        <v>90</v>
      </c>
      <c r="C38" s="203"/>
      <c r="D38" s="204" t="s">
        <v>35</v>
      </c>
      <c r="E38" s="211">
        <v>3</v>
      </c>
      <c r="F38" s="119"/>
      <c r="G38" s="263">
        <f t="shared" ref="G38:G72" si="0">E38*F38</f>
        <v>0</v>
      </c>
    </row>
    <row r="39" spans="1:7" ht="26.25" thickBot="1" x14ac:dyDescent="0.25">
      <c r="A39" s="201"/>
      <c r="B39" s="260" t="s">
        <v>91</v>
      </c>
      <c r="C39" s="203"/>
      <c r="D39" s="267" t="s">
        <v>64</v>
      </c>
      <c r="E39" s="268">
        <v>6</v>
      </c>
      <c r="F39" s="119"/>
      <c r="G39" s="263">
        <f t="shared" si="0"/>
        <v>0</v>
      </c>
    </row>
    <row r="40" spans="1:7" ht="26.25" thickBot="1" x14ac:dyDescent="0.25">
      <c r="A40" s="201"/>
      <c r="B40" s="260" t="s">
        <v>92</v>
      </c>
      <c r="C40" s="203"/>
      <c r="D40" s="267" t="s">
        <v>64</v>
      </c>
      <c r="E40" s="268">
        <v>3</v>
      </c>
      <c r="F40" s="119"/>
      <c r="G40" s="263">
        <f t="shared" si="0"/>
        <v>0</v>
      </c>
    </row>
    <row r="41" spans="1:7" ht="26.25" thickBot="1" x14ac:dyDescent="0.25">
      <c r="A41" s="201"/>
      <c r="B41" s="260" t="s">
        <v>93</v>
      </c>
      <c r="C41" s="203"/>
      <c r="D41" s="267" t="s">
        <v>64</v>
      </c>
      <c r="E41" s="268">
        <v>3</v>
      </c>
      <c r="F41" s="119"/>
      <c r="G41" s="263">
        <f t="shared" si="0"/>
        <v>0</v>
      </c>
    </row>
    <row r="42" spans="1:7" ht="13.5" thickBot="1" x14ac:dyDescent="0.25">
      <c r="A42" s="201"/>
      <c r="B42" s="260" t="s">
        <v>94</v>
      </c>
      <c r="C42" s="203"/>
      <c r="D42" s="267" t="s">
        <v>95</v>
      </c>
      <c r="E42" s="268">
        <v>3</v>
      </c>
      <c r="F42" s="119"/>
      <c r="G42" s="263">
        <f t="shared" si="0"/>
        <v>0</v>
      </c>
    </row>
    <row r="43" spans="1:7" s="269" customFormat="1" ht="13.5" thickBot="1" x14ac:dyDescent="0.25">
      <c r="A43" s="201"/>
      <c r="B43" s="260" t="s">
        <v>96</v>
      </c>
      <c r="C43" s="203"/>
      <c r="D43" s="267" t="s">
        <v>64</v>
      </c>
      <c r="E43" s="268">
        <v>3</v>
      </c>
      <c r="F43" s="119"/>
      <c r="G43" s="263">
        <f t="shared" si="0"/>
        <v>0</v>
      </c>
    </row>
    <row r="44" spans="1:7" s="32" customFormat="1" ht="26.25" thickBot="1" x14ac:dyDescent="0.25">
      <c r="A44" s="208" t="s">
        <v>97</v>
      </c>
      <c r="B44" s="202" t="s">
        <v>98</v>
      </c>
      <c r="C44" s="246"/>
      <c r="D44" s="204" t="s">
        <v>35</v>
      </c>
      <c r="E44" s="211">
        <v>1</v>
      </c>
      <c r="F44" s="119"/>
      <c r="G44" s="263">
        <f t="shared" si="0"/>
        <v>0</v>
      </c>
    </row>
    <row r="45" spans="1:7" s="32" customFormat="1" ht="26.25" thickBot="1" x14ac:dyDescent="0.25">
      <c r="A45" s="201"/>
      <c r="B45" s="260" t="s">
        <v>91</v>
      </c>
      <c r="C45" s="270"/>
      <c r="D45" s="267" t="s">
        <v>64</v>
      </c>
      <c r="E45" s="268">
        <v>6</v>
      </c>
      <c r="F45" s="119"/>
      <c r="G45" s="263">
        <f t="shared" si="0"/>
        <v>0</v>
      </c>
    </row>
    <row r="46" spans="1:7" s="32" customFormat="1" ht="26.25" thickBot="1" x14ac:dyDescent="0.25">
      <c r="A46" s="201"/>
      <c r="B46" s="260" t="s">
        <v>99</v>
      </c>
      <c r="C46" s="270"/>
      <c r="D46" s="267" t="s">
        <v>64</v>
      </c>
      <c r="E46" s="268">
        <v>1</v>
      </c>
      <c r="F46" s="119"/>
      <c r="G46" s="263">
        <f t="shared" si="0"/>
        <v>0</v>
      </c>
    </row>
    <row r="47" spans="1:7" s="32" customFormat="1" ht="13.5" thickBot="1" x14ac:dyDescent="0.25">
      <c r="A47" s="201"/>
      <c r="B47" s="260" t="s">
        <v>94</v>
      </c>
      <c r="C47" s="270"/>
      <c r="D47" s="267" t="s">
        <v>95</v>
      </c>
      <c r="E47" s="268">
        <v>4</v>
      </c>
      <c r="F47" s="119"/>
      <c r="G47" s="263">
        <f t="shared" si="0"/>
        <v>0</v>
      </c>
    </row>
    <row r="48" spans="1:7" s="32" customFormat="1" ht="13.5" thickBot="1" x14ac:dyDescent="0.25">
      <c r="A48" s="201"/>
      <c r="B48" s="260" t="s">
        <v>100</v>
      </c>
      <c r="C48" s="270"/>
      <c r="D48" s="267" t="s">
        <v>64</v>
      </c>
      <c r="E48" s="268">
        <v>3</v>
      </c>
      <c r="F48" s="119"/>
      <c r="G48" s="263">
        <f t="shared" si="0"/>
        <v>0</v>
      </c>
    </row>
    <row r="49" spans="1:7" s="32" customFormat="1" ht="13.5" thickBot="1" x14ac:dyDescent="0.25">
      <c r="A49" s="201"/>
      <c r="B49" s="260" t="s">
        <v>101</v>
      </c>
      <c r="C49" s="270"/>
      <c r="D49" s="267" t="s">
        <v>64</v>
      </c>
      <c r="E49" s="268">
        <v>1</v>
      </c>
      <c r="F49" s="119"/>
      <c r="G49" s="263">
        <f t="shared" si="0"/>
        <v>0</v>
      </c>
    </row>
    <row r="50" spans="1:7" s="32" customFormat="1" ht="13.5" thickBot="1" x14ac:dyDescent="0.25">
      <c r="A50" s="201"/>
      <c r="B50" s="260" t="s">
        <v>102</v>
      </c>
      <c r="C50" s="270"/>
      <c r="D50" s="267" t="s">
        <v>64</v>
      </c>
      <c r="E50" s="268">
        <v>1</v>
      </c>
      <c r="F50" s="119"/>
      <c r="G50" s="263">
        <f t="shared" si="0"/>
        <v>0</v>
      </c>
    </row>
    <row r="51" spans="1:7" s="32" customFormat="1" ht="13.5" thickBot="1" x14ac:dyDescent="0.25">
      <c r="A51" s="201"/>
      <c r="B51" s="260" t="s">
        <v>103</v>
      </c>
      <c r="C51" s="270"/>
      <c r="D51" s="267" t="s">
        <v>64</v>
      </c>
      <c r="E51" s="268">
        <v>1</v>
      </c>
      <c r="F51" s="119"/>
      <c r="G51" s="263">
        <f t="shared" si="0"/>
        <v>0</v>
      </c>
    </row>
    <row r="52" spans="1:7" s="32" customFormat="1" ht="13.5" thickBot="1" x14ac:dyDescent="0.25">
      <c r="A52" s="201"/>
      <c r="B52" s="260" t="s">
        <v>104</v>
      </c>
      <c r="C52" s="270"/>
      <c r="D52" s="267" t="s">
        <v>64</v>
      </c>
      <c r="E52" s="268">
        <v>1</v>
      </c>
      <c r="F52" s="119"/>
      <c r="G52" s="263">
        <f t="shared" si="0"/>
        <v>0</v>
      </c>
    </row>
    <row r="53" spans="1:7" s="32" customFormat="1" ht="39" thickBot="1" x14ac:dyDescent="0.25">
      <c r="A53" s="208" t="s">
        <v>105</v>
      </c>
      <c r="B53" s="262" t="s">
        <v>648</v>
      </c>
      <c r="C53" s="203"/>
      <c r="D53" s="204" t="s">
        <v>35</v>
      </c>
      <c r="E53" s="211">
        <v>3</v>
      </c>
      <c r="F53" s="119"/>
      <c r="G53" s="263">
        <f t="shared" si="0"/>
        <v>0</v>
      </c>
    </row>
    <row r="54" spans="1:7" s="32" customFormat="1" ht="26.25" thickBot="1" x14ac:dyDescent="0.25">
      <c r="A54" s="201"/>
      <c r="B54" s="260" t="s">
        <v>92</v>
      </c>
      <c r="C54" s="270"/>
      <c r="D54" s="267" t="s">
        <v>64</v>
      </c>
      <c r="E54" s="268">
        <v>3</v>
      </c>
      <c r="F54" s="119"/>
      <c r="G54" s="263">
        <f t="shared" si="0"/>
        <v>0</v>
      </c>
    </row>
    <row r="55" spans="1:7" s="32" customFormat="1" ht="13.5" thickBot="1" x14ac:dyDescent="0.25">
      <c r="A55" s="201"/>
      <c r="B55" s="260" t="s">
        <v>106</v>
      </c>
      <c r="C55" s="270"/>
      <c r="D55" s="267" t="s">
        <v>95</v>
      </c>
      <c r="E55" s="268">
        <v>6</v>
      </c>
      <c r="F55" s="119"/>
      <c r="G55" s="263">
        <f t="shared" si="0"/>
        <v>0</v>
      </c>
    </row>
    <row r="56" spans="1:7" s="32" customFormat="1" ht="13.5" thickBot="1" x14ac:dyDescent="0.25">
      <c r="A56" s="201"/>
      <c r="B56" s="260" t="s">
        <v>107</v>
      </c>
      <c r="C56" s="270"/>
      <c r="D56" s="267" t="s">
        <v>64</v>
      </c>
      <c r="E56" s="268">
        <v>3</v>
      </c>
      <c r="F56" s="119"/>
      <c r="G56" s="263">
        <f t="shared" si="0"/>
        <v>0</v>
      </c>
    </row>
    <row r="57" spans="1:7" s="32" customFormat="1" ht="13.5" thickBot="1" x14ac:dyDescent="0.25">
      <c r="A57" s="201"/>
      <c r="B57" s="260" t="s">
        <v>103</v>
      </c>
      <c r="C57" s="270"/>
      <c r="D57" s="267" t="s">
        <v>64</v>
      </c>
      <c r="E57" s="268">
        <v>3</v>
      </c>
      <c r="F57" s="119"/>
      <c r="G57" s="263">
        <f t="shared" si="0"/>
        <v>0</v>
      </c>
    </row>
    <row r="58" spans="1:7" s="32" customFormat="1" ht="51.75" thickBot="1" x14ac:dyDescent="0.25">
      <c r="A58" s="208" t="s">
        <v>108</v>
      </c>
      <c r="B58" s="262" t="s">
        <v>109</v>
      </c>
      <c r="C58" s="203"/>
      <c r="D58" s="204" t="s">
        <v>64</v>
      </c>
      <c r="E58" s="211">
        <v>3</v>
      </c>
      <c r="F58" s="119"/>
      <c r="G58" s="263">
        <f t="shared" si="0"/>
        <v>0</v>
      </c>
    </row>
    <row r="59" spans="1:7" s="32" customFormat="1" ht="64.5" thickBot="1" x14ac:dyDescent="0.25">
      <c r="A59" s="208" t="s">
        <v>110</v>
      </c>
      <c r="B59" s="262" t="s">
        <v>111</v>
      </c>
      <c r="C59" s="203"/>
      <c r="D59" s="204" t="s">
        <v>64</v>
      </c>
      <c r="E59" s="211">
        <v>3</v>
      </c>
      <c r="F59" s="119"/>
      <c r="G59" s="263">
        <f t="shared" si="0"/>
        <v>0</v>
      </c>
    </row>
    <row r="60" spans="1:7" s="32" customFormat="1" ht="51.75" thickBot="1" x14ac:dyDescent="0.25">
      <c r="A60" s="208" t="s">
        <v>112</v>
      </c>
      <c r="B60" s="262" t="s">
        <v>113</v>
      </c>
      <c r="C60" s="203"/>
      <c r="D60" s="204" t="s">
        <v>64</v>
      </c>
      <c r="E60" s="211">
        <v>3</v>
      </c>
      <c r="F60" s="119"/>
      <c r="G60" s="263">
        <f t="shared" si="0"/>
        <v>0</v>
      </c>
    </row>
    <row r="61" spans="1:7" s="32" customFormat="1" ht="64.5" thickBot="1" x14ac:dyDescent="0.25">
      <c r="A61" s="208" t="s">
        <v>114</v>
      </c>
      <c r="B61" s="262" t="s">
        <v>115</v>
      </c>
      <c r="C61" s="203"/>
      <c r="D61" s="204" t="s">
        <v>35</v>
      </c>
      <c r="E61" s="211">
        <v>3</v>
      </c>
      <c r="F61" s="119"/>
      <c r="G61" s="263">
        <f t="shared" si="0"/>
        <v>0</v>
      </c>
    </row>
    <row r="62" spans="1:7" s="32" customFormat="1" ht="39" thickBot="1" x14ac:dyDescent="0.25">
      <c r="A62" s="208" t="s">
        <v>116</v>
      </c>
      <c r="B62" s="262" t="s">
        <v>117</v>
      </c>
      <c r="C62" s="203"/>
      <c r="D62" s="204" t="s">
        <v>64</v>
      </c>
      <c r="E62" s="211">
        <v>3</v>
      </c>
      <c r="F62" s="119"/>
      <c r="G62" s="263">
        <f t="shared" si="0"/>
        <v>0</v>
      </c>
    </row>
    <row r="63" spans="1:7" s="32" customFormat="1" ht="39" thickBot="1" x14ac:dyDescent="0.25">
      <c r="A63" s="208" t="s">
        <v>118</v>
      </c>
      <c r="B63" s="262" t="s">
        <v>119</v>
      </c>
      <c r="C63" s="203"/>
      <c r="D63" s="204" t="s">
        <v>64</v>
      </c>
      <c r="E63" s="211">
        <v>1</v>
      </c>
      <c r="F63" s="119"/>
      <c r="G63" s="263">
        <f t="shared" si="0"/>
        <v>0</v>
      </c>
    </row>
    <row r="64" spans="1:7" s="32" customFormat="1" ht="26.25" thickBot="1" x14ac:dyDescent="0.25">
      <c r="A64" s="271" t="s">
        <v>120</v>
      </c>
      <c r="B64" s="262" t="s">
        <v>121</v>
      </c>
      <c r="C64" s="203"/>
      <c r="D64" s="204" t="s">
        <v>35</v>
      </c>
      <c r="E64" s="211">
        <v>1</v>
      </c>
      <c r="F64" s="119"/>
      <c r="G64" s="263">
        <f t="shared" si="0"/>
        <v>0</v>
      </c>
    </row>
    <row r="65" spans="1:8" s="32" customFormat="1" ht="51.75" thickBot="1" x14ac:dyDescent="0.25">
      <c r="A65" s="201"/>
      <c r="B65" s="259" t="s">
        <v>122</v>
      </c>
      <c r="C65" s="270"/>
      <c r="D65" s="267" t="s">
        <v>64</v>
      </c>
      <c r="E65" s="268">
        <v>1</v>
      </c>
      <c r="F65" s="119"/>
      <c r="G65" s="263">
        <f t="shared" si="0"/>
        <v>0</v>
      </c>
    </row>
    <row r="66" spans="1:8" s="32" customFormat="1" ht="53.25" thickBot="1" x14ac:dyDescent="0.25">
      <c r="A66" s="201"/>
      <c r="B66" s="272" t="s">
        <v>625</v>
      </c>
      <c r="C66" s="270"/>
      <c r="D66" s="267" t="s">
        <v>64</v>
      </c>
      <c r="E66" s="268">
        <v>1</v>
      </c>
      <c r="F66" s="119"/>
      <c r="G66" s="263">
        <f t="shared" si="0"/>
        <v>0</v>
      </c>
    </row>
    <row r="67" spans="1:8" s="32" customFormat="1" ht="26.25" thickBot="1" x14ac:dyDescent="0.25">
      <c r="A67" s="201"/>
      <c r="B67" s="260" t="s">
        <v>99</v>
      </c>
      <c r="C67" s="270"/>
      <c r="D67" s="267" t="s">
        <v>64</v>
      </c>
      <c r="E67" s="268">
        <v>3</v>
      </c>
      <c r="F67" s="119"/>
      <c r="G67" s="263">
        <f t="shared" si="0"/>
        <v>0</v>
      </c>
    </row>
    <row r="68" spans="1:8" s="32" customFormat="1" ht="13.5" thickBot="1" x14ac:dyDescent="0.25">
      <c r="A68" s="201"/>
      <c r="B68" s="260" t="s">
        <v>106</v>
      </c>
      <c r="C68" s="270"/>
      <c r="D68" s="267" t="s">
        <v>95</v>
      </c>
      <c r="E68" s="268">
        <v>5</v>
      </c>
      <c r="F68" s="119"/>
      <c r="G68" s="263">
        <f t="shared" si="0"/>
        <v>0</v>
      </c>
    </row>
    <row r="69" spans="1:8" s="32" customFormat="1" ht="13.5" thickBot="1" x14ac:dyDescent="0.25">
      <c r="A69" s="201"/>
      <c r="B69" s="260" t="s">
        <v>103</v>
      </c>
      <c r="C69" s="270"/>
      <c r="D69" s="267" t="s">
        <v>64</v>
      </c>
      <c r="E69" s="268">
        <v>3</v>
      </c>
      <c r="F69" s="119"/>
      <c r="G69" s="263">
        <f t="shared" si="0"/>
        <v>0</v>
      </c>
    </row>
    <row r="70" spans="1:8" s="32" customFormat="1" ht="153.75" thickBot="1" x14ac:dyDescent="0.25">
      <c r="A70" s="208" t="s">
        <v>123</v>
      </c>
      <c r="B70" s="262" t="s">
        <v>124</v>
      </c>
      <c r="C70" s="203"/>
      <c r="D70" s="204" t="s">
        <v>35</v>
      </c>
      <c r="E70" s="211">
        <v>1</v>
      </c>
      <c r="F70" s="119"/>
      <c r="G70" s="263">
        <f t="shared" si="0"/>
        <v>0</v>
      </c>
    </row>
    <row r="71" spans="1:8" s="32" customFormat="1" ht="39" thickBot="1" x14ac:dyDescent="0.25">
      <c r="A71" s="208" t="s">
        <v>125</v>
      </c>
      <c r="B71" s="262" t="s">
        <v>126</v>
      </c>
      <c r="C71" s="246"/>
      <c r="D71" s="204" t="s">
        <v>35</v>
      </c>
      <c r="E71" s="211">
        <v>1</v>
      </c>
      <c r="F71" s="119"/>
      <c r="G71" s="263">
        <f t="shared" si="0"/>
        <v>0</v>
      </c>
    </row>
    <row r="72" spans="1:8" s="32" customFormat="1" ht="39" thickBot="1" x14ac:dyDescent="0.25">
      <c r="A72" s="273" t="s">
        <v>127</v>
      </c>
      <c r="B72" s="274" t="s">
        <v>128</v>
      </c>
      <c r="C72" s="227"/>
      <c r="D72" s="228" t="s">
        <v>35</v>
      </c>
      <c r="E72" s="229">
        <v>1</v>
      </c>
      <c r="F72" s="120"/>
      <c r="G72" s="275">
        <f t="shared" si="0"/>
        <v>0</v>
      </c>
    </row>
    <row r="73" spans="1:8" s="32" customFormat="1" ht="13.5" thickBot="1" x14ac:dyDescent="0.25">
      <c r="A73" s="38"/>
      <c r="B73" s="276" t="s">
        <v>702</v>
      </c>
      <c r="C73" s="220"/>
      <c r="D73" s="221" t="s">
        <v>35</v>
      </c>
      <c r="E73" s="277">
        <v>1</v>
      </c>
      <c r="F73" s="278"/>
      <c r="G73" s="224">
        <f>SUM(G15:G72)</f>
        <v>0</v>
      </c>
    </row>
    <row r="74" spans="1:8" s="32" customFormat="1" ht="13.5" thickBot="1" x14ac:dyDescent="0.25">
      <c r="A74" s="279"/>
      <c r="B74" s="280"/>
      <c r="C74" s="45"/>
      <c r="D74" s="281"/>
      <c r="E74" s="282"/>
      <c r="F74" s="283"/>
      <c r="G74" s="283"/>
    </row>
    <row r="75" spans="1:8" ht="13.5" thickBot="1" x14ac:dyDescent="0.25">
      <c r="A75" s="146" t="s">
        <v>499</v>
      </c>
      <c r="B75" s="147"/>
      <c r="C75" s="147"/>
      <c r="D75" s="147"/>
      <c r="E75" s="147"/>
      <c r="F75" s="284"/>
      <c r="G75" s="285">
        <f>G12+G73</f>
        <v>0</v>
      </c>
      <c r="H75" s="286"/>
    </row>
    <row r="76" spans="1:8" ht="13.5" thickBot="1" x14ac:dyDescent="0.25">
      <c r="A76" s="146" t="s">
        <v>500</v>
      </c>
      <c r="B76" s="147"/>
      <c r="C76" s="147"/>
      <c r="D76" s="147"/>
      <c r="E76" s="147"/>
      <c r="F76" s="284"/>
      <c r="G76" s="287">
        <f>G75*0.22</f>
        <v>0</v>
      </c>
      <c r="H76" s="286"/>
    </row>
    <row r="77" spans="1:8" ht="13.5" thickBot="1" x14ac:dyDescent="0.25">
      <c r="A77" s="146" t="s">
        <v>501</v>
      </c>
      <c r="B77" s="147"/>
      <c r="C77" s="147"/>
      <c r="D77" s="147"/>
      <c r="E77" s="147"/>
      <c r="F77" s="284"/>
      <c r="G77" s="288">
        <f>G75+G76</f>
        <v>0</v>
      </c>
      <c r="H77" s="286"/>
    </row>
  </sheetData>
  <sheetProtection algorithmName="SHA-512" hashValue="U4MyznO37r+IJcpAvlrbYVcU/x7NIHqpu/ax2gzBO58pL5Qx5dxn2neGKBARbq0a3l1x+xs9zVyiny6J6RA2Nw==" saltValue="otFS5lC5fVALI9KsW0a9OQ==" spinCount="100000" sheet="1" objects="1" scenarios="1"/>
  <mergeCells count="2">
    <mergeCell ref="B23:B24"/>
    <mergeCell ref="B1:G1"/>
  </mergeCells>
  <pageMargins left="0.70866141732283472" right="0.70866141732283472" top="0.94488188976377963" bottom="0.94488188976377963" header="0.31496062992125984" footer="0.31496062992125984"/>
  <pageSetup paperSize="9" scale="76" firstPageNumber="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D5D0C-4799-4ED2-9035-BD975C76EA12}">
  <sheetPr>
    <tabColor theme="9" tint="0.39997558519241921"/>
  </sheetPr>
  <dimension ref="A1:G86"/>
  <sheetViews>
    <sheetView topLeftCell="A78" zoomScaleNormal="100" zoomScaleSheetLayoutView="100" zoomScalePageLayoutView="85" workbookViewId="0">
      <selection activeCell="D88" sqref="D88"/>
    </sheetView>
  </sheetViews>
  <sheetFormatPr defaultRowHeight="12.75" x14ac:dyDescent="0.2"/>
  <cols>
    <col min="1" max="1" width="9" style="189"/>
    <col min="2" max="2" width="33.875" style="190" customWidth="1"/>
    <col min="3" max="3" width="6.625" style="190" bestFit="1" customWidth="1"/>
    <col min="4" max="4" width="5.25" style="191" customWidth="1"/>
    <col min="5" max="5" width="6.25" style="192" customWidth="1"/>
    <col min="6" max="6" width="8.5" style="192" customWidth="1"/>
    <col min="7" max="7" width="8.875" style="192" customWidth="1"/>
    <col min="8" max="255" width="9" style="32"/>
    <col min="256" max="256" width="2.625" style="32" customWidth="1"/>
    <col min="257" max="257" width="9" style="32"/>
    <col min="258" max="258" width="33.875" style="32" customWidth="1"/>
    <col min="259" max="259" width="6.5" style="32" customWidth="1"/>
    <col min="260" max="260" width="5.25" style="32" customWidth="1"/>
    <col min="261" max="261" width="6.25" style="32" customWidth="1"/>
    <col min="262" max="262" width="6.375" style="32" customWidth="1"/>
    <col min="263" max="263" width="8.5" style="32" customWidth="1"/>
    <col min="264" max="511" width="9" style="32"/>
    <col min="512" max="512" width="2.625" style="32" customWidth="1"/>
    <col min="513" max="513" width="9" style="32"/>
    <col min="514" max="514" width="33.875" style="32" customWidth="1"/>
    <col min="515" max="515" width="6.5" style="32" customWidth="1"/>
    <col min="516" max="516" width="5.25" style="32" customWidth="1"/>
    <col min="517" max="517" width="6.25" style="32" customWidth="1"/>
    <col min="518" max="518" width="6.375" style="32" customWidth="1"/>
    <col min="519" max="519" width="8.5" style="32" customWidth="1"/>
    <col min="520" max="767" width="9" style="32"/>
    <col min="768" max="768" width="2.625" style="32" customWidth="1"/>
    <col min="769" max="769" width="9" style="32"/>
    <col min="770" max="770" width="33.875" style="32" customWidth="1"/>
    <col min="771" max="771" width="6.5" style="32" customWidth="1"/>
    <col min="772" max="772" width="5.25" style="32" customWidth="1"/>
    <col min="773" max="773" width="6.25" style="32" customWidth="1"/>
    <col min="774" max="774" width="6.375" style="32" customWidth="1"/>
    <col min="775" max="775" width="8.5" style="32" customWidth="1"/>
    <col min="776" max="1023" width="9" style="32"/>
    <col min="1024" max="1024" width="2.625" style="32" customWidth="1"/>
    <col min="1025" max="1025" width="9" style="32"/>
    <col min="1026" max="1026" width="33.875" style="32" customWidth="1"/>
    <col min="1027" max="1027" width="6.5" style="32" customWidth="1"/>
    <col min="1028" max="1028" width="5.25" style="32" customWidth="1"/>
    <col min="1029" max="1029" width="6.25" style="32" customWidth="1"/>
    <col min="1030" max="1030" width="6.375" style="32" customWidth="1"/>
    <col min="1031" max="1031" width="8.5" style="32" customWidth="1"/>
    <col min="1032" max="1279" width="9" style="32"/>
    <col min="1280" max="1280" width="2.625" style="32" customWidth="1"/>
    <col min="1281" max="1281" width="9" style="32"/>
    <col min="1282" max="1282" width="33.875" style="32" customWidth="1"/>
    <col min="1283" max="1283" width="6.5" style="32" customWidth="1"/>
    <col min="1284" max="1284" width="5.25" style="32" customWidth="1"/>
    <col min="1285" max="1285" width="6.25" style="32" customWidth="1"/>
    <col min="1286" max="1286" width="6.375" style="32" customWidth="1"/>
    <col min="1287" max="1287" width="8.5" style="32" customWidth="1"/>
    <col min="1288" max="1535" width="9" style="32"/>
    <col min="1536" max="1536" width="2.625" style="32" customWidth="1"/>
    <col min="1537" max="1537" width="9" style="32"/>
    <col min="1538" max="1538" width="33.875" style="32" customWidth="1"/>
    <col min="1539" max="1539" width="6.5" style="32" customWidth="1"/>
    <col min="1540" max="1540" width="5.25" style="32" customWidth="1"/>
    <col min="1541" max="1541" width="6.25" style="32" customWidth="1"/>
    <col min="1542" max="1542" width="6.375" style="32" customWidth="1"/>
    <col min="1543" max="1543" width="8.5" style="32" customWidth="1"/>
    <col min="1544" max="1791" width="9" style="32"/>
    <col min="1792" max="1792" width="2.625" style="32" customWidth="1"/>
    <col min="1793" max="1793" width="9" style="32"/>
    <col min="1794" max="1794" width="33.875" style="32" customWidth="1"/>
    <col min="1795" max="1795" width="6.5" style="32" customWidth="1"/>
    <col min="1796" max="1796" width="5.25" style="32" customWidth="1"/>
    <col min="1797" max="1797" width="6.25" style="32" customWidth="1"/>
    <col min="1798" max="1798" width="6.375" style="32" customWidth="1"/>
    <col min="1799" max="1799" width="8.5" style="32" customWidth="1"/>
    <col min="1800" max="2047" width="9" style="32"/>
    <col min="2048" max="2048" width="2.625" style="32" customWidth="1"/>
    <col min="2049" max="2049" width="9" style="32"/>
    <col min="2050" max="2050" width="33.875" style="32" customWidth="1"/>
    <col min="2051" max="2051" width="6.5" style="32" customWidth="1"/>
    <col min="2052" max="2052" width="5.25" style="32" customWidth="1"/>
    <col min="2053" max="2053" width="6.25" style="32" customWidth="1"/>
    <col min="2054" max="2054" width="6.375" style="32" customWidth="1"/>
    <col min="2055" max="2055" width="8.5" style="32" customWidth="1"/>
    <col min="2056" max="2303" width="9" style="32"/>
    <col min="2304" max="2304" width="2.625" style="32" customWidth="1"/>
    <col min="2305" max="2305" width="9" style="32"/>
    <col min="2306" max="2306" width="33.875" style="32" customWidth="1"/>
    <col min="2307" max="2307" width="6.5" style="32" customWidth="1"/>
    <col min="2308" max="2308" width="5.25" style="32" customWidth="1"/>
    <col min="2309" max="2309" width="6.25" style="32" customWidth="1"/>
    <col min="2310" max="2310" width="6.375" style="32" customWidth="1"/>
    <col min="2311" max="2311" width="8.5" style="32" customWidth="1"/>
    <col min="2312" max="2559" width="9" style="32"/>
    <col min="2560" max="2560" width="2.625" style="32" customWidth="1"/>
    <col min="2561" max="2561" width="9" style="32"/>
    <col min="2562" max="2562" width="33.875" style="32" customWidth="1"/>
    <col min="2563" max="2563" width="6.5" style="32" customWidth="1"/>
    <col min="2564" max="2564" width="5.25" style="32" customWidth="1"/>
    <col min="2565" max="2565" width="6.25" style="32" customWidth="1"/>
    <col min="2566" max="2566" width="6.375" style="32" customWidth="1"/>
    <col min="2567" max="2567" width="8.5" style="32" customWidth="1"/>
    <col min="2568" max="2815" width="9" style="32"/>
    <col min="2816" max="2816" width="2.625" style="32" customWidth="1"/>
    <col min="2817" max="2817" width="9" style="32"/>
    <col min="2818" max="2818" width="33.875" style="32" customWidth="1"/>
    <col min="2819" max="2819" width="6.5" style="32" customWidth="1"/>
    <col min="2820" max="2820" width="5.25" style="32" customWidth="1"/>
    <col min="2821" max="2821" width="6.25" style="32" customWidth="1"/>
    <col min="2822" max="2822" width="6.375" style="32" customWidth="1"/>
    <col min="2823" max="2823" width="8.5" style="32" customWidth="1"/>
    <col min="2824" max="3071" width="9" style="32"/>
    <col min="3072" max="3072" width="2.625" style="32" customWidth="1"/>
    <col min="3073" max="3073" width="9" style="32"/>
    <col min="3074" max="3074" width="33.875" style="32" customWidth="1"/>
    <col min="3075" max="3075" width="6.5" style="32" customWidth="1"/>
    <col min="3076" max="3076" width="5.25" style="32" customWidth="1"/>
    <col min="3077" max="3077" width="6.25" style="32" customWidth="1"/>
    <col min="3078" max="3078" width="6.375" style="32" customWidth="1"/>
    <col min="3079" max="3079" width="8.5" style="32" customWidth="1"/>
    <col min="3080" max="3327" width="9" style="32"/>
    <col min="3328" max="3328" width="2.625" style="32" customWidth="1"/>
    <col min="3329" max="3329" width="9" style="32"/>
    <col min="3330" max="3330" width="33.875" style="32" customWidth="1"/>
    <col min="3331" max="3331" width="6.5" style="32" customWidth="1"/>
    <col min="3332" max="3332" width="5.25" style="32" customWidth="1"/>
    <col min="3333" max="3333" width="6.25" style="32" customWidth="1"/>
    <col min="3334" max="3334" width="6.375" style="32" customWidth="1"/>
    <col min="3335" max="3335" width="8.5" style="32" customWidth="1"/>
    <col min="3336" max="3583" width="9" style="32"/>
    <col min="3584" max="3584" width="2.625" style="32" customWidth="1"/>
    <col min="3585" max="3585" width="9" style="32"/>
    <col min="3586" max="3586" width="33.875" style="32" customWidth="1"/>
    <col min="3587" max="3587" width="6.5" style="32" customWidth="1"/>
    <col min="3588" max="3588" width="5.25" style="32" customWidth="1"/>
    <col min="3589" max="3589" width="6.25" style="32" customWidth="1"/>
    <col min="3590" max="3590" width="6.375" style="32" customWidth="1"/>
    <col min="3591" max="3591" width="8.5" style="32" customWidth="1"/>
    <col min="3592" max="3839" width="9" style="32"/>
    <col min="3840" max="3840" width="2.625" style="32" customWidth="1"/>
    <col min="3841" max="3841" width="9" style="32"/>
    <col min="3842" max="3842" width="33.875" style="32" customWidth="1"/>
    <col min="3843" max="3843" width="6.5" style="32" customWidth="1"/>
    <col min="3844" max="3844" width="5.25" style="32" customWidth="1"/>
    <col min="3845" max="3845" width="6.25" style="32" customWidth="1"/>
    <col min="3846" max="3846" width="6.375" style="32" customWidth="1"/>
    <col min="3847" max="3847" width="8.5" style="32" customWidth="1"/>
    <col min="3848" max="4095" width="9" style="32"/>
    <col min="4096" max="4096" width="2.625" style="32" customWidth="1"/>
    <col min="4097" max="4097" width="9" style="32"/>
    <col min="4098" max="4098" width="33.875" style="32" customWidth="1"/>
    <col min="4099" max="4099" width="6.5" style="32" customWidth="1"/>
    <col min="4100" max="4100" width="5.25" style="32" customWidth="1"/>
    <col min="4101" max="4101" width="6.25" style="32" customWidth="1"/>
    <col min="4102" max="4102" width="6.375" style="32" customWidth="1"/>
    <col min="4103" max="4103" width="8.5" style="32" customWidth="1"/>
    <col min="4104" max="4351" width="9" style="32"/>
    <col min="4352" max="4352" width="2.625" style="32" customWidth="1"/>
    <col min="4353" max="4353" width="9" style="32"/>
    <col min="4354" max="4354" width="33.875" style="32" customWidth="1"/>
    <col min="4355" max="4355" width="6.5" style="32" customWidth="1"/>
    <col min="4356" max="4356" width="5.25" style="32" customWidth="1"/>
    <col min="4357" max="4357" width="6.25" style="32" customWidth="1"/>
    <col min="4358" max="4358" width="6.375" style="32" customWidth="1"/>
    <col min="4359" max="4359" width="8.5" style="32" customWidth="1"/>
    <col min="4360" max="4607" width="9" style="32"/>
    <col min="4608" max="4608" width="2.625" style="32" customWidth="1"/>
    <col min="4609" max="4609" width="9" style="32"/>
    <col min="4610" max="4610" width="33.875" style="32" customWidth="1"/>
    <col min="4611" max="4611" width="6.5" style="32" customWidth="1"/>
    <col min="4612" max="4612" width="5.25" style="32" customWidth="1"/>
    <col min="4613" max="4613" width="6.25" style="32" customWidth="1"/>
    <col min="4614" max="4614" width="6.375" style="32" customWidth="1"/>
    <col min="4615" max="4615" width="8.5" style="32" customWidth="1"/>
    <col min="4616" max="4863" width="9" style="32"/>
    <col min="4864" max="4864" width="2.625" style="32" customWidth="1"/>
    <col min="4865" max="4865" width="9" style="32"/>
    <col min="4866" max="4866" width="33.875" style="32" customWidth="1"/>
    <col min="4867" max="4867" width="6.5" style="32" customWidth="1"/>
    <col min="4868" max="4868" width="5.25" style="32" customWidth="1"/>
    <col min="4869" max="4869" width="6.25" style="32" customWidth="1"/>
    <col min="4870" max="4870" width="6.375" style="32" customWidth="1"/>
    <col min="4871" max="4871" width="8.5" style="32" customWidth="1"/>
    <col min="4872" max="5119" width="9" style="32"/>
    <col min="5120" max="5120" width="2.625" style="32" customWidth="1"/>
    <col min="5121" max="5121" width="9" style="32"/>
    <col min="5122" max="5122" width="33.875" style="32" customWidth="1"/>
    <col min="5123" max="5123" width="6.5" style="32" customWidth="1"/>
    <col min="5124" max="5124" width="5.25" style="32" customWidth="1"/>
    <col min="5125" max="5125" width="6.25" style="32" customWidth="1"/>
    <col min="5126" max="5126" width="6.375" style="32" customWidth="1"/>
    <col min="5127" max="5127" width="8.5" style="32" customWidth="1"/>
    <col min="5128" max="5375" width="9" style="32"/>
    <col min="5376" max="5376" width="2.625" style="32" customWidth="1"/>
    <col min="5377" max="5377" width="9" style="32"/>
    <col min="5378" max="5378" width="33.875" style="32" customWidth="1"/>
    <col min="5379" max="5379" width="6.5" style="32" customWidth="1"/>
    <col min="5380" max="5380" width="5.25" style="32" customWidth="1"/>
    <col min="5381" max="5381" width="6.25" style="32" customWidth="1"/>
    <col min="5382" max="5382" width="6.375" style="32" customWidth="1"/>
    <col min="5383" max="5383" width="8.5" style="32" customWidth="1"/>
    <col min="5384" max="5631" width="9" style="32"/>
    <col min="5632" max="5632" width="2.625" style="32" customWidth="1"/>
    <col min="5633" max="5633" width="9" style="32"/>
    <col min="5634" max="5634" width="33.875" style="32" customWidth="1"/>
    <col min="5635" max="5635" width="6.5" style="32" customWidth="1"/>
    <col min="5636" max="5636" width="5.25" style="32" customWidth="1"/>
    <col min="5637" max="5637" width="6.25" style="32" customWidth="1"/>
    <col min="5638" max="5638" width="6.375" style="32" customWidth="1"/>
    <col min="5639" max="5639" width="8.5" style="32" customWidth="1"/>
    <col min="5640" max="5887" width="9" style="32"/>
    <col min="5888" max="5888" width="2.625" style="32" customWidth="1"/>
    <col min="5889" max="5889" width="9" style="32"/>
    <col min="5890" max="5890" width="33.875" style="32" customWidth="1"/>
    <col min="5891" max="5891" width="6.5" style="32" customWidth="1"/>
    <col min="5892" max="5892" width="5.25" style="32" customWidth="1"/>
    <col min="5893" max="5893" width="6.25" style="32" customWidth="1"/>
    <col min="5894" max="5894" width="6.375" style="32" customWidth="1"/>
    <col min="5895" max="5895" width="8.5" style="32" customWidth="1"/>
    <col min="5896" max="6143" width="9" style="32"/>
    <col min="6144" max="6144" width="2.625" style="32" customWidth="1"/>
    <col min="6145" max="6145" width="9" style="32"/>
    <col min="6146" max="6146" width="33.875" style="32" customWidth="1"/>
    <col min="6147" max="6147" width="6.5" style="32" customWidth="1"/>
    <col min="6148" max="6148" width="5.25" style="32" customWidth="1"/>
    <col min="6149" max="6149" width="6.25" style="32" customWidth="1"/>
    <col min="6150" max="6150" width="6.375" style="32" customWidth="1"/>
    <col min="6151" max="6151" width="8.5" style="32" customWidth="1"/>
    <col min="6152" max="6399" width="9" style="32"/>
    <col min="6400" max="6400" width="2.625" style="32" customWidth="1"/>
    <col min="6401" max="6401" width="9" style="32"/>
    <col min="6402" max="6402" width="33.875" style="32" customWidth="1"/>
    <col min="6403" max="6403" width="6.5" style="32" customWidth="1"/>
    <col min="6404" max="6404" width="5.25" style="32" customWidth="1"/>
    <col min="6405" max="6405" width="6.25" style="32" customWidth="1"/>
    <col min="6406" max="6406" width="6.375" style="32" customWidth="1"/>
    <col min="6407" max="6407" width="8.5" style="32" customWidth="1"/>
    <col min="6408" max="6655" width="9" style="32"/>
    <col min="6656" max="6656" width="2.625" style="32" customWidth="1"/>
    <col min="6657" max="6657" width="9" style="32"/>
    <col min="6658" max="6658" width="33.875" style="32" customWidth="1"/>
    <col min="6659" max="6659" width="6.5" style="32" customWidth="1"/>
    <col min="6660" max="6660" width="5.25" style="32" customWidth="1"/>
    <col min="6661" max="6661" width="6.25" style="32" customWidth="1"/>
    <col min="6662" max="6662" width="6.375" style="32" customWidth="1"/>
    <col min="6663" max="6663" width="8.5" style="32" customWidth="1"/>
    <col min="6664" max="6911" width="9" style="32"/>
    <col min="6912" max="6912" width="2.625" style="32" customWidth="1"/>
    <col min="6913" max="6913" width="9" style="32"/>
    <col min="6914" max="6914" width="33.875" style="32" customWidth="1"/>
    <col min="6915" max="6915" width="6.5" style="32" customWidth="1"/>
    <col min="6916" max="6916" width="5.25" style="32" customWidth="1"/>
    <col min="6917" max="6917" width="6.25" style="32" customWidth="1"/>
    <col min="6918" max="6918" width="6.375" style="32" customWidth="1"/>
    <col min="6919" max="6919" width="8.5" style="32" customWidth="1"/>
    <col min="6920" max="7167" width="9" style="32"/>
    <col min="7168" max="7168" width="2.625" style="32" customWidth="1"/>
    <col min="7169" max="7169" width="9" style="32"/>
    <col min="7170" max="7170" width="33.875" style="32" customWidth="1"/>
    <col min="7171" max="7171" width="6.5" style="32" customWidth="1"/>
    <col min="7172" max="7172" width="5.25" style="32" customWidth="1"/>
    <col min="7173" max="7173" width="6.25" style="32" customWidth="1"/>
    <col min="7174" max="7174" width="6.375" style="32" customWidth="1"/>
    <col min="7175" max="7175" width="8.5" style="32" customWidth="1"/>
    <col min="7176" max="7423" width="9" style="32"/>
    <col min="7424" max="7424" width="2.625" style="32" customWidth="1"/>
    <col min="7425" max="7425" width="9" style="32"/>
    <col min="7426" max="7426" width="33.875" style="32" customWidth="1"/>
    <col min="7427" max="7427" width="6.5" style="32" customWidth="1"/>
    <col min="7428" max="7428" width="5.25" style="32" customWidth="1"/>
    <col min="7429" max="7429" width="6.25" style="32" customWidth="1"/>
    <col min="7430" max="7430" width="6.375" style="32" customWidth="1"/>
    <col min="7431" max="7431" width="8.5" style="32" customWidth="1"/>
    <col min="7432" max="7679" width="9" style="32"/>
    <col min="7680" max="7680" width="2.625" style="32" customWidth="1"/>
    <col min="7681" max="7681" width="9" style="32"/>
    <col min="7682" max="7682" width="33.875" style="32" customWidth="1"/>
    <col min="7683" max="7683" width="6.5" style="32" customWidth="1"/>
    <col min="7684" max="7684" width="5.25" style="32" customWidth="1"/>
    <col min="7685" max="7685" width="6.25" style="32" customWidth="1"/>
    <col min="7686" max="7686" width="6.375" style="32" customWidth="1"/>
    <col min="7687" max="7687" width="8.5" style="32" customWidth="1"/>
    <col min="7688" max="7935" width="9" style="32"/>
    <col min="7936" max="7936" width="2.625" style="32" customWidth="1"/>
    <col min="7937" max="7937" width="9" style="32"/>
    <col min="7938" max="7938" width="33.875" style="32" customWidth="1"/>
    <col min="7939" max="7939" width="6.5" style="32" customWidth="1"/>
    <col min="7940" max="7940" width="5.25" style="32" customWidth="1"/>
    <col min="7941" max="7941" width="6.25" style="32" customWidth="1"/>
    <col min="7942" max="7942" width="6.375" style="32" customWidth="1"/>
    <col min="7943" max="7943" width="8.5" style="32" customWidth="1"/>
    <col min="7944" max="8191" width="9" style="32"/>
    <col min="8192" max="8192" width="2.625" style="32" customWidth="1"/>
    <col min="8193" max="8193" width="9" style="32"/>
    <col min="8194" max="8194" width="33.875" style="32" customWidth="1"/>
    <col min="8195" max="8195" width="6.5" style="32" customWidth="1"/>
    <col min="8196" max="8196" width="5.25" style="32" customWidth="1"/>
    <col min="8197" max="8197" width="6.25" style="32" customWidth="1"/>
    <col min="8198" max="8198" width="6.375" style="32" customWidth="1"/>
    <col min="8199" max="8199" width="8.5" style="32" customWidth="1"/>
    <col min="8200" max="8447" width="9" style="32"/>
    <col min="8448" max="8448" width="2.625" style="32" customWidth="1"/>
    <col min="8449" max="8449" width="9" style="32"/>
    <col min="8450" max="8450" width="33.875" style="32" customWidth="1"/>
    <col min="8451" max="8451" width="6.5" style="32" customWidth="1"/>
    <col min="8452" max="8452" width="5.25" style="32" customWidth="1"/>
    <col min="8453" max="8453" width="6.25" style="32" customWidth="1"/>
    <col min="8454" max="8454" width="6.375" style="32" customWidth="1"/>
    <col min="8455" max="8455" width="8.5" style="32" customWidth="1"/>
    <col min="8456" max="8703" width="9" style="32"/>
    <col min="8704" max="8704" width="2.625" style="32" customWidth="1"/>
    <col min="8705" max="8705" width="9" style="32"/>
    <col min="8706" max="8706" width="33.875" style="32" customWidth="1"/>
    <col min="8707" max="8707" width="6.5" style="32" customWidth="1"/>
    <col min="8708" max="8708" width="5.25" style="32" customWidth="1"/>
    <col min="8709" max="8709" width="6.25" style="32" customWidth="1"/>
    <col min="8710" max="8710" width="6.375" style="32" customWidth="1"/>
    <col min="8711" max="8711" width="8.5" style="32" customWidth="1"/>
    <col min="8712" max="8959" width="9" style="32"/>
    <col min="8960" max="8960" width="2.625" style="32" customWidth="1"/>
    <col min="8961" max="8961" width="9" style="32"/>
    <col min="8962" max="8962" width="33.875" style="32" customWidth="1"/>
    <col min="8963" max="8963" width="6.5" style="32" customWidth="1"/>
    <col min="8964" max="8964" width="5.25" style="32" customWidth="1"/>
    <col min="8965" max="8965" width="6.25" style="32" customWidth="1"/>
    <col min="8966" max="8966" width="6.375" style="32" customWidth="1"/>
    <col min="8967" max="8967" width="8.5" style="32" customWidth="1"/>
    <col min="8968" max="9215" width="9" style="32"/>
    <col min="9216" max="9216" width="2.625" style="32" customWidth="1"/>
    <col min="9217" max="9217" width="9" style="32"/>
    <col min="9218" max="9218" width="33.875" style="32" customWidth="1"/>
    <col min="9219" max="9219" width="6.5" style="32" customWidth="1"/>
    <col min="9220" max="9220" width="5.25" style="32" customWidth="1"/>
    <col min="9221" max="9221" width="6.25" style="32" customWidth="1"/>
    <col min="9222" max="9222" width="6.375" style="32" customWidth="1"/>
    <col min="9223" max="9223" width="8.5" style="32" customWidth="1"/>
    <col min="9224" max="9471" width="9" style="32"/>
    <col min="9472" max="9472" width="2.625" style="32" customWidth="1"/>
    <col min="9473" max="9473" width="9" style="32"/>
    <col min="9474" max="9474" width="33.875" style="32" customWidth="1"/>
    <col min="9475" max="9475" width="6.5" style="32" customWidth="1"/>
    <col min="9476" max="9476" width="5.25" style="32" customWidth="1"/>
    <col min="9477" max="9477" width="6.25" style="32" customWidth="1"/>
    <col min="9478" max="9478" width="6.375" style="32" customWidth="1"/>
    <col min="9479" max="9479" width="8.5" style="32" customWidth="1"/>
    <col min="9480" max="9727" width="9" style="32"/>
    <col min="9728" max="9728" width="2.625" style="32" customWidth="1"/>
    <col min="9729" max="9729" width="9" style="32"/>
    <col min="9730" max="9730" width="33.875" style="32" customWidth="1"/>
    <col min="9731" max="9731" width="6.5" style="32" customWidth="1"/>
    <col min="9732" max="9732" width="5.25" style="32" customWidth="1"/>
    <col min="9733" max="9733" width="6.25" style="32" customWidth="1"/>
    <col min="9734" max="9734" width="6.375" style="32" customWidth="1"/>
    <col min="9735" max="9735" width="8.5" style="32" customWidth="1"/>
    <col min="9736" max="9983" width="9" style="32"/>
    <col min="9984" max="9984" width="2.625" style="32" customWidth="1"/>
    <col min="9985" max="9985" width="9" style="32"/>
    <col min="9986" max="9986" width="33.875" style="32" customWidth="1"/>
    <col min="9987" max="9987" width="6.5" style="32" customWidth="1"/>
    <col min="9988" max="9988" width="5.25" style="32" customWidth="1"/>
    <col min="9989" max="9989" width="6.25" style="32" customWidth="1"/>
    <col min="9990" max="9990" width="6.375" style="32" customWidth="1"/>
    <col min="9991" max="9991" width="8.5" style="32" customWidth="1"/>
    <col min="9992" max="10239" width="9" style="32"/>
    <col min="10240" max="10240" width="2.625" style="32" customWidth="1"/>
    <col min="10241" max="10241" width="9" style="32"/>
    <col min="10242" max="10242" width="33.875" style="32" customWidth="1"/>
    <col min="10243" max="10243" width="6.5" style="32" customWidth="1"/>
    <col min="10244" max="10244" width="5.25" style="32" customWidth="1"/>
    <col min="10245" max="10245" width="6.25" style="32" customWidth="1"/>
    <col min="10246" max="10246" width="6.375" style="32" customWidth="1"/>
    <col min="10247" max="10247" width="8.5" style="32" customWidth="1"/>
    <col min="10248" max="10495" width="9" style="32"/>
    <col min="10496" max="10496" width="2.625" style="32" customWidth="1"/>
    <col min="10497" max="10497" width="9" style="32"/>
    <col min="10498" max="10498" width="33.875" style="32" customWidth="1"/>
    <col min="10499" max="10499" width="6.5" style="32" customWidth="1"/>
    <col min="10500" max="10500" width="5.25" style="32" customWidth="1"/>
    <col min="10501" max="10501" width="6.25" style="32" customWidth="1"/>
    <col min="10502" max="10502" width="6.375" style="32" customWidth="1"/>
    <col min="10503" max="10503" width="8.5" style="32" customWidth="1"/>
    <col min="10504" max="10751" width="9" style="32"/>
    <col min="10752" max="10752" width="2.625" style="32" customWidth="1"/>
    <col min="10753" max="10753" width="9" style="32"/>
    <col min="10754" max="10754" width="33.875" style="32" customWidth="1"/>
    <col min="10755" max="10755" width="6.5" style="32" customWidth="1"/>
    <col min="10756" max="10756" width="5.25" style="32" customWidth="1"/>
    <col min="10757" max="10757" width="6.25" style="32" customWidth="1"/>
    <col min="10758" max="10758" width="6.375" style="32" customWidth="1"/>
    <col min="10759" max="10759" width="8.5" style="32" customWidth="1"/>
    <col min="10760" max="11007" width="9" style="32"/>
    <col min="11008" max="11008" width="2.625" style="32" customWidth="1"/>
    <col min="11009" max="11009" width="9" style="32"/>
    <col min="11010" max="11010" width="33.875" style="32" customWidth="1"/>
    <col min="11011" max="11011" width="6.5" style="32" customWidth="1"/>
    <col min="11012" max="11012" width="5.25" style="32" customWidth="1"/>
    <col min="11013" max="11013" width="6.25" style="32" customWidth="1"/>
    <col min="11014" max="11014" width="6.375" style="32" customWidth="1"/>
    <col min="11015" max="11015" width="8.5" style="32" customWidth="1"/>
    <col min="11016" max="11263" width="9" style="32"/>
    <col min="11264" max="11264" width="2.625" style="32" customWidth="1"/>
    <col min="11265" max="11265" width="9" style="32"/>
    <col min="11266" max="11266" width="33.875" style="32" customWidth="1"/>
    <col min="11267" max="11267" width="6.5" style="32" customWidth="1"/>
    <col min="11268" max="11268" width="5.25" style="32" customWidth="1"/>
    <col min="11269" max="11269" width="6.25" style="32" customWidth="1"/>
    <col min="11270" max="11270" width="6.375" style="32" customWidth="1"/>
    <col min="11271" max="11271" width="8.5" style="32" customWidth="1"/>
    <col min="11272" max="11519" width="9" style="32"/>
    <col min="11520" max="11520" width="2.625" style="32" customWidth="1"/>
    <col min="11521" max="11521" width="9" style="32"/>
    <col min="11522" max="11522" width="33.875" style="32" customWidth="1"/>
    <col min="11523" max="11523" width="6.5" style="32" customWidth="1"/>
    <col min="11524" max="11524" width="5.25" style="32" customWidth="1"/>
    <col min="11525" max="11525" width="6.25" style="32" customWidth="1"/>
    <col min="11526" max="11526" width="6.375" style="32" customWidth="1"/>
    <col min="11527" max="11527" width="8.5" style="32" customWidth="1"/>
    <col min="11528" max="11775" width="9" style="32"/>
    <col min="11776" max="11776" width="2.625" style="32" customWidth="1"/>
    <col min="11777" max="11777" width="9" style="32"/>
    <col min="11778" max="11778" width="33.875" style="32" customWidth="1"/>
    <col min="11779" max="11779" width="6.5" style="32" customWidth="1"/>
    <col min="11780" max="11780" width="5.25" style="32" customWidth="1"/>
    <col min="11781" max="11781" width="6.25" style="32" customWidth="1"/>
    <col min="11782" max="11782" width="6.375" style="32" customWidth="1"/>
    <col min="11783" max="11783" width="8.5" style="32" customWidth="1"/>
    <col min="11784" max="12031" width="9" style="32"/>
    <col min="12032" max="12032" width="2.625" style="32" customWidth="1"/>
    <col min="12033" max="12033" width="9" style="32"/>
    <col min="12034" max="12034" width="33.875" style="32" customWidth="1"/>
    <col min="12035" max="12035" width="6.5" style="32" customWidth="1"/>
    <col min="12036" max="12036" width="5.25" style="32" customWidth="1"/>
    <col min="12037" max="12037" width="6.25" style="32" customWidth="1"/>
    <col min="12038" max="12038" width="6.375" style="32" customWidth="1"/>
    <col min="12039" max="12039" width="8.5" style="32" customWidth="1"/>
    <col min="12040" max="12287" width="9" style="32"/>
    <col min="12288" max="12288" width="2.625" style="32" customWidth="1"/>
    <col min="12289" max="12289" width="9" style="32"/>
    <col min="12290" max="12290" width="33.875" style="32" customWidth="1"/>
    <col min="12291" max="12291" width="6.5" style="32" customWidth="1"/>
    <col min="12292" max="12292" width="5.25" style="32" customWidth="1"/>
    <col min="12293" max="12293" width="6.25" style="32" customWidth="1"/>
    <col min="12294" max="12294" width="6.375" style="32" customWidth="1"/>
    <col min="12295" max="12295" width="8.5" style="32" customWidth="1"/>
    <col min="12296" max="12543" width="9" style="32"/>
    <col min="12544" max="12544" width="2.625" style="32" customWidth="1"/>
    <col min="12545" max="12545" width="9" style="32"/>
    <col min="12546" max="12546" width="33.875" style="32" customWidth="1"/>
    <col min="12547" max="12547" width="6.5" style="32" customWidth="1"/>
    <col min="12548" max="12548" width="5.25" style="32" customWidth="1"/>
    <col min="12549" max="12549" width="6.25" style="32" customWidth="1"/>
    <col min="12550" max="12550" width="6.375" style="32" customWidth="1"/>
    <col min="12551" max="12551" width="8.5" style="32" customWidth="1"/>
    <col min="12552" max="12799" width="9" style="32"/>
    <col min="12800" max="12800" width="2.625" style="32" customWidth="1"/>
    <col min="12801" max="12801" width="9" style="32"/>
    <col min="12802" max="12802" width="33.875" style="32" customWidth="1"/>
    <col min="12803" max="12803" width="6.5" style="32" customWidth="1"/>
    <col min="12804" max="12804" width="5.25" style="32" customWidth="1"/>
    <col min="12805" max="12805" width="6.25" style="32" customWidth="1"/>
    <col min="12806" max="12806" width="6.375" style="32" customWidth="1"/>
    <col min="12807" max="12807" width="8.5" style="32" customWidth="1"/>
    <col min="12808" max="13055" width="9" style="32"/>
    <col min="13056" max="13056" width="2.625" style="32" customWidth="1"/>
    <col min="13057" max="13057" width="9" style="32"/>
    <col min="13058" max="13058" width="33.875" style="32" customWidth="1"/>
    <col min="13059" max="13059" width="6.5" style="32" customWidth="1"/>
    <col min="13060" max="13060" width="5.25" style="32" customWidth="1"/>
    <col min="13061" max="13061" width="6.25" style="32" customWidth="1"/>
    <col min="13062" max="13062" width="6.375" style="32" customWidth="1"/>
    <col min="13063" max="13063" width="8.5" style="32" customWidth="1"/>
    <col min="13064" max="13311" width="9" style="32"/>
    <col min="13312" max="13312" width="2.625" style="32" customWidth="1"/>
    <col min="13313" max="13313" width="9" style="32"/>
    <col min="13314" max="13314" width="33.875" style="32" customWidth="1"/>
    <col min="13315" max="13315" width="6.5" style="32" customWidth="1"/>
    <col min="13316" max="13316" width="5.25" style="32" customWidth="1"/>
    <col min="13317" max="13317" width="6.25" style="32" customWidth="1"/>
    <col min="13318" max="13318" width="6.375" style="32" customWidth="1"/>
    <col min="13319" max="13319" width="8.5" style="32" customWidth="1"/>
    <col min="13320" max="13567" width="9" style="32"/>
    <col min="13568" max="13568" width="2.625" style="32" customWidth="1"/>
    <col min="13569" max="13569" width="9" style="32"/>
    <col min="13570" max="13570" width="33.875" style="32" customWidth="1"/>
    <col min="13571" max="13571" width="6.5" style="32" customWidth="1"/>
    <col min="13572" max="13572" width="5.25" style="32" customWidth="1"/>
    <col min="13573" max="13573" width="6.25" style="32" customWidth="1"/>
    <col min="13574" max="13574" width="6.375" style="32" customWidth="1"/>
    <col min="13575" max="13575" width="8.5" style="32" customWidth="1"/>
    <col min="13576" max="13823" width="9" style="32"/>
    <col min="13824" max="13824" width="2.625" style="32" customWidth="1"/>
    <col min="13825" max="13825" width="9" style="32"/>
    <col min="13826" max="13826" width="33.875" style="32" customWidth="1"/>
    <col min="13827" max="13827" width="6.5" style="32" customWidth="1"/>
    <col min="13828" max="13828" width="5.25" style="32" customWidth="1"/>
    <col min="13829" max="13829" width="6.25" style="32" customWidth="1"/>
    <col min="13830" max="13830" width="6.375" style="32" customWidth="1"/>
    <col min="13831" max="13831" width="8.5" style="32" customWidth="1"/>
    <col min="13832" max="14079" width="9" style="32"/>
    <col min="14080" max="14080" width="2.625" style="32" customWidth="1"/>
    <col min="14081" max="14081" width="9" style="32"/>
    <col min="14082" max="14082" width="33.875" style="32" customWidth="1"/>
    <col min="14083" max="14083" width="6.5" style="32" customWidth="1"/>
    <col min="14084" max="14084" width="5.25" style="32" customWidth="1"/>
    <col min="14085" max="14085" width="6.25" style="32" customWidth="1"/>
    <col min="14086" max="14086" width="6.375" style="32" customWidth="1"/>
    <col min="14087" max="14087" width="8.5" style="32" customWidth="1"/>
    <col min="14088" max="14335" width="9" style="32"/>
    <col min="14336" max="14336" width="2.625" style="32" customWidth="1"/>
    <col min="14337" max="14337" width="9" style="32"/>
    <col min="14338" max="14338" width="33.875" style="32" customWidth="1"/>
    <col min="14339" max="14339" width="6.5" style="32" customWidth="1"/>
    <col min="14340" max="14340" width="5.25" style="32" customWidth="1"/>
    <col min="14341" max="14341" width="6.25" style="32" customWidth="1"/>
    <col min="14342" max="14342" width="6.375" style="32" customWidth="1"/>
    <col min="14343" max="14343" width="8.5" style="32" customWidth="1"/>
    <col min="14344" max="14591" width="9" style="32"/>
    <col min="14592" max="14592" width="2.625" style="32" customWidth="1"/>
    <col min="14593" max="14593" width="9" style="32"/>
    <col min="14594" max="14594" width="33.875" style="32" customWidth="1"/>
    <col min="14595" max="14595" width="6.5" style="32" customWidth="1"/>
    <col min="14596" max="14596" width="5.25" style="32" customWidth="1"/>
    <col min="14597" max="14597" width="6.25" style="32" customWidth="1"/>
    <col min="14598" max="14598" width="6.375" style="32" customWidth="1"/>
    <col min="14599" max="14599" width="8.5" style="32" customWidth="1"/>
    <col min="14600" max="14847" width="9" style="32"/>
    <col min="14848" max="14848" width="2.625" style="32" customWidth="1"/>
    <col min="14849" max="14849" width="9" style="32"/>
    <col min="14850" max="14850" width="33.875" style="32" customWidth="1"/>
    <col min="14851" max="14851" width="6.5" style="32" customWidth="1"/>
    <col min="14852" max="14852" width="5.25" style="32" customWidth="1"/>
    <col min="14853" max="14853" width="6.25" style="32" customWidth="1"/>
    <col min="14854" max="14854" width="6.375" style="32" customWidth="1"/>
    <col min="14855" max="14855" width="8.5" style="32" customWidth="1"/>
    <col min="14856" max="15103" width="9" style="32"/>
    <col min="15104" max="15104" width="2.625" style="32" customWidth="1"/>
    <col min="15105" max="15105" width="9" style="32"/>
    <col min="15106" max="15106" width="33.875" style="32" customWidth="1"/>
    <col min="15107" max="15107" width="6.5" style="32" customWidth="1"/>
    <col min="15108" max="15108" width="5.25" style="32" customWidth="1"/>
    <col min="15109" max="15109" width="6.25" style="32" customWidth="1"/>
    <col min="15110" max="15110" width="6.375" style="32" customWidth="1"/>
    <col min="15111" max="15111" width="8.5" style="32" customWidth="1"/>
    <col min="15112" max="15359" width="9" style="32"/>
    <col min="15360" max="15360" width="2.625" style="32" customWidth="1"/>
    <col min="15361" max="15361" width="9" style="32"/>
    <col min="15362" max="15362" width="33.875" style="32" customWidth="1"/>
    <col min="15363" max="15363" width="6.5" style="32" customWidth="1"/>
    <col min="15364" max="15364" width="5.25" style="32" customWidth="1"/>
    <col min="15365" max="15365" width="6.25" style="32" customWidth="1"/>
    <col min="15366" max="15366" width="6.375" style="32" customWidth="1"/>
    <col min="15367" max="15367" width="8.5" style="32" customWidth="1"/>
    <col min="15368" max="15615" width="9" style="32"/>
    <col min="15616" max="15616" width="2.625" style="32" customWidth="1"/>
    <col min="15617" max="15617" width="9" style="32"/>
    <col min="15618" max="15618" width="33.875" style="32" customWidth="1"/>
    <col min="15619" max="15619" width="6.5" style="32" customWidth="1"/>
    <col min="15620" max="15620" width="5.25" style="32" customWidth="1"/>
    <col min="15621" max="15621" width="6.25" style="32" customWidth="1"/>
    <col min="15622" max="15622" width="6.375" style="32" customWidth="1"/>
    <col min="15623" max="15623" width="8.5" style="32" customWidth="1"/>
    <col min="15624" max="15871" width="9" style="32"/>
    <col min="15872" max="15872" width="2.625" style="32" customWidth="1"/>
    <col min="15873" max="15873" width="9" style="32"/>
    <col min="15874" max="15874" width="33.875" style="32" customWidth="1"/>
    <col min="15875" max="15875" width="6.5" style="32" customWidth="1"/>
    <col min="15876" max="15876" width="5.25" style="32" customWidth="1"/>
    <col min="15877" max="15877" width="6.25" style="32" customWidth="1"/>
    <col min="15878" max="15878" width="6.375" style="32" customWidth="1"/>
    <col min="15879" max="15879" width="8.5" style="32" customWidth="1"/>
    <col min="15880" max="16127" width="9" style="32"/>
    <col min="16128" max="16128" width="2.625" style="32" customWidth="1"/>
    <col min="16129" max="16129" width="9" style="32"/>
    <col min="16130" max="16130" width="33.875" style="32" customWidth="1"/>
    <col min="16131" max="16131" width="6.5" style="32" customWidth="1"/>
    <col min="16132" max="16132" width="5.25" style="32" customWidth="1"/>
    <col min="16133" max="16133" width="6.25" style="32" customWidth="1"/>
    <col min="16134" max="16134" width="6.375" style="32" customWidth="1"/>
    <col min="16135" max="16135" width="8.5" style="32" customWidth="1"/>
    <col min="16136" max="16384" width="9" style="32"/>
  </cols>
  <sheetData>
    <row r="1" spans="1:7" x14ac:dyDescent="0.2">
      <c r="A1" s="152"/>
      <c r="B1" s="153"/>
      <c r="C1" s="153"/>
      <c r="D1" s="154"/>
      <c r="E1" s="155"/>
      <c r="F1" s="155"/>
      <c r="G1" s="155"/>
    </row>
    <row r="2" spans="1:7" ht="14.25" x14ac:dyDescent="0.2">
      <c r="A2" s="156" t="s">
        <v>129</v>
      </c>
      <c r="B2" s="464" t="s">
        <v>620</v>
      </c>
      <c r="C2" s="465"/>
      <c r="D2" s="465"/>
      <c r="E2" s="465"/>
      <c r="F2" s="465"/>
      <c r="G2" s="465"/>
    </row>
    <row r="3" spans="1:7" ht="17.100000000000001" customHeight="1" x14ac:dyDescent="0.2">
      <c r="A3" s="156"/>
      <c r="B3" s="157"/>
      <c r="C3" s="157"/>
      <c r="D3" s="154"/>
      <c r="E3" s="155"/>
      <c r="F3" s="155"/>
      <c r="G3" s="155"/>
    </row>
    <row r="4" spans="1:7" ht="25.5" x14ac:dyDescent="0.2">
      <c r="A4" s="158"/>
      <c r="B4" s="159" t="s">
        <v>28</v>
      </c>
      <c r="C4" s="159" t="s">
        <v>54</v>
      </c>
      <c r="D4" s="159" t="s">
        <v>29</v>
      </c>
      <c r="E4" s="160" t="s">
        <v>30</v>
      </c>
      <c r="F4" s="161" t="s">
        <v>640</v>
      </c>
      <c r="G4" s="161" t="s">
        <v>639</v>
      </c>
    </row>
    <row r="5" spans="1:7" ht="13.5" thickBot="1" x14ac:dyDescent="0.25">
      <c r="A5" s="162" t="s">
        <v>130</v>
      </c>
      <c r="B5" s="163" t="s">
        <v>131</v>
      </c>
      <c r="C5" s="164"/>
      <c r="D5" s="165"/>
      <c r="E5" s="166"/>
      <c r="F5" s="167"/>
      <c r="G5" s="168"/>
    </row>
    <row r="6" spans="1:7" ht="64.5" thickBot="1" x14ac:dyDescent="0.25">
      <c r="A6" s="169" t="s">
        <v>132</v>
      </c>
      <c r="B6" s="170" t="s">
        <v>133</v>
      </c>
      <c r="C6" s="40"/>
      <c r="D6" s="171" t="s">
        <v>95</v>
      </c>
      <c r="E6" s="172">
        <v>60</v>
      </c>
      <c r="F6" s="122"/>
      <c r="G6" s="173">
        <f t="shared" ref="G6:G30" si="0">E6*F6</f>
        <v>0</v>
      </c>
    </row>
    <row r="7" spans="1:7" ht="78.75" thickBot="1" x14ac:dyDescent="0.25">
      <c r="A7" s="169" t="s">
        <v>134</v>
      </c>
      <c r="B7" s="43" t="s">
        <v>135</v>
      </c>
      <c r="C7" s="40"/>
      <c r="D7" s="171" t="s">
        <v>64</v>
      </c>
      <c r="E7" s="174">
        <v>1</v>
      </c>
      <c r="F7" s="122"/>
      <c r="G7" s="173">
        <f t="shared" si="0"/>
        <v>0</v>
      </c>
    </row>
    <row r="8" spans="1:7" ht="78.75" thickBot="1" x14ac:dyDescent="0.25">
      <c r="A8" s="169" t="s">
        <v>136</v>
      </c>
      <c r="B8" s="43" t="s">
        <v>137</v>
      </c>
      <c r="C8" s="40"/>
      <c r="D8" s="171" t="s">
        <v>64</v>
      </c>
      <c r="E8" s="174">
        <v>1</v>
      </c>
      <c r="F8" s="122"/>
      <c r="G8" s="173">
        <f t="shared" si="0"/>
        <v>0</v>
      </c>
    </row>
    <row r="9" spans="1:7" ht="66" customHeight="1" thickBot="1" x14ac:dyDescent="0.25">
      <c r="A9" s="169" t="s">
        <v>138</v>
      </c>
      <c r="B9" s="43" t="s">
        <v>139</v>
      </c>
      <c r="C9" s="40"/>
      <c r="D9" s="171" t="s">
        <v>64</v>
      </c>
      <c r="E9" s="174">
        <v>2</v>
      </c>
      <c r="F9" s="122"/>
      <c r="G9" s="173">
        <f t="shared" si="0"/>
        <v>0</v>
      </c>
    </row>
    <row r="10" spans="1:7" ht="78.75" thickBot="1" x14ac:dyDescent="0.25">
      <c r="A10" s="169" t="s">
        <v>140</v>
      </c>
      <c r="B10" s="43" t="s">
        <v>141</v>
      </c>
      <c r="C10" s="40"/>
      <c r="D10" s="171" t="s">
        <v>64</v>
      </c>
      <c r="E10" s="172">
        <v>2</v>
      </c>
      <c r="F10" s="122"/>
      <c r="G10" s="173">
        <f t="shared" si="0"/>
        <v>0</v>
      </c>
    </row>
    <row r="11" spans="1:7" ht="78" customHeight="1" thickBot="1" x14ac:dyDescent="0.25">
      <c r="A11" s="169" t="s">
        <v>142</v>
      </c>
      <c r="B11" s="43" t="s">
        <v>143</v>
      </c>
      <c r="C11" s="40"/>
      <c r="D11" s="171" t="s">
        <v>64</v>
      </c>
      <c r="E11" s="172">
        <v>1</v>
      </c>
      <c r="F11" s="122"/>
      <c r="G11" s="173">
        <f t="shared" si="0"/>
        <v>0</v>
      </c>
    </row>
    <row r="12" spans="1:7" ht="79.5" customHeight="1" thickBot="1" x14ac:dyDescent="0.25">
      <c r="A12" s="169" t="s">
        <v>144</v>
      </c>
      <c r="B12" s="43" t="s">
        <v>145</v>
      </c>
      <c r="C12" s="40"/>
      <c r="D12" s="171" t="s">
        <v>64</v>
      </c>
      <c r="E12" s="172">
        <v>3</v>
      </c>
      <c r="F12" s="122"/>
      <c r="G12" s="173">
        <f t="shared" si="0"/>
        <v>0</v>
      </c>
    </row>
    <row r="13" spans="1:7" ht="66.75" customHeight="1" thickBot="1" x14ac:dyDescent="0.25">
      <c r="A13" s="169" t="s">
        <v>146</v>
      </c>
      <c r="B13" s="43" t="s">
        <v>147</v>
      </c>
      <c r="C13" s="40"/>
      <c r="D13" s="171" t="s">
        <v>64</v>
      </c>
      <c r="E13" s="172">
        <v>3</v>
      </c>
      <c r="F13" s="122"/>
      <c r="G13" s="173">
        <f t="shared" si="0"/>
        <v>0</v>
      </c>
    </row>
    <row r="14" spans="1:7" ht="63" customHeight="1" thickBot="1" x14ac:dyDescent="0.25">
      <c r="A14" s="169" t="s">
        <v>148</v>
      </c>
      <c r="B14" s="43" t="s">
        <v>149</v>
      </c>
      <c r="C14" s="40"/>
      <c r="D14" s="171" t="s">
        <v>64</v>
      </c>
      <c r="E14" s="172">
        <v>2</v>
      </c>
      <c r="F14" s="122"/>
      <c r="G14" s="173">
        <f t="shared" si="0"/>
        <v>0</v>
      </c>
    </row>
    <row r="15" spans="1:7" ht="82.5" customHeight="1" thickBot="1" x14ac:dyDescent="0.25">
      <c r="A15" s="169" t="s">
        <v>150</v>
      </c>
      <c r="B15" s="43" t="s">
        <v>622</v>
      </c>
      <c r="C15" s="40"/>
      <c r="D15" s="171" t="s">
        <v>64</v>
      </c>
      <c r="E15" s="172">
        <v>1</v>
      </c>
      <c r="F15" s="122"/>
      <c r="G15" s="173">
        <f t="shared" si="0"/>
        <v>0</v>
      </c>
    </row>
    <row r="16" spans="1:7" ht="64.5" thickBot="1" x14ac:dyDescent="0.25">
      <c r="A16" s="169" t="s">
        <v>151</v>
      </c>
      <c r="B16" s="43" t="s">
        <v>152</v>
      </c>
      <c r="C16" s="40"/>
      <c r="D16" s="171" t="s">
        <v>64</v>
      </c>
      <c r="E16" s="172">
        <v>1</v>
      </c>
      <c r="F16" s="122"/>
      <c r="G16" s="173">
        <f t="shared" si="0"/>
        <v>0</v>
      </c>
    </row>
    <row r="17" spans="1:7" ht="64.5" thickBot="1" x14ac:dyDescent="0.25">
      <c r="A17" s="169" t="s">
        <v>153</v>
      </c>
      <c r="B17" s="170" t="s">
        <v>154</v>
      </c>
      <c r="C17" s="175"/>
      <c r="D17" s="171" t="s">
        <v>95</v>
      </c>
      <c r="E17" s="174">
        <v>20</v>
      </c>
      <c r="F17" s="122"/>
      <c r="G17" s="173">
        <f t="shared" si="0"/>
        <v>0</v>
      </c>
    </row>
    <row r="18" spans="1:7" ht="63.75" customHeight="1" thickBot="1" x14ac:dyDescent="0.25">
      <c r="A18" s="169" t="s">
        <v>155</v>
      </c>
      <c r="B18" s="43" t="s">
        <v>156</v>
      </c>
      <c r="C18" s="40"/>
      <c r="D18" s="171" t="s">
        <v>64</v>
      </c>
      <c r="E18" s="174">
        <v>11</v>
      </c>
      <c r="F18" s="122"/>
      <c r="G18" s="173">
        <f t="shared" si="0"/>
        <v>0</v>
      </c>
    </row>
    <row r="19" spans="1:7" ht="78.75" customHeight="1" thickBot="1" x14ac:dyDescent="0.25">
      <c r="A19" s="169" t="s">
        <v>157</v>
      </c>
      <c r="B19" s="43" t="s">
        <v>158</v>
      </c>
      <c r="C19" s="40"/>
      <c r="D19" s="171" t="s">
        <v>64</v>
      </c>
      <c r="E19" s="172">
        <v>8</v>
      </c>
      <c r="F19" s="122"/>
      <c r="G19" s="173">
        <f t="shared" si="0"/>
        <v>0</v>
      </c>
    </row>
    <row r="20" spans="1:7" ht="67.5" customHeight="1" thickBot="1" x14ac:dyDescent="0.25">
      <c r="A20" s="169" t="s">
        <v>159</v>
      </c>
      <c r="B20" s="43" t="s">
        <v>160</v>
      </c>
      <c r="C20" s="40"/>
      <c r="D20" s="171" t="s">
        <v>64</v>
      </c>
      <c r="E20" s="172">
        <v>8</v>
      </c>
      <c r="F20" s="122"/>
      <c r="G20" s="173">
        <f t="shared" si="0"/>
        <v>0</v>
      </c>
    </row>
    <row r="21" spans="1:7" ht="64.5" customHeight="1" thickBot="1" x14ac:dyDescent="0.25">
      <c r="A21" s="169" t="s">
        <v>161</v>
      </c>
      <c r="B21" s="43" t="s">
        <v>162</v>
      </c>
      <c r="C21" s="40"/>
      <c r="D21" s="171" t="s">
        <v>64</v>
      </c>
      <c r="E21" s="172">
        <v>8</v>
      </c>
      <c r="F21" s="122"/>
      <c r="G21" s="173">
        <f t="shared" si="0"/>
        <v>0</v>
      </c>
    </row>
    <row r="22" spans="1:7" ht="64.5" thickBot="1" x14ac:dyDescent="0.25">
      <c r="A22" s="169" t="s">
        <v>163</v>
      </c>
      <c r="B22" s="170" t="s">
        <v>164</v>
      </c>
      <c r="C22" s="40"/>
      <c r="D22" s="171" t="s">
        <v>95</v>
      </c>
      <c r="E22" s="172">
        <v>20</v>
      </c>
      <c r="F22" s="122"/>
      <c r="G22" s="173">
        <f t="shared" si="0"/>
        <v>0</v>
      </c>
    </row>
    <row r="23" spans="1:7" ht="78.75" thickBot="1" x14ac:dyDescent="0.25">
      <c r="A23" s="169" t="s">
        <v>165</v>
      </c>
      <c r="B23" s="43" t="s">
        <v>166</v>
      </c>
      <c r="C23" s="40"/>
      <c r="D23" s="171" t="s">
        <v>64</v>
      </c>
      <c r="E23" s="172">
        <v>2</v>
      </c>
      <c r="F23" s="122"/>
      <c r="G23" s="173">
        <f t="shared" si="0"/>
        <v>0</v>
      </c>
    </row>
    <row r="24" spans="1:7" ht="75.75" customHeight="1" thickBot="1" x14ac:dyDescent="0.25">
      <c r="A24" s="169" t="s">
        <v>167</v>
      </c>
      <c r="B24" s="43" t="s">
        <v>168</v>
      </c>
      <c r="C24" s="40"/>
      <c r="D24" s="171" t="s">
        <v>64</v>
      </c>
      <c r="E24" s="172">
        <v>2</v>
      </c>
      <c r="F24" s="122"/>
      <c r="G24" s="173">
        <f t="shared" si="0"/>
        <v>0</v>
      </c>
    </row>
    <row r="25" spans="1:7" ht="66.75" customHeight="1" thickBot="1" x14ac:dyDescent="0.25">
      <c r="A25" s="169" t="s">
        <v>169</v>
      </c>
      <c r="B25" s="43" t="s">
        <v>170</v>
      </c>
      <c r="C25" s="40"/>
      <c r="D25" s="171" t="s">
        <v>64</v>
      </c>
      <c r="E25" s="172">
        <v>2</v>
      </c>
      <c r="F25" s="122"/>
      <c r="G25" s="173">
        <f t="shared" si="0"/>
        <v>0</v>
      </c>
    </row>
    <row r="26" spans="1:7" ht="64.5" thickBot="1" x14ac:dyDescent="0.25">
      <c r="A26" s="169" t="s">
        <v>171</v>
      </c>
      <c r="B26" s="43" t="s">
        <v>172</v>
      </c>
      <c r="C26" s="40"/>
      <c r="D26" s="171" t="s">
        <v>64</v>
      </c>
      <c r="E26" s="172">
        <v>1</v>
      </c>
      <c r="F26" s="122"/>
      <c r="G26" s="173">
        <f t="shared" si="0"/>
        <v>0</v>
      </c>
    </row>
    <row r="27" spans="1:7" ht="115.5" thickBot="1" x14ac:dyDescent="0.25">
      <c r="A27" s="169" t="s">
        <v>173</v>
      </c>
      <c r="B27" s="176" t="s">
        <v>174</v>
      </c>
      <c r="C27" s="40"/>
      <c r="D27" s="171" t="s">
        <v>95</v>
      </c>
      <c r="E27" s="172">
        <v>40</v>
      </c>
      <c r="F27" s="122"/>
      <c r="G27" s="173">
        <f t="shared" si="0"/>
        <v>0</v>
      </c>
    </row>
    <row r="28" spans="1:7" ht="115.5" thickBot="1" x14ac:dyDescent="0.25">
      <c r="A28" s="169" t="s">
        <v>175</v>
      </c>
      <c r="B28" s="176" t="s">
        <v>176</v>
      </c>
      <c r="C28" s="40"/>
      <c r="D28" s="171" t="s">
        <v>95</v>
      </c>
      <c r="E28" s="172">
        <v>3</v>
      </c>
      <c r="F28" s="122"/>
      <c r="G28" s="173">
        <f t="shared" si="0"/>
        <v>0</v>
      </c>
    </row>
    <row r="29" spans="1:7" ht="77.25" thickBot="1" x14ac:dyDescent="0.25">
      <c r="A29" s="169" t="s">
        <v>177</v>
      </c>
      <c r="B29" s="43" t="s">
        <v>178</v>
      </c>
      <c r="C29" s="40"/>
      <c r="D29" s="171" t="s">
        <v>35</v>
      </c>
      <c r="E29" s="172">
        <v>6</v>
      </c>
      <c r="F29" s="122"/>
      <c r="G29" s="173">
        <f t="shared" si="0"/>
        <v>0</v>
      </c>
    </row>
    <row r="30" spans="1:7" ht="64.5" customHeight="1" thickBot="1" x14ac:dyDescent="0.25">
      <c r="A30" s="169" t="s">
        <v>179</v>
      </c>
      <c r="B30" s="43" t="s">
        <v>180</v>
      </c>
      <c r="C30" s="40"/>
      <c r="D30" s="171" t="s">
        <v>35</v>
      </c>
      <c r="E30" s="172">
        <v>5</v>
      </c>
      <c r="F30" s="122"/>
      <c r="G30" s="173">
        <f t="shared" si="0"/>
        <v>0</v>
      </c>
    </row>
    <row r="31" spans="1:7" ht="13.5" thickBot="1" x14ac:dyDescent="0.25">
      <c r="A31" s="162" t="s">
        <v>181</v>
      </c>
      <c r="B31" s="163" t="s">
        <v>182</v>
      </c>
      <c r="C31" s="164"/>
      <c r="D31" s="165"/>
      <c r="E31" s="166"/>
      <c r="F31" s="121"/>
      <c r="G31" s="177"/>
    </row>
    <row r="32" spans="1:7" ht="51.75" thickBot="1" x14ac:dyDescent="0.25">
      <c r="A32" s="169" t="s">
        <v>183</v>
      </c>
      <c r="B32" s="43" t="s">
        <v>184</v>
      </c>
      <c r="C32" s="40"/>
      <c r="D32" s="171" t="s">
        <v>95</v>
      </c>
      <c r="E32" s="172">
        <v>12</v>
      </c>
      <c r="F32" s="122"/>
      <c r="G32" s="173">
        <f t="shared" ref="G32:G47" si="1">E32*F32</f>
        <v>0</v>
      </c>
    </row>
    <row r="33" spans="1:7" ht="39" thickBot="1" x14ac:dyDescent="0.25">
      <c r="A33" s="169" t="s">
        <v>185</v>
      </c>
      <c r="B33" s="43" t="s">
        <v>186</v>
      </c>
      <c r="C33" s="40"/>
      <c r="D33" s="171" t="s">
        <v>64</v>
      </c>
      <c r="E33" s="172">
        <v>1</v>
      </c>
      <c r="F33" s="122"/>
      <c r="G33" s="173">
        <f t="shared" si="1"/>
        <v>0</v>
      </c>
    </row>
    <row r="34" spans="1:7" ht="39.75" customHeight="1" thickBot="1" x14ac:dyDescent="0.25">
      <c r="A34" s="169" t="s">
        <v>187</v>
      </c>
      <c r="B34" s="43" t="s">
        <v>188</v>
      </c>
      <c r="C34" s="40"/>
      <c r="D34" s="171" t="s">
        <v>35</v>
      </c>
      <c r="E34" s="172">
        <v>1</v>
      </c>
      <c r="F34" s="122"/>
      <c r="G34" s="173">
        <f t="shared" si="1"/>
        <v>0</v>
      </c>
    </row>
    <row r="35" spans="1:7" ht="26.25" thickBot="1" x14ac:dyDescent="0.25">
      <c r="A35" s="178" t="s">
        <v>189</v>
      </c>
      <c r="B35" s="179" t="s">
        <v>190</v>
      </c>
      <c r="C35" s="40"/>
      <c r="D35" s="171" t="s">
        <v>64</v>
      </c>
      <c r="E35" s="172">
        <v>1</v>
      </c>
      <c r="F35" s="122"/>
      <c r="G35" s="173">
        <f t="shared" si="1"/>
        <v>0</v>
      </c>
    </row>
    <row r="36" spans="1:7" ht="51.75" thickBot="1" x14ac:dyDescent="0.25">
      <c r="A36" s="169" t="s">
        <v>191</v>
      </c>
      <c r="B36" s="179" t="s">
        <v>192</v>
      </c>
      <c r="C36" s="40"/>
      <c r="D36" s="171" t="s">
        <v>64</v>
      </c>
      <c r="E36" s="172">
        <v>1</v>
      </c>
      <c r="F36" s="122"/>
      <c r="G36" s="173">
        <f t="shared" si="1"/>
        <v>0</v>
      </c>
    </row>
    <row r="37" spans="1:7" ht="40.5" customHeight="1" thickBot="1" x14ac:dyDescent="0.25">
      <c r="A37" s="169" t="s">
        <v>193</v>
      </c>
      <c r="B37" s="43" t="s">
        <v>194</v>
      </c>
      <c r="C37" s="40"/>
      <c r="D37" s="171" t="s">
        <v>95</v>
      </c>
      <c r="E37" s="172">
        <v>26</v>
      </c>
      <c r="F37" s="122"/>
      <c r="G37" s="173">
        <f t="shared" si="1"/>
        <v>0</v>
      </c>
    </row>
    <row r="38" spans="1:7" ht="53.25" thickBot="1" x14ac:dyDescent="0.25">
      <c r="A38" s="169" t="s">
        <v>195</v>
      </c>
      <c r="B38" s="176" t="s">
        <v>196</v>
      </c>
      <c r="C38" s="40"/>
      <c r="D38" s="171" t="s">
        <v>64</v>
      </c>
      <c r="E38" s="172">
        <v>1</v>
      </c>
      <c r="F38" s="122"/>
      <c r="G38" s="173">
        <f t="shared" si="1"/>
        <v>0</v>
      </c>
    </row>
    <row r="39" spans="1:7" ht="51.75" thickBot="1" x14ac:dyDescent="0.25">
      <c r="A39" s="169" t="s">
        <v>197</v>
      </c>
      <c r="B39" s="176" t="s">
        <v>198</v>
      </c>
      <c r="C39" s="40"/>
      <c r="D39" s="171" t="s">
        <v>64</v>
      </c>
      <c r="E39" s="172">
        <v>1</v>
      </c>
      <c r="F39" s="122"/>
      <c r="G39" s="173">
        <f t="shared" si="1"/>
        <v>0</v>
      </c>
    </row>
    <row r="40" spans="1:7" ht="51.75" thickBot="1" x14ac:dyDescent="0.25">
      <c r="A40" s="169" t="s">
        <v>199</v>
      </c>
      <c r="B40" s="176" t="s">
        <v>200</v>
      </c>
      <c r="C40" s="40"/>
      <c r="D40" s="171" t="s">
        <v>64</v>
      </c>
      <c r="E40" s="172">
        <v>1</v>
      </c>
      <c r="F40" s="122"/>
      <c r="G40" s="173">
        <f t="shared" si="1"/>
        <v>0</v>
      </c>
    </row>
    <row r="41" spans="1:7" ht="42.75" customHeight="1" thickBot="1" x14ac:dyDescent="0.25">
      <c r="A41" s="169" t="s">
        <v>201</v>
      </c>
      <c r="B41" s="43" t="s">
        <v>202</v>
      </c>
      <c r="C41" s="40"/>
      <c r="D41" s="171" t="s">
        <v>95</v>
      </c>
      <c r="E41" s="172">
        <v>2</v>
      </c>
      <c r="F41" s="122"/>
      <c r="G41" s="173">
        <f t="shared" si="1"/>
        <v>0</v>
      </c>
    </row>
    <row r="42" spans="1:7" ht="48" customHeight="1" thickBot="1" x14ac:dyDescent="0.25">
      <c r="A42" s="169" t="s">
        <v>203</v>
      </c>
      <c r="B42" s="176" t="s">
        <v>204</v>
      </c>
      <c r="C42" s="40"/>
      <c r="D42" s="171" t="s">
        <v>64</v>
      </c>
      <c r="E42" s="172">
        <v>1</v>
      </c>
      <c r="F42" s="122"/>
      <c r="G42" s="173">
        <f t="shared" si="1"/>
        <v>0</v>
      </c>
    </row>
    <row r="43" spans="1:7" ht="48" customHeight="1" thickBot="1" x14ac:dyDescent="0.25">
      <c r="A43" s="169" t="s">
        <v>205</v>
      </c>
      <c r="B43" s="179" t="s">
        <v>206</v>
      </c>
      <c r="C43" s="40"/>
      <c r="D43" s="171" t="s">
        <v>64</v>
      </c>
      <c r="E43" s="172">
        <v>1</v>
      </c>
      <c r="F43" s="122"/>
      <c r="G43" s="173">
        <f t="shared" si="1"/>
        <v>0</v>
      </c>
    </row>
    <row r="44" spans="1:7" ht="115.5" thickBot="1" x14ac:dyDescent="0.25">
      <c r="A44" s="169" t="s">
        <v>207</v>
      </c>
      <c r="B44" s="176" t="s">
        <v>208</v>
      </c>
      <c r="C44" s="40"/>
      <c r="D44" s="171" t="s">
        <v>95</v>
      </c>
      <c r="E44" s="172">
        <v>26</v>
      </c>
      <c r="F44" s="122"/>
      <c r="G44" s="173">
        <f t="shared" si="1"/>
        <v>0</v>
      </c>
    </row>
    <row r="45" spans="1:7" ht="115.5" thickBot="1" x14ac:dyDescent="0.25">
      <c r="A45" s="169" t="s">
        <v>209</v>
      </c>
      <c r="B45" s="176" t="s">
        <v>210</v>
      </c>
      <c r="C45" s="40"/>
      <c r="D45" s="171" t="s">
        <v>95</v>
      </c>
      <c r="E45" s="172">
        <v>2</v>
      </c>
      <c r="F45" s="122"/>
      <c r="G45" s="173">
        <f t="shared" si="1"/>
        <v>0</v>
      </c>
    </row>
    <row r="46" spans="1:7" ht="39" thickBot="1" x14ac:dyDescent="0.25">
      <c r="A46" s="169" t="s">
        <v>211</v>
      </c>
      <c r="B46" s="43" t="s">
        <v>212</v>
      </c>
      <c r="C46" s="40"/>
      <c r="D46" s="171" t="s">
        <v>35</v>
      </c>
      <c r="E46" s="174">
        <v>8</v>
      </c>
      <c r="F46" s="122"/>
      <c r="G46" s="173">
        <f t="shared" si="1"/>
        <v>0</v>
      </c>
    </row>
    <row r="47" spans="1:7" ht="39" thickBot="1" x14ac:dyDescent="0.25">
      <c r="A47" s="169" t="s">
        <v>213</v>
      </c>
      <c r="B47" s="43" t="s">
        <v>214</v>
      </c>
      <c r="C47" s="40"/>
      <c r="D47" s="171" t="s">
        <v>35</v>
      </c>
      <c r="E47" s="174">
        <v>1</v>
      </c>
      <c r="F47" s="122"/>
      <c r="G47" s="173">
        <f t="shared" si="1"/>
        <v>0</v>
      </c>
    </row>
    <row r="48" spans="1:7" ht="13.5" thickBot="1" x14ac:dyDescent="0.25">
      <c r="A48" s="162" t="s">
        <v>215</v>
      </c>
      <c r="B48" s="163" t="s">
        <v>216</v>
      </c>
      <c r="C48" s="164"/>
      <c r="D48" s="165"/>
      <c r="E48" s="166"/>
      <c r="F48" s="121"/>
      <c r="G48" s="177"/>
    </row>
    <row r="49" spans="1:7" ht="51.75" thickBot="1" x14ac:dyDescent="0.25">
      <c r="A49" s="169" t="s">
        <v>217</v>
      </c>
      <c r="B49" s="179" t="s">
        <v>218</v>
      </c>
      <c r="C49" s="40"/>
      <c r="D49" s="171" t="s">
        <v>64</v>
      </c>
      <c r="E49" s="172">
        <v>2</v>
      </c>
      <c r="F49" s="122"/>
      <c r="G49" s="173">
        <f>E49*F49</f>
        <v>0</v>
      </c>
    </row>
    <row r="50" spans="1:7" ht="39" thickBot="1" x14ac:dyDescent="0.25">
      <c r="A50" s="169" t="s">
        <v>219</v>
      </c>
      <c r="B50" s="176" t="s">
        <v>220</v>
      </c>
      <c r="C50" s="40"/>
      <c r="D50" s="171" t="s">
        <v>64</v>
      </c>
      <c r="E50" s="172">
        <v>1</v>
      </c>
      <c r="F50" s="122"/>
      <c r="G50" s="173">
        <f t="shared" ref="G50:G82" si="2">E50*F50</f>
        <v>0</v>
      </c>
    </row>
    <row r="51" spans="1:7" ht="37.5" customHeight="1" thickBot="1" x14ac:dyDescent="0.25">
      <c r="A51" s="169" t="s">
        <v>221</v>
      </c>
      <c r="B51" s="43" t="s">
        <v>222</v>
      </c>
      <c r="C51" s="40"/>
      <c r="D51" s="171" t="s">
        <v>95</v>
      </c>
      <c r="E51" s="180">
        <v>34</v>
      </c>
      <c r="F51" s="122"/>
      <c r="G51" s="173">
        <f t="shared" si="2"/>
        <v>0</v>
      </c>
    </row>
    <row r="52" spans="1:7" ht="44.25" customHeight="1" thickBot="1" x14ac:dyDescent="0.25">
      <c r="A52" s="169" t="s">
        <v>223</v>
      </c>
      <c r="B52" s="43" t="s">
        <v>224</v>
      </c>
      <c r="C52" s="40"/>
      <c r="D52" s="171" t="s">
        <v>95</v>
      </c>
      <c r="E52" s="180">
        <v>0.5</v>
      </c>
      <c r="F52" s="122"/>
      <c r="G52" s="173">
        <f t="shared" si="2"/>
        <v>0</v>
      </c>
    </row>
    <row r="53" spans="1:7" ht="53.25" thickBot="1" x14ac:dyDescent="0.25">
      <c r="A53" s="181" t="s">
        <v>225</v>
      </c>
      <c r="B53" s="176" t="s">
        <v>226</v>
      </c>
      <c r="C53" s="40"/>
      <c r="D53" s="171" t="s">
        <v>64</v>
      </c>
      <c r="E53" s="172">
        <v>14</v>
      </c>
      <c r="F53" s="122"/>
      <c r="G53" s="173">
        <f t="shared" si="2"/>
        <v>0</v>
      </c>
    </row>
    <row r="54" spans="1:7" ht="39" customHeight="1" thickBot="1" x14ac:dyDescent="0.25">
      <c r="A54" s="169" t="s">
        <v>227</v>
      </c>
      <c r="B54" s="43" t="s">
        <v>224</v>
      </c>
      <c r="C54" s="40"/>
      <c r="D54" s="171" t="s">
        <v>95</v>
      </c>
      <c r="E54" s="180">
        <v>0.5</v>
      </c>
      <c r="F54" s="122"/>
      <c r="G54" s="173">
        <f t="shared" si="2"/>
        <v>0</v>
      </c>
    </row>
    <row r="55" spans="1:7" ht="39.75" customHeight="1" thickBot="1" x14ac:dyDescent="0.25">
      <c r="A55" s="169" t="s">
        <v>228</v>
      </c>
      <c r="B55" s="176" t="s">
        <v>229</v>
      </c>
      <c r="C55" s="40"/>
      <c r="D55" s="171" t="s">
        <v>64</v>
      </c>
      <c r="E55" s="172">
        <v>2</v>
      </c>
      <c r="F55" s="122"/>
      <c r="G55" s="173">
        <f t="shared" si="2"/>
        <v>0</v>
      </c>
    </row>
    <row r="56" spans="1:7" ht="39" thickBot="1" x14ac:dyDescent="0.25">
      <c r="A56" s="169" t="s">
        <v>230</v>
      </c>
      <c r="B56" s="176" t="s">
        <v>231</v>
      </c>
      <c r="C56" s="40"/>
      <c r="D56" s="171" t="s">
        <v>64</v>
      </c>
      <c r="E56" s="172">
        <v>3</v>
      </c>
      <c r="F56" s="122"/>
      <c r="G56" s="173">
        <f t="shared" si="2"/>
        <v>0</v>
      </c>
    </row>
    <row r="57" spans="1:7" ht="115.5" thickBot="1" x14ac:dyDescent="0.25">
      <c r="A57" s="169" t="s">
        <v>232</v>
      </c>
      <c r="B57" s="176" t="s">
        <v>210</v>
      </c>
      <c r="C57" s="40"/>
      <c r="D57" s="171" t="s">
        <v>95</v>
      </c>
      <c r="E57" s="172">
        <v>34</v>
      </c>
      <c r="F57" s="122"/>
      <c r="G57" s="173">
        <f t="shared" si="2"/>
        <v>0</v>
      </c>
    </row>
    <row r="58" spans="1:7" ht="39" thickBot="1" x14ac:dyDescent="0.25">
      <c r="A58" s="169" t="s">
        <v>233</v>
      </c>
      <c r="B58" s="43" t="s">
        <v>214</v>
      </c>
      <c r="C58" s="40"/>
      <c r="D58" s="171" t="s">
        <v>35</v>
      </c>
      <c r="E58" s="174">
        <v>12</v>
      </c>
      <c r="F58" s="122"/>
      <c r="G58" s="173">
        <f t="shared" si="2"/>
        <v>0</v>
      </c>
    </row>
    <row r="59" spans="1:7" ht="13.5" thickBot="1" x14ac:dyDescent="0.25">
      <c r="A59" s="162" t="s">
        <v>234</v>
      </c>
      <c r="B59" s="163" t="s">
        <v>235</v>
      </c>
      <c r="C59" s="164"/>
      <c r="D59" s="165"/>
      <c r="E59" s="166"/>
      <c r="F59" s="121"/>
      <c r="G59" s="177"/>
    </row>
    <row r="60" spans="1:7" ht="39" thickBot="1" x14ac:dyDescent="0.25">
      <c r="A60" s="169" t="s">
        <v>236</v>
      </c>
      <c r="B60" s="43" t="s">
        <v>237</v>
      </c>
      <c r="C60" s="40"/>
      <c r="D60" s="171" t="s">
        <v>95</v>
      </c>
      <c r="E60" s="172">
        <v>6</v>
      </c>
      <c r="F60" s="122"/>
      <c r="G60" s="173">
        <f t="shared" si="2"/>
        <v>0</v>
      </c>
    </row>
    <row r="61" spans="1:7" ht="39" thickBot="1" x14ac:dyDescent="0.25">
      <c r="A61" s="181" t="s">
        <v>238</v>
      </c>
      <c r="B61" s="43" t="s">
        <v>239</v>
      </c>
      <c r="C61" s="40"/>
      <c r="D61" s="171" t="s">
        <v>95</v>
      </c>
      <c r="E61" s="172">
        <v>1</v>
      </c>
      <c r="F61" s="122"/>
      <c r="G61" s="173">
        <f t="shared" si="2"/>
        <v>0</v>
      </c>
    </row>
    <row r="62" spans="1:7" ht="40.5" thickBot="1" x14ac:dyDescent="0.25">
      <c r="A62" s="169" t="s">
        <v>240</v>
      </c>
      <c r="B62" s="43" t="s">
        <v>241</v>
      </c>
      <c r="C62" s="40"/>
      <c r="D62" s="171" t="s">
        <v>64</v>
      </c>
      <c r="E62" s="172">
        <v>2</v>
      </c>
      <c r="F62" s="122"/>
      <c r="G62" s="173">
        <f t="shared" si="2"/>
        <v>0</v>
      </c>
    </row>
    <row r="63" spans="1:7" ht="39" thickBot="1" x14ac:dyDescent="0.25">
      <c r="A63" s="169" t="s">
        <v>242</v>
      </c>
      <c r="B63" s="43" t="s">
        <v>243</v>
      </c>
      <c r="C63" s="40"/>
      <c r="D63" s="171" t="s">
        <v>64</v>
      </c>
      <c r="E63" s="172">
        <v>2</v>
      </c>
      <c r="F63" s="122"/>
      <c r="G63" s="173">
        <f t="shared" si="2"/>
        <v>0</v>
      </c>
    </row>
    <row r="64" spans="1:7" ht="39" thickBot="1" x14ac:dyDescent="0.25">
      <c r="A64" s="169" t="s">
        <v>244</v>
      </c>
      <c r="B64" s="43" t="s">
        <v>245</v>
      </c>
      <c r="C64" s="40"/>
      <c r="D64" s="171" t="s">
        <v>64</v>
      </c>
      <c r="E64" s="172">
        <v>2</v>
      </c>
      <c r="F64" s="122"/>
      <c r="G64" s="173">
        <f t="shared" si="2"/>
        <v>0</v>
      </c>
    </row>
    <row r="65" spans="1:7" ht="39" thickBot="1" x14ac:dyDescent="0.25">
      <c r="A65" s="169" t="s">
        <v>246</v>
      </c>
      <c r="B65" s="43" t="s">
        <v>247</v>
      </c>
      <c r="C65" s="40"/>
      <c r="D65" s="171" t="s">
        <v>64</v>
      </c>
      <c r="E65" s="172">
        <v>2</v>
      </c>
      <c r="F65" s="122"/>
      <c r="G65" s="173">
        <f t="shared" si="2"/>
        <v>0</v>
      </c>
    </row>
    <row r="66" spans="1:7" ht="40.5" customHeight="1" thickBot="1" x14ac:dyDescent="0.25">
      <c r="A66" s="169" t="s">
        <v>248</v>
      </c>
      <c r="B66" s="43" t="s">
        <v>249</v>
      </c>
      <c r="C66" s="40"/>
      <c r="D66" s="171" t="s">
        <v>64</v>
      </c>
      <c r="E66" s="172">
        <v>2</v>
      </c>
      <c r="F66" s="122"/>
      <c r="G66" s="173">
        <f t="shared" si="2"/>
        <v>0</v>
      </c>
    </row>
    <row r="67" spans="1:7" ht="51.75" thickBot="1" x14ac:dyDescent="0.25">
      <c r="A67" s="169" t="s">
        <v>250</v>
      </c>
      <c r="B67" s="43" t="s">
        <v>251</v>
      </c>
      <c r="C67" s="40"/>
      <c r="D67" s="171" t="s">
        <v>64</v>
      </c>
      <c r="E67" s="172">
        <v>1</v>
      </c>
      <c r="F67" s="122"/>
      <c r="G67" s="173">
        <f t="shared" si="2"/>
        <v>0</v>
      </c>
    </row>
    <row r="68" spans="1:7" ht="51.75" thickBot="1" x14ac:dyDescent="0.25">
      <c r="A68" s="169" t="s">
        <v>252</v>
      </c>
      <c r="B68" s="43" t="s">
        <v>253</v>
      </c>
      <c r="C68" s="40"/>
      <c r="D68" s="171" t="s">
        <v>64</v>
      </c>
      <c r="E68" s="172">
        <v>4</v>
      </c>
      <c r="F68" s="122"/>
      <c r="G68" s="173">
        <f t="shared" si="2"/>
        <v>0</v>
      </c>
    </row>
    <row r="69" spans="1:7" ht="64.5" thickBot="1" x14ac:dyDescent="0.25">
      <c r="A69" s="169" t="s">
        <v>254</v>
      </c>
      <c r="B69" s="43" t="s">
        <v>255</v>
      </c>
      <c r="C69" s="40"/>
      <c r="D69" s="171" t="s">
        <v>64</v>
      </c>
      <c r="E69" s="172">
        <v>1</v>
      </c>
      <c r="F69" s="122"/>
      <c r="G69" s="173">
        <f t="shared" si="2"/>
        <v>0</v>
      </c>
    </row>
    <row r="70" spans="1:7" ht="64.5" thickBot="1" x14ac:dyDescent="0.25">
      <c r="A70" s="169" t="s">
        <v>256</v>
      </c>
      <c r="B70" s="43" t="s">
        <v>257</v>
      </c>
      <c r="C70" s="40"/>
      <c r="D70" s="171" t="s">
        <v>64</v>
      </c>
      <c r="E70" s="172">
        <v>2</v>
      </c>
      <c r="F70" s="122"/>
      <c r="G70" s="173">
        <f t="shared" si="2"/>
        <v>0</v>
      </c>
    </row>
    <row r="71" spans="1:7" ht="64.5" thickBot="1" x14ac:dyDescent="0.25">
      <c r="A71" s="169" t="s">
        <v>258</v>
      </c>
      <c r="B71" s="43" t="s">
        <v>259</v>
      </c>
      <c r="C71" s="40"/>
      <c r="D71" s="171" t="s">
        <v>64</v>
      </c>
      <c r="E71" s="172">
        <v>3</v>
      </c>
      <c r="F71" s="122"/>
      <c r="G71" s="173">
        <f t="shared" si="2"/>
        <v>0</v>
      </c>
    </row>
    <row r="72" spans="1:7" ht="39.75" customHeight="1" thickBot="1" x14ac:dyDescent="0.25">
      <c r="A72" s="169" t="s">
        <v>260</v>
      </c>
      <c r="B72" s="43" t="s">
        <v>261</v>
      </c>
      <c r="C72" s="40"/>
      <c r="D72" s="171" t="s">
        <v>95</v>
      </c>
      <c r="E72" s="172">
        <v>1</v>
      </c>
      <c r="F72" s="122"/>
      <c r="G72" s="173">
        <f t="shared" si="2"/>
        <v>0</v>
      </c>
    </row>
    <row r="73" spans="1:7" ht="51.75" thickBot="1" x14ac:dyDescent="0.25">
      <c r="A73" s="181" t="s">
        <v>262</v>
      </c>
      <c r="B73" s="43" t="s">
        <v>263</v>
      </c>
      <c r="C73" s="40"/>
      <c r="D73" s="171" t="s">
        <v>95</v>
      </c>
      <c r="E73" s="172">
        <v>1</v>
      </c>
      <c r="F73" s="122"/>
      <c r="G73" s="173">
        <f t="shared" si="2"/>
        <v>0</v>
      </c>
    </row>
    <row r="74" spans="1:7" ht="51.75" thickBot="1" x14ac:dyDescent="0.25">
      <c r="A74" s="169" t="s">
        <v>264</v>
      </c>
      <c r="B74" s="43" t="s">
        <v>265</v>
      </c>
      <c r="C74" s="40"/>
      <c r="D74" s="171" t="s">
        <v>95</v>
      </c>
      <c r="E74" s="172">
        <v>1</v>
      </c>
      <c r="F74" s="122"/>
      <c r="G74" s="173">
        <f t="shared" si="2"/>
        <v>0</v>
      </c>
    </row>
    <row r="75" spans="1:7" ht="40.5" thickBot="1" x14ac:dyDescent="0.25">
      <c r="A75" s="169" t="s">
        <v>266</v>
      </c>
      <c r="B75" s="43" t="s">
        <v>267</v>
      </c>
      <c r="C75" s="40"/>
      <c r="D75" s="171" t="s">
        <v>64</v>
      </c>
      <c r="E75" s="172">
        <v>2</v>
      </c>
      <c r="F75" s="122"/>
      <c r="G75" s="173">
        <f t="shared" si="2"/>
        <v>0</v>
      </c>
    </row>
    <row r="76" spans="1:7" ht="40.5" thickBot="1" x14ac:dyDescent="0.25">
      <c r="A76" s="169" t="s">
        <v>268</v>
      </c>
      <c r="B76" s="43" t="s">
        <v>269</v>
      </c>
      <c r="C76" s="40"/>
      <c r="D76" s="171" t="s">
        <v>64</v>
      </c>
      <c r="E76" s="172">
        <v>2</v>
      </c>
      <c r="F76" s="122"/>
      <c r="G76" s="173">
        <f t="shared" si="2"/>
        <v>0</v>
      </c>
    </row>
    <row r="77" spans="1:7" ht="39" thickBot="1" x14ac:dyDescent="0.25">
      <c r="A77" s="169" t="s">
        <v>270</v>
      </c>
      <c r="B77" s="43" t="s">
        <v>271</v>
      </c>
      <c r="C77" s="40"/>
      <c r="D77" s="171" t="s">
        <v>64</v>
      </c>
      <c r="E77" s="172">
        <v>2</v>
      </c>
      <c r="F77" s="122"/>
      <c r="G77" s="173">
        <f t="shared" si="2"/>
        <v>0</v>
      </c>
    </row>
    <row r="78" spans="1:7" ht="39" thickBot="1" x14ac:dyDescent="0.25">
      <c r="A78" s="169" t="s">
        <v>272</v>
      </c>
      <c r="B78" s="43" t="s">
        <v>273</v>
      </c>
      <c r="C78" s="40"/>
      <c r="D78" s="171" t="s">
        <v>64</v>
      </c>
      <c r="E78" s="172">
        <v>2</v>
      </c>
      <c r="F78" s="122"/>
      <c r="G78" s="173">
        <f t="shared" si="2"/>
        <v>0</v>
      </c>
    </row>
    <row r="79" spans="1:7" ht="39" thickBot="1" x14ac:dyDescent="0.25">
      <c r="A79" s="169" t="s">
        <v>274</v>
      </c>
      <c r="B79" s="179" t="s">
        <v>275</v>
      </c>
      <c r="C79" s="40"/>
      <c r="D79" s="171" t="s">
        <v>64</v>
      </c>
      <c r="E79" s="172">
        <v>2</v>
      </c>
      <c r="F79" s="122"/>
      <c r="G79" s="173">
        <f t="shared" si="2"/>
        <v>0</v>
      </c>
    </row>
    <row r="80" spans="1:7" ht="39" thickBot="1" x14ac:dyDescent="0.25">
      <c r="A80" s="169" t="s">
        <v>276</v>
      </c>
      <c r="B80" s="179" t="s">
        <v>277</v>
      </c>
      <c r="C80" s="40"/>
      <c r="D80" s="171" t="s">
        <v>64</v>
      </c>
      <c r="E80" s="172">
        <v>2</v>
      </c>
      <c r="F80" s="122"/>
      <c r="G80" s="173">
        <f t="shared" si="2"/>
        <v>0</v>
      </c>
    </row>
    <row r="81" spans="1:7" ht="141" thickBot="1" x14ac:dyDescent="0.25">
      <c r="A81" s="169" t="s">
        <v>278</v>
      </c>
      <c r="B81" s="179" t="s">
        <v>279</v>
      </c>
      <c r="C81" s="40"/>
      <c r="D81" s="171" t="s">
        <v>35</v>
      </c>
      <c r="E81" s="172">
        <v>1</v>
      </c>
      <c r="F81" s="122"/>
      <c r="G81" s="173">
        <f t="shared" si="2"/>
        <v>0</v>
      </c>
    </row>
    <row r="82" spans="1:7" ht="39" thickBot="1" x14ac:dyDescent="0.25">
      <c r="A82" s="169" t="s">
        <v>280</v>
      </c>
      <c r="B82" s="43" t="s">
        <v>281</v>
      </c>
      <c r="C82" s="40"/>
      <c r="D82" s="171" t="s">
        <v>64</v>
      </c>
      <c r="E82" s="172">
        <v>2</v>
      </c>
      <c r="F82" s="122"/>
      <c r="G82" s="173">
        <f t="shared" si="2"/>
        <v>0</v>
      </c>
    </row>
    <row r="83" spans="1:7" ht="13.5" thickBot="1" x14ac:dyDescent="0.25">
      <c r="A83" s="182"/>
      <c r="B83" s="183"/>
      <c r="C83" s="184"/>
      <c r="D83" s="185"/>
      <c r="E83" s="186"/>
      <c r="F83" s="187"/>
      <c r="G83" s="188"/>
    </row>
    <row r="84" spans="1:7" ht="13.5" thickBot="1" x14ac:dyDescent="0.25">
      <c r="A84" s="146" t="s">
        <v>499</v>
      </c>
      <c r="B84" s="147"/>
      <c r="C84" s="147"/>
      <c r="D84" s="147"/>
      <c r="E84" s="147"/>
      <c r="F84" s="148"/>
      <c r="G84" s="149">
        <f>SUM(G6:G82)</f>
        <v>0</v>
      </c>
    </row>
    <row r="85" spans="1:7" ht="13.5" thickBot="1" x14ac:dyDescent="0.25">
      <c r="A85" s="146" t="s">
        <v>500</v>
      </c>
      <c r="B85" s="147"/>
      <c r="C85" s="147"/>
      <c r="D85" s="147"/>
      <c r="E85" s="147"/>
      <c r="F85" s="148"/>
      <c r="G85" s="150">
        <f>G84*0.22</f>
        <v>0</v>
      </c>
    </row>
    <row r="86" spans="1:7" ht="13.5" thickBot="1" x14ac:dyDescent="0.25">
      <c r="A86" s="146" t="s">
        <v>501</v>
      </c>
      <c r="B86" s="147"/>
      <c r="C86" s="147"/>
      <c r="D86" s="147"/>
      <c r="E86" s="147"/>
      <c r="F86" s="148"/>
      <c r="G86" s="151">
        <f>G84+G85</f>
        <v>0</v>
      </c>
    </row>
  </sheetData>
  <sheetProtection algorithmName="SHA-512" hashValue="JUJyahSjJ4a3CqXEnJyvdVljfaNh6risTsKza+7y6dA4tB+JJVf86IAi7POWKGHNv7TepBrgOWzAHSg4bW32XQ==" saltValue="oi0w1N3j3JiGUVmlPYhSoQ==" spinCount="100000" sheet="1" objects="1" scenarios="1"/>
  <mergeCells count="1">
    <mergeCell ref="B2:G2"/>
  </mergeCells>
  <pageMargins left="0.70866141732283472" right="0.70866141732283472" top="0.94488188976377963" bottom="1.1417322834645669" header="0.31496062992125984" footer="0.31496062992125984"/>
  <pageSetup paperSize="9" firstPageNumber="7" orientation="portrait" useFirstPageNumber="1" r:id="rId1"/>
  <headerFooter alignWithMargins="0"/>
  <rowBreaks count="1" manualBreakCount="1">
    <brk id="16"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D47E-E735-4A79-BF17-61CF48021A26}">
  <sheetPr>
    <tabColor theme="9" tint="0.39997558519241921"/>
  </sheetPr>
  <dimension ref="A1:G13"/>
  <sheetViews>
    <sheetView zoomScaleNormal="100" zoomScaleSheetLayoutView="100" zoomScalePageLayoutView="85" workbookViewId="0">
      <selection activeCell="G7" sqref="G7"/>
    </sheetView>
  </sheetViews>
  <sheetFormatPr defaultRowHeight="12.75" x14ac:dyDescent="0.2"/>
  <cols>
    <col min="1" max="1" width="9" style="22"/>
    <col min="2" max="2" width="33.875" style="34" customWidth="1"/>
    <col min="3" max="3" width="11.5" style="34" customWidth="1"/>
    <col min="4" max="4" width="5.375" style="35" customWidth="1"/>
    <col min="5" max="5" width="7" style="36" customWidth="1"/>
    <col min="6" max="6" width="8.75" style="36" customWidth="1"/>
    <col min="7" max="7" width="10.25" style="36" customWidth="1"/>
    <col min="8" max="255" width="9" style="26"/>
    <col min="256" max="256" width="2.625" style="26" customWidth="1"/>
    <col min="257" max="257" width="9" style="26"/>
    <col min="258" max="258" width="33.875" style="26" customWidth="1"/>
    <col min="259" max="259" width="6.5" style="26" customWidth="1"/>
    <col min="260" max="260" width="5.375" style="26" customWidth="1"/>
    <col min="261" max="261" width="7" style="26" customWidth="1"/>
    <col min="262" max="262" width="7.125" style="26" customWidth="1"/>
    <col min="263" max="263" width="9.75" style="26" customWidth="1"/>
    <col min="264" max="511" width="9" style="26"/>
    <col min="512" max="512" width="2.625" style="26" customWidth="1"/>
    <col min="513" max="513" width="9" style="26"/>
    <col min="514" max="514" width="33.875" style="26" customWidth="1"/>
    <col min="515" max="515" width="6.5" style="26" customWidth="1"/>
    <col min="516" max="516" width="5.375" style="26" customWidth="1"/>
    <col min="517" max="517" width="7" style="26" customWidth="1"/>
    <col min="518" max="518" width="7.125" style="26" customWidth="1"/>
    <col min="519" max="519" width="9.75" style="26" customWidth="1"/>
    <col min="520" max="767" width="9" style="26"/>
    <col min="768" max="768" width="2.625" style="26" customWidth="1"/>
    <col min="769" max="769" width="9" style="26"/>
    <col min="770" max="770" width="33.875" style="26" customWidth="1"/>
    <col min="771" max="771" width="6.5" style="26" customWidth="1"/>
    <col min="772" max="772" width="5.375" style="26" customWidth="1"/>
    <col min="773" max="773" width="7" style="26" customWidth="1"/>
    <col min="774" max="774" width="7.125" style="26" customWidth="1"/>
    <col min="775" max="775" width="9.75" style="26" customWidth="1"/>
    <col min="776" max="1023" width="9" style="26"/>
    <col min="1024" max="1024" width="2.625" style="26" customWidth="1"/>
    <col min="1025" max="1025" width="9" style="26"/>
    <col min="1026" max="1026" width="33.875" style="26" customWidth="1"/>
    <col min="1027" max="1027" width="6.5" style="26" customWidth="1"/>
    <col min="1028" max="1028" width="5.375" style="26" customWidth="1"/>
    <col min="1029" max="1029" width="7" style="26" customWidth="1"/>
    <col min="1030" max="1030" width="7.125" style="26" customWidth="1"/>
    <col min="1031" max="1031" width="9.75" style="26" customWidth="1"/>
    <col min="1032" max="1279" width="9" style="26"/>
    <col min="1280" max="1280" width="2.625" style="26" customWidth="1"/>
    <col min="1281" max="1281" width="9" style="26"/>
    <col min="1282" max="1282" width="33.875" style="26" customWidth="1"/>
    <col min="1283" max="1283" width="6.5" style="26" customWidth="1"/>
    <col min="1284" max="1284" width="5.375" style="26" customWidth="1"/>
    <col min="1285" max="1285" width="7" style="26" customWidth="1"/>
    <col min="1286" max="1286" width="7.125" style="26" customWidth="1"/>
    <col min="1287" max="1287" width="9.75" style="26" customWidth="1"/>
    <col min="1288" max="1535" width="9" style="26"/>
    <col min="1536" max="1536" width="2.625" style="26" customWidth="1"/>
    <col min="1537" max="1537" width="9" style="26"/>
    <col min="1538" max="1538" width="33.875" style="26" customWidth="1"/>
    <col min="1539" max="1539" width="6.5" style="26" customWidth="1"/>
    <col min="1540" max="1540" width="5.375" style="26" customWidth="1"/>
    <col min="1541" max="1541" width="7" style="26" customWidth="1"/>
    <col min="1542" max="1542" width="7.125" style="26" customWidth="1"/>
    <col min="1543" max="1543" width="9.75" style="26" customWidth="1"/>
    <col min="1544" max="1791" width="9" style="26"/>
    <col min="1792" max="1792" width="2.625" style="26" customWidth="1"/>
    <col min="1793" max="1793" width="9" style="26"/>
    <col min="1794" max="1794" width="33.875" style="26" customWidth="1"/>
    <col min="1795" max="1795" width="6.5" style="26" customWidth="1"/>
    <col min="1796" max="1796" width="5.375" style="26" customWidth="1"/>
    <col min="1797" max="1797" width="7" style="26" customWidth="1"/>
    <col min="1798" max="1798" width="7.125" style="26" customWidth="1"/>
    <col min="1799" max="1799" width="9.75" style="26" customWidth="1"/>
    <col min="1800" max="2047" width="9" style="26"/>
    <col min="2048" max="2048" width="2.625" style="26" customWidth="1"/>
    <col min="2049" max="2049" width="9" style="26"/>
    <col min="2050" max="2050" width="33.875" style="26" customWidth="1"/>
    <col min="2051" max="2051" width="6.5" style="26" customWidth="1"/>
    <col min="2052" max="2052" width="5.375" style="26" customWidth="1"/>
    <col min="2053" max="2053" width="7" style="26" customWidth="1"/>
    <col min="2054" max="2054" width="7.125" style="26" customWidth="1"/>
    <col min="2055" max="2055" width="9.75" style="26" customWidth="1"/>
    <col min="2056" max="2303" width="9" style="26"/>
    <col min="2304" max="2304" width="2.625" style="26" customWidth="1"/>
    <col min="2305" max="2305" width="9" style="26"/>
    <col min="2306" max="2306" width="33.875" style="26" customWidth="1"/>
    <col min="2307" max="2307" width="6.5" style="26" customWidth="1"/>
    <col min="2308" max="2308" width="5.375" style="26" customWidth="1"/>
    <col min="2309" max="2309" width="7" style="26" customWidth="1"/>
    <col min="2310" max="2310" width="7.125" style="26" customWidth="1"/>
    <col min="2311" max="2311" width="9.75" style="26" customWidth="1"/>
    <col min="2312" max="2559" width="9" style="26"/>
    <col min="2560" max="2560" width="2.625" style="26" customWidth="1"/>
    <col min="2561" max="2561" width="9" style="26"/>
    <col min="2562" max="2562" width="33.875" style="26" customWidth="1"/>
    <col min="2563" max="2563" width="6.5" style="26" customWidth="1"/>
    <col min="2564" max="2564" width="5.375" style="26" customWidth="1"/>
    <col min="2565" max="2565" width="7" style="26" customWidth="1"/>
    <col min="2566" max="2566" width="7.125" style="26" customWidth="1"/>
    <col min="2567" max="2567" width="9.75" style="26" customWidth="1"/>
    <col min="2568" max="2815" width="9" style="26"/>
    <col min="2816" max="2816" width="2.625" style="26" customWidth="1"/>
    <col min="2817" max="2817" width="9" style="26"/>
    <col min="2818" max="2818" width="33.875" style="26" customWidth="1"/>
    <col min="2819" max="2819" width="6.5" style="26" customWidth="1"/>
    <col min="2820" max="2820" width="5.375" style="26" customWidth="1"/>
    <col min="2821" max="2821" width="7" style="26" customWidth="1"/>
    <col min="2822" max="2822" width="7.125" style="26" customWidth="1"/>
    <col min="2823" max="2823" width="9.75" style="26" customWidth="1"/>
    <col min="2824" max="3071" width="9" style="26"/>
    <col min="3072" max="3072" width="2.625" style="26" customWidth="1"/>
    <col min="3073" max="3073" width="9" style="26"/>
    <col min="3074" max="3074" width="33.875" style="26" customWidth="1"/>
    <col min="3075" max="3075" width="6.5" style="26" customWidth="1"/>
    <col min="3076" max="3076" width="5.375" style="26" customWidth="1"/>
    <col min="3077" max="3077" width="7" style="26" customWidth="1"/>
    <col min="3078" max="3078" width="7.125" style="26" customWidth="1"/>
    <col min="3079" max="3079" width="9.75" style="26" customWidth="1"/>
    <col min="3080" max="3327" width="9" style="26"/>
    <col min="3328" max="3328" width="2.625" style="26" customWidth="1"/>
    <col min="3329" max="3329" width="9" style="26"/>
    <col min="3330" max="3330" width="33.875" style="26" customWidth="1"/>
    <col min="3331" max="3331" width="6.5" style="26" customWidth="1"/>
    <col min="3332" max="3332" width="5.375" style="26" customWidth="1"/>
    <col min="3333" max="3333" width="7" style="26" customWidth="1"/>
    <col min="3334" max="3334" width="7.125" style="26" customWidth="1"/>
    <col min="3335" max="3335" width="9.75" style="26" customWidth="1"/>
    <col min="3336" max="3583" width="9" style="26"/>
    <col min="3584" max="3584" width="2.625" style="26" customWidth="1"/>
    <col min="3585" max="3585" width="9" style="26"/>
    <col min="3586" max="3586" width="33.875" style="26" customWidth="1"/>
    <col min="3587" max="3587" width="6.5" style="26" customWidth="1"/>
    <col min="3588" max="3588" width="5.375" style="26" customWidth="1"/>
    <col min="3589" max="3589" width="7" style="26" customWidth="1"/>
    <col min="3590" max="3590" width="7.125" style="26" customWidth="1"/>
    <col min="3591" max="3591" width="9.75" style="26" customWidth="1"/>
    <col min="3592" max="3839" width="9" style="26"/>
    <col min="3840" max="3840" width="2.625" style="26" customWidth="1"/>
    <col min="3841" max="3841" width="9" style="26"/>
    <col min="3842" max="3842" width="33.875" style="26" customWidth="1"/>
    <col min="3843" max="3843" width="6.5" style="26" customWidth="1"/>
    <col min="3844" max="3844" width="5.375" style="26" customWidth="1"/>
    <col min="3845" max="3845" width="7" style="26" customWidth="1"/>
    <col min="3846" max="3846" width="7.125" style="26" customWidth="1"/>
    <col min="3847" max="3847" width="9.75" style="26" customWidth="1"/>
    <col min="3848" max="4095" width="9" style="26"/>
    <col min="4096" max="4096" width="2.625" style="26" customWidth="1"/>
    <col min="4097" max="4097" width="9" style="26"/>
    <col min="4098" max="4098" width="33.875" style="26" customWidth="1"/>
    <col min="4099" max="4099" width="6.5" style="26" customWidth="1"/>
    <col min="4100" max="4100" width="5.375" style="26" customWidth="1"/>
    <col min="4101" max="4101" width="7" style="26" customWidth="1"/>
    <col min="4102" max="4102" width="7.125" style="26" customWidth="1"/>
    <col min="4103" max="4103" width="9.75" style="26" customWidth="1"/>
    <col min="4104" max="4351" width="9" style="26"/>
    <col min="4352" max="4352" width="2.625" style="26" customWidth="1"/>
    <col min="4353" max="4353" width="9" style="26"/>
    <col min="4354" max="4354" width="33.875" style="26" customWidth="1"/>
    <col min="4355" max="4355" width="6.5" style="26" customWidth="1"/>
    <col min="4356" max="4356" width="5.375" style="26" customWidth="1"/>
    <col min="4357" max="4357" width="7" style="26" customWidth="1"/>
    <col min="4358" max="4358" width="7.125" style="26" customWidth="1"/>
    <col min="4359" max="4359" width="9.75" style="26" customWidth="1"/>
    <col min="4360" max="4607" width="9" style="26"/>
    <col min="4608" max="4608" width="2.625" style="26" customWidth="1"/>
    <col min="4609" max="4609" width="9" style="26"/>
    <col min="4610" max="4610" width="33.875" style="26" customWidth="1"/>
    <col min="4611" max="4611" width="6.5" style="26" customWidth="1"/>
    <col min="4612" max="4612" width="5.375" style="26" customWidth="1"/>
    <col min="4613" max="4613" width="7" style="26" customWidth="1"/>
    <col min="4614" max="4614" width="7.125" style="26" customWidth="1"/>
    <col min="4615" max="4615" width="9.75" style="26" customWidth="1"/>
    <col min="4616" max="4863" width="9" style="26"/>
    <col min="4864" max="4864" width="2.625" style="26" customWidth="1"/>
    <col min="4865" max="4865" width="9" style="26"/>
    <col min="4866" max="4866" width="33.875" style="26" customWidth="1"/>
    <col min="4867" max="4867" width="6.5" style="26" customWidth="1"/>
    <col min="4868" max="4868" width="5.375" style="26" customWidth="1"/>
    <col min="4869" max="4869" width="7" style="26" customWidth="1"/>
    <col min="4870" max="4870" width="7.125" style="26" customWidth="1"/>
    <col min="4871" max="4871" width="9.75" style="26" customWidth="1"/>
    <col min="4872" max="5119" width="9" style="26"/>
    <col min="5120" max="5120" width="2.625" style="26" customWidth="1"/>
    <col min="5121" max="5121" width="9" style="26"/>
    <col min="5122" max="5122" width="33.875" style="26" customWidth="1"/>
    <col min="5123" max="5123" width="6.5" style="26" customWidth="1"/>
    <col min="5124" max="5124" width="5.375" style="26" customWidth="1"/>
    <col min="5125" max="5125" width="7" style="26" customWidth="1"/>
    <col min="5126" max="5126" width="7.125" style="26" customWidth="1"/>
    <col min="5127" max="5127" width="9.75" style="26" customWidth="1"/>
    <col min="5128" max="5375" width="9" style="26"/>
    <col min="5376" max="5376" width="2.625" style="26" customWidth="1"/>
    <col min="5377" max="5377" width="9" style="26"/>
    <col min="5378" max="5378" width="33.875" style="26" customWidth="1"/>
    <col min="5379" max="5379" width="6.5" style="26" customWidth="1"/>
    <col min="5380" max="5380" width="5.375" style="26" customWidth="1"/>
    <col min="5381" max="5381" width="7" style="26" customWidth="1"/>
    <col min="5382" max="5382" width="7.125" style="26" customWidth="1"/>
    <col min="5383" max="5383" width="9.75" style="26" customWidth="1"/>
    <col min="5384" max="5631" width="9" style="26"/>
    <col min="5632" max="5632" width="2.625" style="26" customWidth="1"/>
    <col min="5633" max="5633" width="9" style="26"/>
    <col min="5634" max="5634" width="33.875" style="26" customWidth="1"/>
    <col min="5635" max="5635" width="6.5" style="26" customWidth="1"/>
    <col min="5636" max="5636" width="5.375" style="26" customWidth="1"/>
    <col min="5637" max="5637" width="7" style="26" customWidth="1"/>
    <col min="5638" max="5638" width="7.125" style="26" customWidth="1"/>
    <col min="5639" max="5639" width="9.75" style="26" customWidth="1"/>
    <col min="5640" max="5887" width="9" style="26"/>
    <col min="5888" max="5888" width="2.625" style="26" customWidth="1"/>
    <col min="5889" max="5889" width="9" style="26"/>
    <col min="5890" max="5890" width="33.875" style="26" customWidth="1"/>
    <col min="5891" max="5891" width="6.5" style="26" customWidth="1"/>
    <col min="5892" max="5892" width="5.375" style="26" customWidth="1"/>
    <col min="5893" max="5893" width="7" style="26" customWidth="1"/>
    <col min="5894" max="5894" width="7.125" style="26" customWidth="1"/>
    <col min="5895" max="5895" width="9.75" style="26" customWidth="1"/>
    <col min="5896" max="6143" width="9" style="26"/>
    <col min="6144" max="6144" width="2.625" style="26" customWidth="1"/>
    <col min="6145" max="6145" width="9" style="26"/>
    <col min="6146" max="6146" width="33.875" style="26" customWidth="1"/>
    <col min="6147" max="6147" width="6.5" style="26" customWidth="1"/>
    <col min="6148" max="6148" width="5.375" style="26" customWidth="1"/>
    <col min="6149" max="6149" width="7" style="26" customWidth="1"/>
    <col min="6150" max="6150" width="7.125" style="26" customWidth="1"/>
    <col min="6151" max="6151" width="9.75" style="26" customWidth="1"/>
    <col min="6152" max="6399" width="9" style="26"/>
    <col min="6400" max="6400" width="2.625" style="26" customWidth="1"/>
    <col min="6401" max="6401" width="9" style="26"/>
    <col min="6402" max="6402" width="33.875" style="26" customWidth="1"/>
    <col min="6403" max="6403" width="6.5" style="26" customWidth="1"/>
    <col min="6404" max="6404" width="5.375" style="26" customWidth="1"/>
    <col min="6405" max="6405" width="7" style="26" customWidth="1"/>
    <col min="6406" max="6406" width="7.125" style="26" customWidth="1"/>
    <col min="6407" max="6407" width="9.75" style="26" customWidth="1"/>
    <col min="6408" max="6655" width="9" style="26"/>
    <col min="6656" max="6656" width="2.625" style="26" customWidth="1"/>
    <col min="6657" max="6657" width="9" style="26"/>
    <col min="6658" max="6658" width="33.875" style="26" customWidth="1"/>
    <col min="6659" max="6659" width="6.5" style="26" customWidth="1"/>
    <col min="6660" max="6660" width="5.375" style="26" customWidth="1"/>
    <col min="6661" max="6661" width="7" style="26" customWidth="1"/>
    <col min="6662" max="6662" width="7.125" style="26" customWidth="1"/>
    <col min="6663" max="6663" width="9.75" style="26" customWidth="1"/>
    <col min="6664" max="6911" width="9" style="26"/>
    <col min="6912" max="6912" width="2.625" style="26" customWidth="1"/>
    <col min="6913" max="6913" width="9" style="26"/>
    <col min="6914" max="6914" width="33.875" style="26" customWidth="1"/>
    <col min="6915" max="6915" width="6.5" style="26" customWidth="1"/>
    <col min="6916" max="6916" width="5.375" style="26" customWidth="1"/>
    <col min="6917" max="6917" width="7" style="26" customWidth="1"/>
    <col min="6918" max="6918" width="7.125" style="26" customWidth="1"/>
    <col min="6919" max="6919" width="9.75" style="26" customWidth="1"/>
    <col min="6920" max="7167" width="9" style="26"/>
    <col min="7168" max="7168" width="2.625" style="26" customWidth="1"/>
    <col min="7169" max="7169" width="9" style="26"/>
    <col min="7170" max="7170" width="33.875" style="26" customWidth="1"/>
    <col min="7171" max="7171" width="6.5" style="26" customWidth="1"/>
    <col min="7172" max="7172" width="5.375" style="26" customWidth="1"/>
    <col min="7173" max="7173" width="7" style="26" customWidth="1"/>
    <col min="7174" max="7174" width="7.125" style="26" customWidth="1"/>
    <col min="7175" max="7175" width="9.75" style="26" customWidth="1"/>
    <col min="7176" max="7423" width="9" style="26"/>
    <col min="7424" max="7424" width="2.625" style="26" customWidth="1"/>
    <col min="7425" max="7425" width="9" style="26"/>
    <col min="7426" max="7426" width="33.875" style="26" customWidth="1"/>
    <col min="7427" max="7427" width="6.5" style="26" customWidth="1"/>
    <col min="7428" max="7428" width="5.375" style="26" customWidth="1"/>
    <col min="7429" max="7429" width="7" style="26" customWidth="1"/>
    <col min="7430" max="7430" width="7.125" style="26" customWidth="1"/>
    <col min="7431" max="7431" width="9.75" style="26" customWidth="1"/>
    <col min="7432" max="7679" width="9" style="26"/>
    <col min="7680" max="7680" width="2.625" style="26" customWidth="1"/>
    <col min="7681" max="7681" width="9" style="26"/>
    <col min="7682" max="7682" width="33.875" style="26" customWidth="1"/>
    <col min="7683" max="7683" width="6.5" style="26" customWidth="1"/>
    <col min="7684" max="7684" width="5.375" style="26" customWidth="1"/>
    <col min="7685" max="7685" width="7" style="26" customWidth="1"/>
    <col min="7686" max="7686" width="7.125" style="26" customWidth="1"/>
    <col min="7687" max="7687" width="9.75" style="26" customWidth="1"/>
    <col min="7688" max="7935" width="9" style="26"/>
    <col min="7936" max="7936" width="2.625" style="26" customWidth="1"/>
    <col min="7937" max="7937" width="9" style="26"/>
    <col min="7938" max="7938" width="33.875" style="26" customWidth="1"/>
    <col min="7939" max="7939" width="6.5" style="26" customWidth="1"/>
    <col min="7940" max="7940" width="5.375" style="26" customWidth="1"/>
    <col min="7941" max="7941" width="7" style="26" customWidth="1"/>
    <col min="7942" max="7942" width="7.125" style="26" customWidth="1"/>
    <col min="7943" max="7943" width="9.75" style="26" customWidth="1"/>
    <col min="7944" max="8191" width="9" style="26"/>
    <col min="8192" max="8192" width="2.625" style="26" customWidth="1"/>
    <col min="8193" max="8193" width="9" style="26"/>
    <col min="8194" max="8194" width="33.875" style="26" customWidth="1"/>
    <col min="8195" max="8195" width="6.5" style="26" customWidth="1"/>
    <col min="8196" max="8196" width="5.375" style="26" customWidth="1"/>
    <col min="8197" max="8197" width="7" style="26" customWidth="1"/>
    <col min="8198" max="8198" width="7.125" style="26" customWidth="1"/>
    <col min="8199" max="8199" width="9.75" style="26" customWidth="1"/>
    <col min="8200" max="8447" width="9" style="26"/>
    <col min="8448" max="8448" width="2.625" style="26" customWidth="1"/>
    <col min="8449" max="8449" width="9" style="26"/>
    <col min="8450" max="8450" width="33.875" style="26" customWidth="1"/>
    <col min="8451" max="8451" width="6.5" style="26" customWidth="1"/>
    <col min="8452" max="8452" width="5.375" style="26" customWidth="1"/>
    <col min="8453" max="8453" width="7" style="26" customWidth="1"/>
    <col min="8454" max="8454" width="7.125" style="26" customWidth="1"/>
    <col min="8455" max="8455" width="9.75" style="26" customWidth="1"/>
    <col min="8456" max="8703" width="9" style="26"/>
    <col min="8704" max="8704" width="2.625" style="26" customWidth="1"/>
    <col min="8705" max="8705" width="9" style="26"/>
    <col min="8706" max="8706" width="33.875" style="26" customWidth="1"/>
    <col min="8707" max="8707" width="6.5" style="26" customWidth="1"/>
    <col min="8708" max="8708" width="5.375" style="26" customWidth="1"/>
    <col min="8709" max="8709" width="7" style="26" customWidth="1"/>
    <col min="8710" max="8710" width="7.125" style="26" customWidth="1"/>
    <col min="8711" max="8711" width="9.75" style="26" customWidth="1"/>
    <col min="8712" max="8959" width="9" style="26"/>
    <col min="8960" max="8960" width="2.625" style="26" customWidth="1"/>
    <col min="8961" max="8961" width="9" style="26"/>
    <col min="8962" max="8962" width="33.875" style="26" customWidth="1"/>
    <col min="8963" max="8963" width="6.5" style="26" customWidth="1"/>
    <col min="8964" max="8964" width="5.375" style="26" customWidth="1"/>
    <col min="8965" max="8965" width="7" style="26" customWidth="1"/>
    <col min="8966" max="8966" width="7.125" style="26" customWidth="1"/>
    <col min="8967" max="8967" width="9.75" style="26" customWidth="1"/>
    <col min="8968" max="9215" width="9" style="26"/>
    <col min="9216" max="9216" width="2.625" style="26" customWidth="1"/>
    <col min="9217" max="9217" width="9" style="26"/>
    <col min="9218" max="9218" width="33.875" style="26" customWidth="1"/>
    <col min="9219" max="9219" width="6.5" style="26" customWidth="1"/>
    <col min="9220" max="9220" width="5.375" style="26" customWidth="1"/>
    <col min="9221" max="9221" width="7" style="26" customWidth="1"/>
    <col min="9222" max="9222" width="7.125" style="26" customWidth="1"/>
    <col min="9223" max="9223" width="9.75" style="26" customWidth="1"/>
    <col min="9224" max="9471" width="9" style="26"/>
    <col min="9472" max="9472" width="2.625" style="26" customWidth="1"/>
    <col min="9473" max="9473" width="9" style="26"/>
    <col min="9474" max="9474" width="33.875" style="26" customWidth="1"/>
    <col min="9475" max="9475" width="6.5" style="26" customWidth="1"/>
    <col min="9476" max="9476" width="5.375" style="26" customWidth="1"/>
    <col min="9477" max="9477" width="7" style="26" customWidth="1"/>
    <col min="9478" max="9478" width="7.125" style="26" customWidth="1"/>
    <col min="9479" max="9479" width="9.75" style="26" customWidth="1"/>
    <col min="9480" max="9727" width="9" style="26"/>
    <col min="9728" max="9728" width="2.625" style="26" customWidth="1"/>
    <col min="9729" max="9729" width="9" style="26"/>
    <col min="9730" max="9730" width="33.875" style="26" customWidth="1"/>
    <col min="9731" max="9731" width="6.5" style="26" customWidth="1"/>
    <col min="9732" max="9732" width="5.375" style="26" customWidth="1"/>
    <col min="9733" max="9733" width="7" style="26" customWidth="1"/>
    <col min="9734" max="9734" width="7.125" style="26" customWidth="1"/>
    <col min="9735" max="9735" width="9.75" style="26" customWidth="1"/>
    <col min="9736" max="9983" width="9" style="26"/>
    <col min="9984" max="9984" width="2.625" style="26" customWidth="1"/>
    <col min="9985" max="9985" width="9" style="26"/>
    <col min="9986" max="9986" width="33.875" style="26" customWidth="1"/>
    <col min="9987" max="9987" width="6.5" style="26" customWidth="1"/>
    <col min="9988" max="9988" width="5.375" style="26" customWidth="1"/>
    <col min="9989" max="9989" width="7" style="26" customWidth="1"/>
    <col min="9990" max="9990" width="7.125" style="26" customWidth="1"/>
    <col min="9991" max="9991" width="9.75" style="26" customWidth="1"/>
    <col min="9992" max="10239" width="9" style="26"/>
    <col min="10240" max="10240" width="2.625" style="26" customWidth="1"/>
    <col min="10241" max="10241" width="9" style="26"/>
    <col min="10242" max="10242" width="33.875" style="26" customWidth="1"/>
    <col min="10243" max="10243" width="6.5" style="26" customWidth="1"/>
    <col min="10244" max="10244" width="5.375" style="26" customWidth="1"/>
    <col min="10245" max="10245" width="7" style="26" customWidth="1"/>
    <col min="10246" max="10246" width="7.125" style="26" customWidth="1"/>
    <col min="10247" max="10247" width="9.75" style="26" customWidth="1"/>
    <col min="10248" max="10495" width="9" style="26"/>
    <col min="10496" max="10496" width="2.625" style="26" customWidth="1"/>
    <col min="10497" max="10497" width="9" style="26"/>
    <col min="10498" max="10498" width="33.875" style="26" customWidth="1"/>
    <col min="10499" max="10499" width="6.5" style="26" customWidth="1"/>
    <col min="10500" max="10500" width="5.375" style="26" customWidth="1"/>
    <col min="10501" max="10501" width="7" style="26" customWidth="1"/>
    <col min="10502" max="10502" width="7.125" style="26" customWidth="1"/>
    <col min="10503" max="10503" width="9.75" style="26" customWidth="1"/>
    <col min="10504" max="10751" width="9" style="26"/>
    <col min="10752" max="10752" width="2.625" style="26" customWidth="1"/>
    <col min="10753" max="10753" width="9" style="26"/>
    <col min="10754" max="10754" width="33.875" style="26" customWidth="1"/>
    <col min="10755" max="10755" width="6.5" style="26" customWidth="1"/>
    <col min="10756" max="10756" width="5.375" style="26" customWidth="1"/>
    <col min="10757" max="10757" width="7" style="26" customWidth="1"/>
    <col min="10758" max="10758" width="7.125" style="26" customWidth="1"/>
    <col min="10759" max="10759" width="9.75" style="26" customWidth="1"/>
    <col min="10760" max="11007" width="9" style="26"/>
    <col min="11008" max="11008" width="2.625" style="26" customWidth="1"/>
    <col min="11009" max="11009" width="9" style="26"/>
    <col min="11010" max="11010" width="33.875" style="26" customWidth="1"/>
    <col min="11011" max="11011" width="6.5" style="26" customWidth="1"/>
    <col min="11012" max="11012" width="5.375" style="26" customWidth="1"/>
    <col min="11013" max="11013" width="7" style="26" customWidth="1"/>
    <col min="11014" max="11014" width="7.125" style="26" customWidth="1"/>
    <col min="11015" max="11015" width="9.75" style="26" customWidth="1"/>
    <col min="11016" max="11263" width="9" style="26"/>
    <col min="11264" max="11264" width="2.625" style="26" customWidth="1"/>
    <col min="11265" max="11265" width="9" style="26"/>
    <col min="11266" max="11266" width="33.875" style="26" customWidth="1"/>
    <col min="11267" max="11267" width="6.5" style="26" customWidth="1"/>
    <col min="11268" max="11268" width="5.375" style="26" customWidth="1"/>
    <col min="11269" max="11269" width="7" style="26" customWidth="1"/>
    <col min="11270" max="11270" width="7.125" style="26" customWidth="1"/>
    <col min="11271" max="11271" width="9.75" style="26" customWidth="1"/>
    <col min="11272" max="11519" width="9" style="26"/>
    <col min="11520" max="11520" width="2.625" style="26" customWidth="1"/>
    <col min="11521" max="11521" width="9" style="26"/>
    <col min="11522" max="11522" width="33.875" style="26" customWidth="1"/>
    <col min="11523" max="11523" width="6.5" style="26" customWidth="1"/>
    <col min="11524" max="11524" width="5.375" style="26" customWidth="1"/>
    <col min="11525" max="11525" width="7" style="26" customWidth="1"/>
    <col min="11526" max="11526" width="7.125" style="26" customWidth="1"/>
    <col min="11527" max="11527" width="9.75" style="26" customWidth="1"/>
    <col min="11528" max="11775" width="9" style="26"/>
    <col min="11776" max="11776" width="2.625" style="26" customWidth="1"/>
    <col min="11777" max="11777" width="9" style="26"/>
    <col min="11778" max="11778" width="33.875" style="26" customWidth="1"/>
    <col min="11779" max="11779" width="6.5" style="26" customWidth="1"/>
    <col min="11780" max="11780" width="5.375" style="26" customWidth="1"/>
    <col min="11781" max="11781" width="7" style="26" customWidth="1"/>
    <col min="11782" max="11782" width="7.125" style="26" customWidth="1"/>
    <col min="11783" max="11783" width="9.75" style="26" customWidth="1"/>
    <col min="11784" max="12031" width="9" style="26"/>
    <col min="12032" max="12032" width="2.625" style="26" customWidth="1"/>
    <col min="12033" max="12033" width="9" style="26"/>
    <col min="12034" max="12034" width="33.875" style="26" customWidth="1"/>
    <col min="12035" max="12035" width="6.5" style="26" customWidth="1"/>
    <col min="12036" max="12036" width="5.375" style="26" customWidth="1"/>
    <col min="12037" max="12037" width="7" style="26" customWidth="1"/>
    <col min="12038" max="12038" width="7.125" style="26" customWidth="1"/>
    <col min="12039" max="12039" width="9.75" style="26" customWidth="1"/>
    <col min="12040" max="12287" width="9" style="26"/>
    <col min="12288" max="12288" width="2.625" style="26" customWidth="1"/>
    <col min="12289" max="12289" width="9" style="26"/>
    <col min="12290" max="12290" width="33.875" style="26" customWidth="1"/>
    <col min="12291" max="12291" width="6.5" style="26" customWidth="1"/>
    <col min="12292" max="12292" width="5.375" style="26" customWidth="1"/>
    <col min="12293" max="12293" width="7" style="26" customWidth="1"/>
    <col min="12294" max="12294" width="7.125" style="26" customWidth="1"/>
    <col min="12295" max="12295" width="9.75" style="26" customWidth="1"/>
    <col min="12296" max="12543" width="9" style="26"/>
    <col min="12544" max="12544" width="2.625" style="26" customWidth="1"/>
    <col min="12545" max="12545" width="9" style="26"/>
    <col min="12546" max="12546" width="33.875" style="26" customWidth="1"/>
    <col min="12547" max="12547" width="6.5" style="26" customWidth="1"/>
    <col min="12548" max="12548" width="5.375" style="26" customWidth="1"/>
    <col min="12549" max="12549" width="7" style="26" customWidth="1"/>
    <col min="12550" max="12550" width="7.125" style="26" customWidth="1"/>
    <col min="12551" max="12551" width="9.75" style="26" customWidth="1"/>
    <col min="12552" max="12799" width="9" style="26"/>
    <col min="12800" max="12800" width="2.625" style="26" customWidth="1"/>
    <col min="12801" max="12801" width="9" style="26"/>
    <col min="12802" max="12802" width="33.875" style="26" customWidth="1"/>
    <col min="12803" max="12803" width="6.5" style="26" customWidth="1"/>
    <col min="12804" max="12804" width="5.375" style="26" customWidth="1"/>
    <col min="12805" max="12805" width="7" style="26" customWidth="1"/>
    <col min="12806" max="12806" width="7.125" style="26" customWidth="1"/>
    <col min="12807" max="12807" width="9.75" style="26" customWidth="1"/>
    <col min="12808" max="13055" width="9" style="26"/>
    <col min="13056" max="13056" width="2.625" style="26" customWidth="1"/>
    <col min="13057" max="13057" width="9" style="26"/>
    <col min="13058" max="13058" width="33.875" style="26" customWidth="1"/>
    <col min="13059" max="13059" width="6.5" style="26" customWidth="1"/>
    <col min="13060" max="13060" width="5.375" style="26" customWidth="1"/>
    <col min="13061" max="13061" width="7" style="26" customWidth="1"/>
    <col min="13062" max="13062" width="7.125" style="26" customWidth="1"/>
    <col min="13063" max="13063" width="9.75" style="26" customWidth="1"/>
    <col min="13064" max="13311" width="9" style="26"/>
    <col min="13312" max="13312" width="2.625" style="26" customWidth="1"/>
    <col min="13313" max="13313" width="9" style="26"/>
    <col min="13314" max="13314" width="33.875" style="26" customWidth="1"/>
    <col min="13315" max="13315" width="6.5" style="26" customWidth="1"/>
    <col min="13316" max="13316" width="5.375" style="26" customWidth="1"/>
    <col min="13317" max="13317" width="7" style="26" customWidth="1"/>
    <col min="13318" max="13318" width="7.125" style="26" customWidth="1"/>
    <col min="13319" max="13319" width="9.75" style="26" customWidth="1"/>
    <col min="13320" max="13567" width="9" style="26"/>
    <col min="13568" max="13568" width="2.625" style="26" customWidth="1"/>
    <col min="13569" max="13569" width="9" style="26"/>
    <col min="13570" max="13570" width="33.875" style="26" customWidth="1"/>
    <col min="13571" max="13571" width="6.5" style="26" customWidth="1"/>
    <col min="13572" max="13572" width="5.375" style="26" customWidth="1"/>
    <col min="13573" max="13573" width="7" style="26" customWidth="1"/>
    <col min="13574" max="13574" width="7.125" style="26" customWidth="1"/>
    <col min="13575" max="13575" width="9.75" style="26" customWidth="1"/>
    <col min="13576" max="13823" width="9" style="26"/>
    <col min="13824" max="13824" width="2.625" style="26" customWidth="1"/>
    <col min="13825" max="13825" width="9" style="26"/>
    <col min="13826" max="13826" width="33.875" style="26" customWidth="1"/>
    <col min="13827" max="13827" width="6.5" style="26" customWidth="1"/>
    <col min="13828" max="13828" width="5.375" style="26" customWidth="1"/>
    <col min="13829" max="13829" width="7" style="26" customWidth="1"/>
    <col min="13830" max="13830" width="7.125" style="26" customWidth="1"/>
    <col min="13831" max="13831" width="9.75" style="26" customWidth="1"/>
    <col min="13832" max="14079" width="9" style="26"/>
    <col min="14080" max="14080" width="2.625" style="26" customWidth="1"/>
    <col min="14081" max="14081" width="9" style="26"/>
    <col min="14082" max="14082" width="33.875" style="26" customWidth="1"/>
    <col min="14083" max="14083" width="6.5" style="26" customWidth="1"/>
    <col min="14084" max="14084" width="5.375" style="26" customWidth="1"/>
    <col min="14085" max="14085" width="7" style="26" customWidth="1"/>
    <col min="14086" max="14086" width="7.125" style="26" customWidth="1"/>
    <col min="14087" max="14087" width="9.75" style="26" customWidth="1"/>
    <col min="14088" max="14335" width="9" style="26"/>
    <col min="14336" max="14336" width="2.625" style="26" customWidth="1"/>
    <col min="14337" max="14337" width="9" style="26"/>
    <col min="14338" max="14338" width="33.875" style="26" customWidth="1"/>
    <col min="14339" max="14339" width="6.5" style="26" customWidth="1"/>
    <col min="14340" max="14340" width="5.375" style="26" customWidth="1"/>
    <col min="14341" max="14341" width="7" style="26" customWidth="1"/>
    <col min="14342" max="14342" width="7.125" style="26" customWidth="1"/>
    <col min="14343" max="14343" width="9.75" style="26" customWidth="1"/>
    <col min="14344" max="14591" width="9" style="26"/>
    <col min="14592" max="14592" width="2.625" style="26" customWidth="1"/>
    <col min="14593" max="14593" width="9" style="26"/>
    <col min="14594" max="14594" width="33.875" style="26" customWidth="1"/>
    <col min="14595" max="14595" width="6.5" style="26" customWidth="1"/>
    <col min="14596" max="14596" width="5.375" style="26" customWidth="1"/>
    <col min="14597" max="14597" width="7" style="26" customWidth="1"/>
    <col min="14598" max="14598" width="7.125" style="26" customWidth="1"/>
    <col min="14599" max="14599" width="9.75" style="26" customWidth="1"/>
    <col min="14600" max="14847" width="9" style="26"/>
    <col min="14848" max="14848" width="2.625" style="26" customWidth="1"/>
    <col min="14849" max="14849" width="9" style="26"/>
    <col min="14850" max="14850" width="33.875" style="26" customWidth="1"/>
    <col min="14851" max="14851" width="6.5" style="26" customWidth="1"/>
    <col min="14852" max="14852" width="5.375" style="26" customWidth="1"/>
    <col min="14853" max="14853" width="7" style="26" customWidth="1"/>
    <col min="14854" max="14854" width="7.125" style="26" customWidth="1"/>
    <col min="14855" max="14855" width="9.75" style="26" customWidth="1"/>
    <col min="14856" max="15103" width="9" style="26"/>
    <col min="15104" max="15104" width="2.625" style="26" customWidth="1"/>
    <col min="15105" max="15105" width="9" style="26"/>
    <col min="15106" max="15106" width="33.875" style="26" customWidth="1"/>
    <col min="15107" max="15107" width="6.5" style="26" customWidth="1"/>
    <col min="15108" max="15108" width="5.375" style="26" customWidth="1"/>
    <col min="15109" max="15109" width="7" style="26" customWidth="1"/>
    <col min="15110" max="15110" width="7.125" style="26" customWidth="1"/>
    <col min="15111" max="15111" width="9.75" style="26" customWidth="1"/>
    <col min="15112" max="15359" width="9" style="26"/>
    <col min="15360" max="15360" width="2.625" style="26" customWidth="1"/>
    <col min="15361" max="15361" width="9" style="26"/>
    <col min="15362" max="15362" width="33.875" style="26" customWidth="1"/>
    <col min="15363" max="15363" width="6.5" style="26" customWidth="1"/>
    <col min="15364" max="15364" width="5.375" style="26" customWidth="1"/>
    <col min="15365" max="15365" width="7" style="26" customWidth="1"/>
    <col min="15366" max="15366" width="7.125" style="26" customWidth="1"/>
    <col min="15367" max="15367" width="9.75" style="26" customWidth="1"/>
    <col min="15368" max="15615" width="9" style="26"/>
    <col min="15616" max="15616" width="2.625" style="26" customWidth="1"/>
    <col min="15617" max="15617" width="9" style="26"/>
    <col min="15618" max="15618" width="33.875" style="26" customWidth="1"/>
    <col min="15619" max="15619" width="6.5" style="26" customWidth="1"/>
    <col min="15620" max="15620" width="5.375" style="26" customWidth="1"/>
    <col min="15621" max="15621" width="7" style="26" customWidth="1"/>
    <col min="15622" max="15622" width="7.125" style="26" customWidth="1"/>
    <col min="15623" max="15623" width="9.75" style="26" customWidth="1"/>
    <col min="15624" max="15871" width="9" style="26"/>
    <col min="15872" max="15872" width="2.625" style="26" customWidth="1"/>
    <col min="15873" max="15873" width="9" style="26"/>
    <col min="15874" max="15874" width="33.875" style="26" customWidth="1"/>
    <col min="15875" max="15875" width="6.5" style="26" customWidth="1"/>
    <col min="15876" max="15876" width="5.375" style="26" customWidth="1"/>
    <col min="15877" max="15877" width="7" style="26" customWidth="1"/>
    <col min="15878" max="15878" width="7.125" style="26" customWidth="1"/>
    <col min="15879" max="15879" width="9.75" style="26" customWidth="1"/>
    <col min="15880" max="16127" width="9" style="26"/>
    <col min="16128" max="16128" width="2.625" style="26" customWidth="1"/>
    <col min="16129" max="16129" width="9" style="26"/>
    <col min="16130" max="16130" width="33.875" style="26" customWidth="1"/>
    <col min="16131" max="16131" width="6.5" style="26" customWidth="1"/>
    <col min="16132" max="16132" width="5.375" style="26" customWidth="1"/>
    <col min="16133" max="16133" width="7" style="26" customWidth="1"/>
    <col min="16134" max="16134" width="7.125" style="26" customWidth="1"/>
    <col min="16135" max="16135" width="9.75" style="26" customWidth="1"/>
    <col min="16136" max="16384" width="9" style="26"/>
  </cols>
  <sheetData>
    <row r="1" spans="1:7" x14ac:dyDescent="0.2">
      <c r="B1" s="23"/>
      <c r="C1" s="23"/>
      <c r="D1" s="24"/>
      <c r="E1" s="25"/>
      <c r="F1" s="25"/>
      <c r="G1" s="25"/>
    </row>
    <row r="2" spans="1:7" x14ac:dyDescent="0.2">
      <c r="A2" s="27" t="s">
        <v>283</v>
      </c>
      <c r="B2" s="28" t="s">
        <v>619</v>
      </c>
      <c r="C2" s="29"/>
      <c r="D2" s="24"/>
      <c r="E2" s="25"/>
      <c r="F2" s="25"/>
      <c r="G2" s="25"/>
    </row>
    <row r="3" spans="1:7" ht="17.100000000000001" customHeight="1" x14ac:dyDescent="0.2">
      <c r="A3" s="27"/>
      <c r="B3" s="29"/>
      <c r="C3" s="29"/>
      <c r="D3" s="24"/>
      <c r="E3" s="25"/>
      <c r="F3" s="25"/>
      <c r="G3" s="25"/>
    </row>
    <row r="4" spans="1:7" ht="26.25" thickBot="1" x14ac:dyDescent="0.25">
      <c r="A4" s="37"/>
      <c r="B4" s="30" t="s">
        <v>28</v>
      </c>
      <c r="C4" s="30" t="s">
        <v>54</v>
      </c>
      <c r="D4" s="30" t="s">
        <v>29</v>
      </c>
      <c r="E4" s="31" t="s">
        <v>284</v>
      </c>
      <c r="F4" s="125" t="s">
        <v>640</v>
      </c>
      <c r="G4" s="88" t="s">
        <v>639</v>
      </c>
    </row>
    <row r="5" spans="1:7" s="32" customFormat="1" ht="62.25" customHeight="1" thickBot="1" x14ac:dyDescent="0.25">
      <c r="A5" s="38" t="s">
        <v>285</v>
      </c>
      <c r="B5" s="39" t="s">
        <v>286</v>
      </c>
      <c r="C5" s="40"/>
      <c r="D5" s="41" t="s">
        <v>287</v>
      </c>
      <c r="E5" s="123">
        <v>3400</v>
      </c>
      <c r="F5" s="126"/>
      <c r="G5" s="124">
        <f>E5*F5</f>
        <v>0</v>
      </c>
    </row>
    <row r="6" spans="1:7" s="32" customFormat="1" ht="62.25" customHeight="1" thickBot="1" x14ac:dyDescent="0.25">
      <c r="A6" s="38" t="s">
        <v>288</v>
      </c>
      <c r="B6" s="39" t="s">
        <v>289</v>
      </c>
      <c r="C6" s="40" t="s">
        <v>644</v>
      </c>
      <c r="D6" s="41" t="s">
        <v>287</v>
      </c>
      <c r="E6" s="42">
        <v>2450</v>
      </c>
      <c r="F6" s="144"/>
      <c r="G6" s="89"/>
    </row>
    <row r="7" spans="1:7" s="32" customFormat="1" ht="39" customHeight="1" thickBot="1" x14ac:dyDescent="0.25">
      <c r="A7" s="38" t="s">
        <v>290</v>
      </c>
      <c r="B7" s="39" t="s">
        <v>291</v>
      </c>
      <c r="C7" s="40"/>
      <c r="D7" s="41" t="s">
        <v>287</v>
      </c>
      <c r="E7" s="123">
        <v>860</v>
      </c>
      <c r="F7" s="126"/>
      <c r="G7" s="124">
        <f>E7*F7</f>
        <v>0</v>
      </c>
    </row>
    <row r="8" spans="1:7" s="32" customFormat="1" ht="26.25" thickBot="1" x14ac:dyDescent="0.25">
      <c r="A8" s="38" t="s">
        <v>292</v>
      </c>
      <c r="B8" s="43" t="s">
        <v>293</v>
      </c>
      <c r="C8" s="40"/>
      <c r="D8" s="41" t="s">
        <v>35</v>
      </c>
      <c r="E8" s="123">
        <v>1</v>
      </c>
      <c r="F8" s="126"/>
      <c r="G8" s="124">
        <f>E8*F8</f>
        <v>0</v>
      </c>
    </row>
    <row r="9" spans="1:7" s="32" customFormat="1" ht="26.25" thickBot="1" x14ac:dyDescent="0.25">
      <c r="A9" s="38" t="s">
        <v>294</v>
      </c>
      <c r="B9" s="43" t="s">
        <v>295</v>
      </c>
      <c r="C9" s="40"/>
      <c r="D9" s="41" t="s">
        <v>296</v>
      </c>
      <c r="E9" s="123">
        <v>50</v>
      </c>
      <c r="F9" s="126"/>
      <c r="G9" s="124">
        <f>E9*F9</f>
        <v>0</v>
      </c>
    </row>
    <row r="10" spans="1:7" s="32" customFormat="1" ht="13.5" thickBot="1" x14ac:dyDescent="0.25">
      <c r="A10" s="33"/>
      <c r="B10" s="44"/>
      <c r="C10" s="45"/>
      <c r="D10" s="46"/>
      <c r="E10" s="47"/>
      <c r="F10" s="145"/>
      <c r="G10" s="48"/>
    </row>
    <row r="11" spans="1:7" ht="15.75" customHeight="1" thickBot="1" x14ac:dyDescent="0.25">
      <c r="A11" s="146" t="s">
        <v>499</v>
      </c>
      <c r="B11" s="147"/>
      <c r="C11" s="147"/>
      <c r="D11" s="147"/>
      <c r="E11" s="147"/>
      <c r="F11" s="148"/>
      <c r="G11" s="149">
        <f>SUM(G5:G9)</f>
        <v>0</v>
      </c>
    </row>
    <row r="12" spans="1:7" ht="13.5" thickBot="1" x14ac:dyDescent="0.25">
      <c r="A12" s="146" t="s">
        <v>500</v>
      </c>
      <c r="B12" s="147"/>
      <c r="C12" s="147"/>
      <c r="D12" s="147"/>
      <c r="E12" s="147"/>
      <c r="F12" s="148"/>
      <c r="G12" s="150">
        <f>G11*0.22</f>
        <v>0</v>
      </c>
    </row>
    <row r="13" spans="1:7" ht="13.5" thickBot="1" x14ac:dyDescent="0.25">
      <c r="A13" s="146" t="s">
        <v>501</v>
      </c>
      <c r="B13" s="147"/>
      <c r="C13" s="147"/>
      <c r="D13" s="147"/>
      <c r="E13" s="147"/>
      <c r="F13" s="148"/>
      <c r="G13" s="151">
        <f>G11+G12</f>
        <v>0</v>
      </c>
    </row>
  </sheetData>
  <sheetProtection algorithmName="SHA-512" hashValue="XlVGV0x4l/8lzhjy0p1qNbIuMN9guzvtMe/pbo85i+sXxe7xUgVV7HWDvL+uFlNCK3IjF8T9tiWSJvAzPeku5A==" saltValue="QH8IJZPK33fKYHuSqk+b0w==" spinCount="100000" sheet="1" objects="1" scenarios="1"/>
  <pageMargins left="0.70866141732283472" right="0.39370078740157483" top="0.94488188976377963" bottom="0.74803149606299213" header="0.31496062992125984" footer="0.31496062992125984"/>
  <pageSetup paperSize="9" firstPageNumber="3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Ponudbena cena</vt:lpstr>
      <vt:lpstr>Gradbeni del - Mapa3</vt:lpstr>
      <vt:lpstr>Električni del - Mapa4</vt:lpstr>
      <vt:lpstr>Strojni del - Mapa5 - Rekapit.</vt:lpstr>
      <vt:lpstr>0. SPLOŠNO - Mapa5</vt:lpstr>
      <vt:lpstr>1. TEHNOLOŠKA OPREMA - Mapa5</vt:lpstr>
      <vt:lpstr>2. CEVNI IN PODPORNI S.- Mapa5</vt:lpstr>
      <vt:lpstr>3.JEKLENA KONSTRUKCIJA - Mapa5 </vt:lpstr>
      <vt:lpstr>'0. SPLOŠNO - Mapa5'!Print_Area</vt:lpstr>
      <vt:lpstr>'1. TEHNOLOŠKA OPREMA - Mapa5'!Print_Area</vt:lpstr>
      <vt:lpstr>'2. CEVNI IN PODPORNI S.- Mapa5'!Print_Area</vt:lpstr>
      <vt:lpstr>'3.JEKLENA KONSTRUKCIJA - Mapa5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Kocjančič Goran</dc:creator>
  <cp:lastModifiedBy>Kocjančič Goran</cp:lastModifiedBy>
  <cp:lastPrinted>2019-02-19T12:36:16Z</cp:lastPrinted>
  <dcterms:created xsi:type="dcterms:W3CDTF">2019-02-19T11:35:48Z</dcterms:created>
  <dcterms:modified xsi:type="dcterms:W3CDTF">2019-03-14T07:52:02Z</dcterms:modified>
</cp:coreProperties>
</file>