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dročje investicij\DATOTEKE ZAPOSLENIH\VIŽINTIN TANJA\OBALE\PODALJŠANJE OBALE ZA KONTEJNERJE\STATIČNI IN DINAMIČNI PREIZKUS PILOTOV\"/>
    </mc:Choice>
  </mc:AlternateContent>
  <bookViews>
    <workbookView xWindow="-15" yWindow="-15" windowWidth="11415" windowHeight="10935"/>
  </bookViews>
  <sheets>
    <sheet name="Izvedba testov pilotov" sheetId="9" r:id="rId1"/>
  </sheets>
  <definedNames>
    <definedName name="_xlnm.Print_Area" localSheetId="0">'Izvedba testov pilotov'!$A$1:$F$33</definedName>
  </definedNames>
  <calcPr calcId="171027"/>
</workbook>
</file>

<file path=xl/calcChain.xml><?xml version="1.0" encoding="utf-8"?>
<calcChain xmlns="http://schemas.openxmlformats.org/spreadsheetml/2006/main">
  <c r="F22" i="9" l="1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6" i="9"/>
  <c r="F5" i="9"/>
  <c r="F7" i="9"/>
  <c r="F23" i="9" l="1"/>
  <c r="F25" i="9" s="1"/>
  <c r="F26" i="9" l="1"/>
  <c r="F27" i="9" s="1"/>
  <c r="A6" i="9" l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</calcChain>
</file>

<file path=xl/sharedStrings.xml><?xml version="1.0" encoding="utf-8"?>
<sst xmlns="http://schemas.openxmlformats.org/spreadsheetml/2006/main" count="36" uniqueCount="36">
  <si>
    <t>.</t>
  </si>
  <si>
    <t>Luka Koper, Pomol I</t>
  </si>
  <si>
    <t>Postavka</t>
  </si>
  <si>
    <t>Cena na enoto</t>
  </si>
  <si>
    <t>Količina</t>
  </si>
  <si>
    <t>Zapolnitev pilotov s peskom</t>
  </si>
  <si>
    <t>Število</t>
  </si>
  <si>
    <t>Zakoličba pilotov</t>
  </si>
  <si>
    <t>Cena skupaj</t>
  </si>
  <si>
    <t>Rezanje glav pilotov</t>
  </si>
  <si>
    <t>Dobava in vgradnja jeklenih cevnih pilotov Ø1016/14mm, S355 J2, 346kg/m'</t>
  </si>
  <si>
    <t>Dobava in vgradnja jeklenih cevnih pilotov Ø812/12,5mm, S355 J2, 249kg/m'</t>
  </si>
  <si>
    <t>OPOMBE</t>
  </si>
  <si>
    <t>Predvideni so spiralno varjeni jekleni cevni piloti iz jekla kvalitete S355 J2</t>
  </si>
  <si>
    <t>Priporočena je dostava v enem kosu, sicer jih bo potrebno podaljševati z varjenjem, skladno z navodili v tehničnem poročilu</t>
  </si>
  <si>
    <t>V ceni pilotov upoštevati vodenje evidence zabijanja, izdajo rojstnih listov, geodetske posnetke pilotov ter vsa zaključna poročila zabijanja pilotov</t>
  </si>
  <si>
    <t>Dobava in vgradnja jeklenih cevnih pilotov Ø1016/16mm, S355 J2, 392kg/m'</t>
  </si>
  <si>
    <t>Dobava in vgradnja jeklenih ojačitev glav nateznih pilotov</t>
  </si>
  <si>
    <t>Izveba statičnih obremenilnih preskusov, vključno z vsemi potrebnimi meritvami in poročili</t>
  </si>
  <si>
    <t>Izvedba dinamičnih obremenilnih preskusov, vključno z vsemi potrebnimi meritvami in poročili</t>
  </si>
  <si>
    <t>SKUPAJ IZVEDBA SOP IN DOP brez DDV</t>
  </si>
  <si>
    <t>V ceni izvedbe testov upoštevati vse potrebne meritve in izdelavo poročil</t>
  </si>
  <si>
    <t>Cena izvedbe SOP in DOP (EUR brez DDV)</t>
  </si>
  <si>
    <t>Izdelava jeklenih plošč d=100mm in d=120mm za podstavke hidravličnih dvigalk in merilnih celic med SOP</t>
  </si>
  <si>
    <t>Namestitev, montaža in demontaža jarmov, nosilca, balasta, jeklenih plošč in vse potrebne opreme za SOP</t>
  </si>
  <si>
    <t>Dobava in vgradnja jeklenih profilov HEB 200 S235 za referenčni okvir</t>
  </si>
  <si>
    <t>Nepredvidena dela 10%</t>
  </si>
  <si>
    <t>pavšal</t>
  </si>
  <si>
    <t>Dobava, namestitev in odvoz balasta iz jeklenih ali betonskih plošč v skupni masi 15 ton</t>
  </si>
  <si>
    <t>Dobava in vgradnja jeklenih cevnih pilotov Ø508/12mm, S355 J2, 146kg/m'</t>
  </si>
  <si>
    <t>Dobava in vgradnja jeklenih cevnih pilotov Ø812/14mm, S355 J2, 282kg/m'</t>
  </si>
  <si>
    <t>Izdelava jeklenega nosilca za SOP, S355 J2, po delavniškem načrtu</t>
  </si>
  <si>
    <t>Izdelava jeklenih jarmov za natezne pilote Ø812/12,5mm, S355 J2, po delavniškem načrtu</t>
  </si>
  <si>
    <t>Izdelava jeklenih jarmov za natezne pilote Ø1016/14mm, S355 J2, po delavniškem načrtu</t>
  </si>
  <si>
    <t>DDV</t>
  </si>
  <si>
    <t>SKUPAJ Z DDV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</si>
</sst>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0\ &quot;€&quot;"/>
    <numFmt numFmtId="165" formatCode="0.00&quot; m&quot;"/>
    <numFmt numFmtId="166" formatCode="#,##0.00\ &quot;€/m&quot;"/>
    <numFmt numFmtId="167" formatCode="0&quot; kos&quot;"/>
    <numFmt numFmtId="168" formatCode="0.00&quot; m3&quot;"/>
    <numFmt numFmtId="169" formatCode="#,##0.00\ &quot;€/m3&quot;"/>
    <numFmt numFmtId="170" formatCode="#,##0.00\ &quot;€/kos&quot;"/>
    <numFmt numFmtId="171" formatCode="#,##0.00\ &quot;€/kg&quot;"/>
    <numFmt numFmtId="172" formatCode="0.00&quot; kg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b/>
      <sz val="16"/>
      <color theme="1"/>
      <name val="Tahoma"/>
      <family val="2"/>
      <charset val="238"/>
    </font>
    <font>
      <sz val="14"/>
      <color theme="1"/>
      <name val="Tahoma"/>
      <family val="2"/>
      <charset val="238"/>
    </font>
    <font>
      <sz val="11"/>
      <name val="Tahoma"/>
      <family val="2"/>
      <charset val="238"/>
    </font>
    <font>
      <b/>
      <sz val="14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7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4" fillId="0" borderId="0"/>
    <xf numFmtId="0" fontId="8" fillId="2" borderId="0" applyNumberFormat="0" applyBorder="0" applyAlignment="0" applyProtection="0"/>
    <xf numFmtId="0" fontId="2" fillId="0" borderId="0"/>
    <xf numFmtId="0" fontId="2" fillId="0" borderId="0"/>
  </cellStyleXfs>
  <cellXfs count="63">
    <xf numFmtId="0" fontId="0" fillId="0" borderId="0" xfId="0"/>
    <xf numFmtId="0" fontId="6" fillId="0" borderId="0" xfId="2"/>
    <xf numFmtId="0" fontId="6" fillId="0" borderId="0" xfId="2" applyAlignment="1">
      <alignment horizontal="center"/>
    </xf>
    <xf numFmtId="0" fontId="3" fillId="0" borderId="0" xfId="2" applyFont="1" applyAlignment="1">
      <alignment horizontal="center"/>
    </xf>
    <xf numFmtId="4" fontId="6" fillId="0" borderId="0" xfId="2" applyNumberFormat="1" applyAlignment="1">
      <alignment horizontal="left" vertical="center"/>
    </xf>
    <xf numFmtId="0" fontId="6" fillId="0" borderId="0" xfId="2" applyAlignment="1">
      <alignment horizontal="left" vertical="center"/>
    </xf>
    <xf numFmtId="1" fontId="6" fillId="0" borderId="0" xfId="2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8" applyAlignment="1">
      <alignment horizontal="left" vertical="center"/>
    </xf>
    <xf numFmtId="0" fontId="6" fillId="0" borderId="0" xfId="2" applyAlignment="1" applyProtection="1">
      <alignment horizontal="right"/>
    </xf>
    <xf numFmtId="0" fontId="6" fillId="0" borderId="0" xfId="2" applyProtection="1"/>
    <xf numFmtId="0" fontId="6" fillId="0" borderId="0" xfId="2" applyAlignment="1" applyProtection="1">
      <alignment horizontal="center" vertical="center"/>
    </xf>
    <xf numFmtId="0" fontId="1" fillId="0" borderId="1" xfId="1" applyFont="1" applyFill="1" applyBorder="1" applyAlignment="1" applyProtection="1">
      <alignment horizontal="right"/>
    </xf>
    <xf numFmtId="0" fontId="10" fillId="0" borderId="1" xfId="3" applyFont="1" applyFill="1" applyBorder="1" applyProtection="1"/>
    <xf numFmtId="0" fontId="10" fillId="0" borderId="1" xfId="3" applyFont="1" applyFill="1" applyBorder="1" applyAlignment="1" applyProtection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" xfId="1" applyFont="1" applyFill="1" applyBorder="1" applyProtection="1"/>
    <xf numFmtId="0" fontId="11" fillId="0" borderId="1" xfId="3" applyFont="1" applyFill="1" applyBorder="1" applyProtection="1"/>
    <xf numFmtId="0" fontId="11" fillId="0" borderId="1" xfId="3" applyFont="1" applyFill="1" applyBorder="1" applyAlignment="1" applyProtection="1">
      <alignment horizontal="center" vertical="center"/>
    </xf>
    <xf numFmtId="0" fontId="1" fillId="0" borderId="1" xfId="2" applyFont="1" applyBorder="1" applyAlignment="1" applyProtection="1">
      <alignment horizontal="center" vertical="center"/>
    </xf>
    <xf numFmtId="0" fontId="12" fillId="0" borderId="1" xfId="7" applyFont="1" applyFill="1" applyBorder="1" applyAlignment="1" applyProtection="1">
      <alignment horizontal="left"/>
    </xf>
    <xf numFmtId="0" fontId="12" fillId="0" borderId="1" xfId="7" applyFont="1" applyFill="1" applyBorder="1" applyProtection="1"/>
    <xf numFmtId="0" fontId="12" fillId="0" borderId="1" xfId="7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1" xfId="4" applyFont="1" applyFill="1" applyBorder="1" applyAlignment="1" applyProtection="1">
      <alignment horizontal="left" vertical="center" wrapText="1"/>
    </xf>
    <xf numFmtId="165" fontId="1" fillId="0" borderId="1" xfId="4" applyNumberFormat="1" applyFont="1" applyFill="1" applyBorder="1" applyAlignment="1" applyProtection="1">
      <alignment horizontal="center" vertical="center" wrapText="1"/>
    </xf>
    <xf numFmtId="167" fontId="1" fillId="0" borderId="1" xfId="4" applyNumberFormat="1" applyFont="1" applyFill="1" applyBorder="1" applyAlignment="1" applyProtection="1">
      <alignment horizontal="center" vertical="center" wrapText="1"/>
    </xf>
    <xf numFmtId="4" fontId="12" fillId="0" borderId="1" xfId="7" applyNumberFormat="1" applyFont="1" applyFill="1" applyBorder="1" applyAlignment="1" applyProtection="1">
      <alignment horizontal="center" vertical="center"/>
    </xf>
    <xf numFmtId="0" fontId="12" fillId="0" borderId="1" xfId="7" applyFont="1" applyFill="1" applyBorder="1" applyAlignment="1" applyProtection="1">
      <alignment horizontal="left" vertical="center"/>
    </xf>
    <xf numFmtId="0" fontId="12" fillId="0" borderId="1" xfId="7" applyFont="1" applyFill="1" applyBorder="1" applyAlignment="1" applyProtection="1">
      <alignment horizontal="left" vertical="center" wrapText="1"/>
    </xf>
    <xf numFmtId="165" fontId="12" fillId="0" borderId="1" xfId="7" applyNumberFormat="1" applyFont="1" applyFill="1" applyBorder="1" applyAlignment="1" applyProtection="1">
      <alignment horizontal="center" vertical="center" wrapText="1"/>
    </xf>
    <xf numFmtId="167" fontId="12" fillId="0" borderId="1" xfId="7" applyNumberFormat="1" applyFont="1" applyFill="1" applyBorder="1" applyAlignment="1" applyProtection="1">
      <alignment horizontal="center" vertical="center" wrapText="1"/>
    </xf>
    <xf numFmtId="168" fontId="12" fillId="0" borderId="1" xfId="7" applyNumberFormat="1" applyFont="1" applyFill="1" applyBorder="1" applyAlignment="1" applyProtection="1">
      <alignment horizontal="center" vertical="center" wrapText="1"/>
    </xf>
    <xf numFmtId="172" fontId="12" fillId="0" borderId="1" xfId="7" applyNumberFormat="1" applyFont="1" applyFill="1" applyBorder="1" applyAlignment="1" applyProtection="1">
      <alignment horizontal="center" vertical="center" wrapText="1"/>
    </xf>
    <xf numFmtId="0" fontId="1" fillId="0" borderId="1" xfId="9" applyFont="1" applyFill="1" applyBorder="1" applyAlignment="1" applyProtection="1">
      <alignment horizontal="left" vertical="center" wrapText="1"/>
    </xf>
    <xf numFmtId="168" fontId="1" fillId="0" borderId="1" xfId="9" applyNumberFormat="1" applyFont="1" applyFill="1" applyBorder="1" applyAlignment="1" applyProtection="1">
      <alignment horizontal="center" vertical="center" wrapText="1"/>
    </xf>
    <xf numFmtId="167" fontId="1" fillId="0" borderId="1" xfId="9" applyNumberFormat="1" applyFont="1" applyFill="1" applyBorder="1" applyAlignment="1" applyProtection="1">
      <alignment horizontal="center" vertical="center" wrapText="1"/>
    </xf>
    <xf numFmtId="0" fontId="1" fillId="0" borderId="1" xfId="2" applyFont="1" applyBorder="1" applyAlignment="1" applyProtection="1">
      <alignment horizontal="left" vertical="center" wrapText="1"/>
    </xf>
    <xf numFmtId="0" fontId="12" fillId="0" borderId="1" xfId="7" applyNumberFormat="1" applyFont="1" applyFill="1" applyBorder="1" applyAlignment="1" applyProtection="1">
      <alignment horizontal="center" vertical="center" wrapText="1"/>
    </xf>
    <xf numFmtId="0" fontId="1" fillId="0" borderId="1" xfId="2" applyFont="1" applyBorder="1" applyAlignment="1" applyProtection="1">
      <alignment horizontal="left" vertical="center"/>
    </xf>
    <xf numFmtId="0" fontId="13" fillId="0" borderId="1" xfId="2" applyFont="1" applyBorder="1" applyAlignment="1" applyProtection="1">
      <alignment horizontal="left" vertical="center"/>
    </xf>
    <xf numFmtId="164" fontId="13" fillId="0" borderId="1" xfId="2" applyNumberFormat="1" applyFont="1" applyBorder="1" applyAlignment="1" applyProtection="1">
      <alignment horizontal="center" vertical="center"/>
    </xf>
    <xf numFmtId="0" fontId="1" fillId="0" borderId="2" xfId="2" applyFont="1" applyBorder="1" applyAlignment="1" applyProtection="1">
      <alignment horizontal="right"/>
    </xf>
    <xf numFmtId="0" fontId="1" fillId="0" borderId="3" xfId="2" applyFont="1" applyBorder="1" applyProtection="1"/>
    <xf numFmtId="0" fontId="1" fillId="0" borderId="3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horizontal="left"/>
    </xf>
    <xf numFmtId="0" fontId="1" fillId="0" borderId="0" xfId="2" applyFont="1" applyBorder="1" applyProtection="1"/>
    <xf numFmtId="0" fontId="1" fillId="0" borderId="0" xfId="2" applyFont="1" applyBorder="1" applyAlignment="1" applyProtection="1">
      <alignment horizontal="center" vertical="center"/>
    </xf>
    <xf numFmtId="164" fontId="1" fillId="0" borderId="0" xfId="2" applyNumberFormat="1" applyFont="1" applyBorder="1" applyAlignment="1" applyProtection="1">
      <alignment horizontal="center" vertical="center"/>
    </xf>
    <xf numFmtId="0" fontId="1" fillId="0" borderId="0" xfId="2" applyFont="1" applyBorder="1" applyAlignment="1" applyProtection="1">
      <alignment horizontal="left"/>
    </xf>
    <xf numFmtId="0" fontId="1" fillId="0" borderId="2" xfId="2" applyFont="1" applyBorder="1" applyAlignment="1" applyProtection="1">
      <alignment horizontal="left" vertical="center"/>
    </xf>
    <xf numFmtId="0" fontId="13" fillId="0" borderId="3" xfId="2" applyFont="1" applyBorder="1" applyAlignment="1" applyProtection="1">
      <alignment horizontal="left" vertical="center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12" fillId="0" borderId="1" xfId="7" applyFont="1" applyFill="1" applyBorder="1" applyAlignment="1" applyProtection="1">
      <alignment horizontal="center" vertical="center"/>
      <protection locked="0"/>
    </xf>
    <xf numFmtId="166" fontId="1" fillId="0" borderId="1" xfId="0" applyNumberFormat="1" applyFont="1" applyFill="1" applyBorder="1" applyAlignment="1" applyProtection="1">
      <alignment horizontal="center" vertical="center"/>
      <protection locked="0"/>
    </xf>
    <xf numFmtId="166" fontId="12" fillId="0" borderId="1" xfId="7" applyNumberFormat="1" applyFont="1" applyFill="1" applyBorder="1" applyAlignment="1" applyProtection="1">
      <alignment horizontal="center" vertical="center"/>
      <protection locked="0"/>
    </xf>
    <xf numFmtId="170" fontId="12" fillId="0" borderId="1" xfId="7" applyNumberFormat="1" applyFont="1" applyFill="1" applyBorder="1" applyAlignment="1" applyProtection="1">
      <alignment horizontal="center" vertical="center"/>
      <protection locked="0"/>
    </xf>
    <xf numFmtId="169" fontId="1" fillId="0" borderId="1" xfId="0" applyNumberFormat="1" applyFont="1" applyFill="1" applyBorder="1" applyAlignment="1" applyProtection="1">
      <alignment horizontal="center" vertical="center"/>
      <protection locked="0"/>
    </xf>
    <xf numFmtId="171" fontId="12" fillId="0" borderId="1" xfId="7" applyNumberFormat="1" applyFont="1" applyFill="1" applyBorder="1" applyAlignment="1" applyProtection="1">
      <alignment horizontal="center" vertical="center"/>
      <protection locked="0"/>
    </xf>
    <xf numFmtId="0" fontId="1" fillId="0" borderId="1" xfId="2" applyFont="1" applyBorder="1" applyAlignment="1" applyProtection="1">
      <alignment horizontal="center" vertical="center"/>
      <protection locked="0"/>
    </xf>
    <xf numFmtId="0" fontId="1" fillId="0" borderId="3" xfId="2" applyFont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center" vertical="center"/>
      <protection locked="0"/>
    </xf>
    <xf numFmtId="0" fontId="6" fillId="0" borderId="0" xfId="2" applyAlignment="1" applyProtection="1">
      <alignment horizontal="center" vertical="center"/>
      <protection locked="0"/>
    </xf>
  </cellXfs>
  <cellStyles count="10">
    <cellStyle name="Bad" xfId="7" builtinId="27"/>
    <cellStyle name="Navadno 2" xfId="1"/>
    <cellStyle name="Normal" xfId="0" builtinId="0"/>
    <cellStyle name="Normal 2" xfId="2"/>
    <cellStyle name="Normal 2 2" xfId="3"/>
    <cellStyle name="Normal 2 3" xfId="6"/>
    <cellStyle name="Normal 2 4" xfId="5"/>
    <cellStyle name="Normal 2 5" xfId="8"/>
    <cellStyle name="Normal 3" xfId="4"/>
    <cellStyle name="Normal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zoomScaleNormal="100" zoomScaleSheetLayoutView="85" workbookViewId="0">
      <selection activeCell="E5" sqref="E5"/>
    </sheetView>
  </sheetViews>
  <sheetFormatPr defaultColWidth="8.85546875" defaultRowHeight="15" x14ac:dyDescent="0.25"/>
  <cols>
    <col min="1" max="1" width="5.85546875" style="9" customWidth="1"/>
    <col min="2" max="2" width="57.140625" style="10" customWidth="1"/>
    <col min="3" max="3" width="13.28515625" style="11" customWidth="1"/>
    <col min="4" max="4" width="14.28515625" style="11" customWidth="1"/>
    <col min="5" max="5" width="19.28515625" style="62" customWidth="1"/>
    <col min="6" max="6" width="25.42578125" style="11" customWidth="1"/>
    <col min="7" max="7" width="15.5703125" style="2" customWidth="1"/>
    <col min="8" max="16384" width="8.85546875" style="1"/>
  </cols>
  <sheetData>
    <row r="1" spans="1:9" ht="19.5" x14ac:dyDescent="0.25">
      <c r="A1" s="12"/>
      <c r="B1" s="13" t="s">
        <v>1</v>
      </c>
      <c r="C1" s="14"/>
      <c r="D1" s="15"/>
      <c r="E1" s="52"/>
      <c r="F1" s="15"/>
      <c r="H1" s="2"/>
      <c r="I1" s="2"/>
    </row>
    <row r="2" spans="1:9" x14ac:dyDescent="0.25">
      <c r="A2" s="12"/>
      <c r="B2" s="16"/>
      <c r="C2" s="15"/>
      <c r="D2" s="15"/>
      <c r="E2" s="52"/>
      <c r="F2" s="15"/>
      <c r="H2" s="2"/>
      <c r="I2" s="2"/>
    </row>
    <row r="3" spans="1:9" ht="18" x14ac:dyDescent="0.25">
      <c r="A3" s="12"/>
      <c r="B3" s="17" t="s">
        <v>22</v>
      </c>
      <c r="C3" s="18"/>
      <c r="D3" s="19"/>
      <c r="E3" s="52"/>
      <c r="F3" s="15"/>
      <c r="H3" s="2"/>
      <c r="I3" s="2"/>
    </row>
    <row r="4" spans="1:9" customFormat="1" x14ac:dyDescent="0.25">
      <c r="A4" s="20"/>
      <c r="B4" s="21" t="s">
        <v>2</v>
      </c>
      <c r="C4" s="22" t="s">
        <v>4</v>
      </c>
      <c r="D4" s="22" t="s">
        <v>6</v>
      </c>
      <c r="E4" s="53" t="s">
        <v>3</v>
      </c>
      <c r="F4" s="22" t="s">
        <v>8</v>
      </c>
      <c r="G4" s="2"/>
      <c r="H4" s="2"/>
      <c r="I4" s="3"/>
    </row>
    <row r="5" spans="1:9" s="7" customFormat="1" ht="28.5" x14ac:dyDescent="0.25">
      <c r="A5" s="23">
        <v>1</v>
      </c>
      <c r="B5" s="24" t="s">
        <v>29</v>
      </c>
      <c r="C5" s="25">
        <v>36</v>
      </c>
      <c r="D5" s="26">
        <v>8</v>
      </c>
      <c r="E5" s="54"/>
      <c r="F5" s="27">
        <f>C5*D5*E5</f>
        <v>0</v>
      </c>
      <c r="G5" s="4"/>
      <c r="H5" s="5"/>
      <c r="I5" s="6"/>
    </row>
    <row r="6" spans="1:9" s="7" customFormat="1" ht="28.5" x14ac:dyDescent="0.25">
      <c r="A6" s="28">
        <f>A5+1</f>
        <v>2</v>
      </c>
      <c r="B6" s="29" t="s">
        <v>11</v>
      </c>
      <c r="C6" s="30">
        <v>51</v>
      </c>
      <c r="D6" s="31">
        <v>2</v>
      </c>
      <c r="E6" s="55"/>
      <c r="F6" s="27">
        <f>C6*D6*E6</f>
        <v>0</v>
      </c>
      <c r="G6" s="4"/>
      <c r="H6" s="5"/>
      <c r="I6" s="6"/>
    </row>
    <row r="7" spans="1:9" s="7" customFormat="1" ht="28.5" x14ac:dyDescent="0.25">
      <c r="A7" s="28">
        <f t="shared" ref="A7:A23" si="0">A6+1</f>
        <v>3</v>
      </c>
      <c r="B7" s="29" t="s">
        <v>30</v>
      </c>
      <c r="C7" s="30">
        <v>51</v>
      </c>
      <c r="D7" s="31">
        <v>1</v>
      </c>
      <c r="E7" s="55"/>
      <c r="F7" s="27">
        <f>C7*D7*E7</f>
        <v>0</v>
      </c>
      <c r="G7" s="5"/>
      <c r="H7" s="5"/>
      <c r="I7" s="6"/>
    </row>
    <row r="8" spans="1:9" s="7" customFormat="1" ht="28.5" x14ac:dyDescent="0.25">
      <c r="A8" s="28">
        <f t="shared" si="0"/>
        <v>4</v>
      </c>
      <c r="B8" s="29" t="s">
        <v>10</v>
      </c>
      <c r="C8" s="30">
        <v>65</v>
      </c>
      <c r="D8" s="31">
        <v>6</v>
      </c>
      <c r="E8" s="55"/>
      <c r="F8" s="27">
        <f>C8*D8*E8</f>
        <v>0</v>
      </c>
      <c r="G8" s="5"/>
      <c r="H8" s="5"/>
      <c r="I8" s="6"/>
    </row>
    <row r="9" spans="1:9" s="7" customFormat="1" ht="28.5" x14ac:dyDescent="0.25">
      <c r="A9" s="28">
        <f t="shared" si="0"/>
        <v>5</v>
      </c>
      <c r="B9" s="29" t="s">
        <v>16</v>
      </c>
      <c r="C9" s="30">
        <v>65</v>
      </c>
      <c r="D9" s="31">
        <v>3</v>
      </c>
      <c r="E9" s="55"/>
      <c r="F9" s="27">
        <f>C9*D9*E9</f>
        <v>0</v>
      </c>
      <c r="G9" s="5"/>
      <c r="H9" s="5"/>
      <c r="I9" s="6"/>
    </row>
    <row r="10" spans="1:9" s="7" customFormat="1" x14ac:dyDescent="0.25">
      <c r="A10" s="28">
        <f t="shared" si="0"/>
        <v>6</v>
      </c>
      <c r="B10" s="29" t="s">
        <v>7</v>
      </c>
      <c r="C10" s="32"/>
      <c r="D10" s="31">
        <v>20</v>
      </c>
      <c r="E10" s="56"/>
      <c r="F10" s="27">
        <f>D10*E10</f>
        <v>0</v>
      </c>
      <c r="G10" s="5"/>
      <c r="H10" s="5"/>
      <c r="I10" s="6"/>
    </row>
    <row r="11" spans="1:9" s="7" customFormat="1" x14ac:dyDescent="0.25">
      <c r="A11" s="28">
        <f t="shared" si="0"/>
        <v>7</v>
      </c>
      <c r="B11" s="29" t="s">
        <v>9</v>
      </c>
      <c r="C11" s="33"/>
      <c r="D11" s="31">
        <v>20</v>
      </c>
      <c r="E11" s="56"/>
      <c r="F11" s="27">
        <f>D11*E11</f>
        <v>0</v>
      </c>
      <c r="G11" s="5"/>
      <c r="H11" s="5"/>
      <c r="I11" s="6"/>
    </row>
    <row r="12" spans="1:9" s="7" customFormat="1" x14ac:dyDescent="0.25">
      <c r="A12" s="28">
        <f t="shared" si="0"/>
        <v>8</v>
      </c>
      <c r="B12" s="34" t="s">
        <v>5</v>
      </c>
      <c r="C12" s="35">
        <v>12</v>
      </c>
      <c r="D12" s="36">
        <v>8</v>
      </c>
      <c r="E12" s="57"/>
      <c r="F12" s="27">
        <f>C12*D12*E12</f>
        <v>0</v>
      </c>
      <c r="G12" s="5"/>
      <c r="H12" s="5"/>
      <c r="I12" s="6"/>
    </row>
    <row r="13" spans="1:9" s="7" customFormat="1" x14ac:dyDescent="0.25">
      <c r="A13" s="28">
        <f t="shared" si="0"/>
        <v>9</v>
      </c>
      <c r="B13" s="29" t="s">
        <v>17</v>
      </c>
      <c r="C13" s="33">
        <v>800</v>
      </c>
      <c r="D13" s="31">
        <v>8</v>
      </c>
      <c r="E13" s="58"/>
      <c r="F13" s="27">
        <f>C13*D13*E13</f>
        <v>0</v>
      </c>
      <c r="G13" s="5"/>
      <c r="H13" s="5"/>
      <c r="I13" s="5"/>
    </row>
    <row r="14" spans="1:9" s="7" customFormat="1" ht="28.5" x14ac:dyDescent="0.25">
      <c r="A14" s="28">
        <f t="shared" si="0"/>
        <v>10</v>
      </c>
      <c r="B14" s="29" t="s">
        <v>25</v>
      </c>
      <c r="C14" s="33">
        <v>700</v>
      </c>
      <c r="D14" s="31">
        <v>8</v>
      </c>
      <c r="E14" s="58"/>
      <c r="F14" s="27">
        <f>C14*D14*E14</f>
        <v>0</v>
      </c>
      <c r="G14" s="5"/>
      <c r="H14" s="5"/>
      <c r="I14" s="5"/>
    </row>
    <row r="15" spans="1:9" s="7" customFormat="1" ht="28.5" x14ac:dyDescent="0.25">
      <c r="A15" s="28">
        <f t="shared" si="0"/>
        <v>11</v>
      </c>
      <c r="B15" s="24" t="s">
        <v>31</v>
      </c>
      <c r="C15" s="33">
        <v>26000</v>
      </c>
      <c r="D15" s="26">
        <v>1</v>
      </c>
      <c r="E15" s="58"/>
      <c r="F15" s="27">
        <f>C15*D15*E15</f>
        <v>0</v>
      </c>
      <c r="G15" s="5"/>
      <c r="H15" s="5"/>
      <c r="I15" s="5"/>
    </row>
    <row r="16" spans="1:9" s="7" customFormat="1" ht="28.5" x14ac:dyDescent="0.25">
      <c r="A16" s="28">
        <f t="shared" si="0"/>
        <v>12</v>
      </c>
      <c r="B16" s="37" t="s">
        <v>32</v>
      </c>
      <c r="C16" s="33">
        <v>5000</v>
      </c>
      <c r="D16" s="26">
        <v>2</v>
      </c>
      <c r="E16" s="58"/>
      <c r="F16" s="27">
        <f>C16*D16*E16</f>
        <v>0</v>
      </c>
      <c r="G16" s="5"/>
      <c r="H16" s="5"/>
      <c r="I16" s="5"/>
    </row>
    <row r="17" spans="1:9" s="7" customFormat="1" ht="28.5" x14ac:dyDescent="0.25">
      <c r="A17" s="28">
        <f t="shared" si="0"/>
        <v>13</v>
      </c>
      <c r="B17" s="37" t="s">
        <v>33</v>
      </c>
      <c r="C17" s="33">
        <v>5500</v>
      </c>
      <c r="D17" s="26">
        <v>2</v>
      </c>
      <c r="E17" s="58"/>
      <c r="F17" s="27">
        <f>C17*D17*E17</f>
        <v>0</v>
      </c>
      <c r="G17" s="5"/>
      <c r="H17" s="5"/>
      <c r="I17" s="5"/>
    </row>
    <row r="18" spans="1:9" s="7" customFormat="1" ht="28.5" x14ac:dyDescent="0.25">
      <c r="A18" s="28">
        <f t="shared" si="0"/>
        <v>14</v>
      </c>
      <c r="B18" s="37" t="s">
        <v>28</v>
      </c>
      <c r="C18" s="33">
        <v>15000</v>
      </c>
      <c r="D18" s="26">
        <v>1</v>
      </c>
      <c r="E18" s="58"/>
      <c r="F18" s="27">
        <f>C18*D18*E18</f>
        <v>0</v>
      </c>
      <c r="G18" s="5"/>
      <c r="H18" s="5"/>
      <c r="I18" s="5"/>
    </row>
    <row r="19" spans="1:9" s="7" customFormat="1" ht="28.5" x14ac:dyDescent="0.25">
      <c r="A19" s="28">
        <f t="shared" si="0"/>
        <v>15</v>
      </c>
      <c r="B19" s="37" t="s">
        <v>23</v>
      </c>
      <c r="C19" s="33">
        <v>2800</v>
      </c>
      <c r="D19" s="26">
        <v>1</v>
      </c>
      <c r="E19" s="58"/>
      <c r="F19" s="27">
        <f>C19*D19*E19</f>
        <v>0</v>
      </c>
      <c r="G19" s="5"/>
      <c r="H19" s="5"/>
      <c r="I19" s="5"/>
    </row>
    <row r="20" spans="1:9" s="7" customFormat="1" ht="28.5" x14ac:dyDescent="0.25">
      <c r="A20" s="28">
        <f t="shared" si="0"/>
        <v>16</v>
      </c>
      <c r="B20" s="37" t="s">
        <v>24</v>
      </c>
      <c r="C20" s="19"/>
      <c r="D20" s="26">
        <v>4</v>
      </c>
      <c r="E20" s="56"/>
      <c r="F20" s="27">
        <f>D20*E20</f>
        <v>0</v>
      </c>
      <c r="G20" s="5"/>
      <c r="H20" s="5"/>
      <c r="I20" s="5"/>
    </row>
    <row r="21" spans="1:9" s="7" customFormat="1" ht="28.5" x14ac:dyDescent="0.25">
      <c r="A21" s="28">
        <f t="shared" si="0"/>
        <v>17</v>
      </c>
      <c r="B21" s="34" t="s">
        <v>18</v>
      </c>
      <c r="C21" s="35"/>
      <c r="D21" s="36">
        <v>4</v>
      </c>
      <c r="E21" s="56"/>
      <c r="F21" s="27">
        <f>D21*E21</f>
        <v>0</v>
      </c>
      <c r="G21" s="8"/>
      <c r="H21" s="8"/>
      <c r="I21" s="8"/>
    </row>
    <row r="22" spans="1:9" s="7" customFormat="1" ht="28.5" x14ac:dyDescent="0.25">
      <c r="A22" s="28">
        <f t="shared" si="0"/>
        <v>18</v>
      </c>
      <c r="B22" s="29" t="s">
        <v>19</v>
      </c>
      <c r="C22" s="33"/>
      <c r="D22" s="31">
        <v>12</v>
      </c>
      <c r="E22" s="56"/>
      <c r="F22" s="27">
        <f>D22*E22</f>
        <v>0</v>
      </c>
      <c r="G22" s="5"/>
      <c r="H22" s="5"/>
      <c r="I22" s="5"/>
    </row>
    <row r="23" spans="1:9" s="7" customFormat="1" x14ac:dyDescent="0.25">
      <c r="A23" s="28">
        <f t="shared" si="0"/>
        <v>19</v>
      </c>
      <c r="B23" s="29" t="s">
        <v>26</v>
      </c>
      <c r="C23" s="33"/>
      <c r="D23" s="38" t="s">
        <v>27</v>
      </c>
      <c r="E23" s="56"/>
      <c r="F23" s="27">
        <f>(F5+F6+F7+F8+F9+F10+F11+F12+F13+F14+F15+F16+F17+F18+F19+F20+F21+F22)*10%</f>
        <v>0</v>
      </c>
      <c r="G23" s="5"/>
      <c r="H23" s="5"/>
      <c r="I23" s="5"/>
    </row>
    <row r="24" spans="1:9" s="5" customFormat="1" x14ac:dyDescent="0.25">
      <c r="A24" s="39"/>
      <c r="B24" s="39"/>
      <c r="C24" s="19"/>
      <c r="D24" s="19"/>
      <c r="E24" s="59"/>
      <c r="F24" s="19"/>
    </row>
    <row r="25" spans="1:9" s="5" customFormat="1" ht="18" x14ac:dyDescent="0.25">
      <c r="A25" s="39"/>
      <c r="B25" s="40" t="s">
        <v>20</v>
      </c>
      <c r="C25" s="19"/>
      <c r="D25" s="19"/>
      <c r="E25" s="59"/>
      <c r="F25" s="41">
        <f>F5+F6+F7+F8+F9+F10+F11+F12+F13+F14+F15+F16+F17+F18+F19+F20+F21+F22+F23</f>
        <v>0</v>
      </c>
    </row>
    <row r="26" spans="1:9" s="5" customFormat="1" ht="18" x14ac:dyDescent="0.25">
      <c r="A26" s="50"/>
      <c r="B26" s="51" t="s">
        <v>34</v>
      </c>
      <c r="C26" s="44"/>
      <c r="D26" s="44"/>
      <c r="E26" s="60"/>
      <c r="F26" s="41">
        <f>F25*22%</f>
        <v>0</v>
      </c>
    </row>
    <row r="27" spans="1:9" s="5" customFormat="1" ht="18" x14ac:dyDescent="0.25">
      <c r="A27" s="50"/>
      <c r="B27" s="51" t="s">
        <v>35</v>
      </c>
      <c r="C27" s="44"/>
      <c r="D27" s="44"/>
      <c r="E27" s="60"/>
      <c r="F27" s="41">
        <f>F25+F26</f>
        <v>0</v>
      </c>
    </row>
    <row r="28" spans="1:9" x14ac:dyDescent="0.25">
      <c r="A28" s="42"/>
      <c r="B28" s="43"/>
      <c r="C28" s="44"/>
      <c r="D28" s="44"/>
      <c r="E28" s="60"/>
      <c r="F28" s="44"/>
      <c r="H28" s="2"/>
      <c r="I28" s="2"/>
    </row>
    <row r="29" spans="1:9" x14ac:dyDescent="0.25">
      <c r="A29" s="45" t="s">
        <v>12</v>
      </c>
      <c r="B29" s="46"/>
      <c r="C29" s="47"/>
      <c r="D29" s="47"/>
      <c r="E29" s="61"/>
      <c r="F29" s="48"/>
      <c r="H29" s="2"/>
      <c r="I29" s="2"/>
    </row>
    <row r="30" spans="1:9" x14ac:dyDescent="0.25">
      <c r="A30" s="49" t="s">
        <v>13</v>
      </c>
      <c r="B30" s="46"/>
      <c r="C30" s="47"/>
      <c r="D30" s="47"/>
      <c r="E30" s="61"/>
      <c r="F30" s="48"/>
      <c r="H30" s="2"/>
      <c r="I30" s="2"/>
    </row>
    <row r="31" spans="1:9" x14ac:dyDescent="0.25">
      <c r="A31" s="49" t="s">
        <v>14</v>
      </c>
      <c r="B31" s="46"/>
      <c r="C31" s="47"/>
      <c r="D31" s="47"/>
      <c r="E31" s="61"/>
      <c r="F31" s="48"/>
      <c r="H31" s="2"/>
      <c r="I31" s="2"/>
    </row>
    <row r="32" spans="1:9" x14ac:dyDescent="0.25">
      <c r="A32" s="49" t="s">
        <v>15</v>
      </c>
      <c r="B32" s="46"/>
      <c r="C32" s="47"/>
      <c r="D32" s="47"/>
      <c r="E32" s="61"/>
      <c r="F32" s="47"/>
      <c r="H32" s="2"/>
      <c r="I32" s="2"/>
    </row>
    <row r="33" spans="1:6" x14ac:dyDescent="0.25">
      <c r="A33" s="49" t="s">
        <v>21</v>
      </c>
      <c r="B33" s="46"/>
      <c r="C33" s="47"/>
      <c r="D33" s="47"/>
      <c r="E33" s="61"/>
      <c r="F33" s="47"/>
    </row>
    <row r="54" spans="2:2" x14ac:dyDescent="0.25">
      <c r="B54" s="10" t="s">
        <v>0</v>
      </c>
    </row>
  </sheetData>
  <sheetProtection algorithmName="SHA-512" hashValue="VPmJ8wgw1NBS6jaf7MHGCs/LLjf8S8Zql/s59OQY4OlgL7glSwZdAZsm5neoh8UJt3fprtwTlmLowxt0RnXV7g==" saltValue="q27phLbW7UD36f5TVFVg8A==" spinCount="100000" sheet="1" objects="1" scenarios="1" formatCells="0" formatColumns="0" formatRows="0" selectLockedCells="1"/>
  <pageMargins left="0.39370078740157483" right="0.19685039370078741" top="0.39370078740157483" bottom="0.39370078740157483" header="0.31496062992125984" footer="0.31496062992125984"/>
  <pageSetup paperSize="8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Izvedba testov pilotov</vt:lpstr>
      <vt:lpstr>'Izvedba testov pilotov'!Print_Area</vt:lpstr>
    </vt:vector>
  </TitlesOfParts>
  <Company>NIRAS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Hansen (AHA)</dc:creator>
  <cp:lastModifiedBy>Vižintin Tanja</cp:lastModifiedBy>
  <cp:lastPrinted>2018-01-26T10:52:04Z</cp:lastPrinted>
  <dcterms:created xsi:type="dcterms:W3CDTF">2015-02-09T07:13:32Z</dcterms:created>
  <dcterms:modified xsi:type="dcterms:W3CDTF">2018-07-16T12:52:10Z</dcterms:modified>
</cp:coreProperties>
</file>