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70" tabRatio="500" activeTab="1"/>
  </bookViews>
  <sheets>
    <sheet name="POPIS DEL" sheetId="1" r:id="rId1"/>
    <sheet name="REKAPITULACIJA" sheetId="2" r:id="rId2"/>
    <sheet name="TEMELJ. PILOTI" sheetId="3" r:id="rId3"/>
    <sheet name="ZG. KONSTRUKCIJA" sheetId="4" r:id="rId4"/>
    <sheet name="ODVOD. VOZ. KONSTR" sheetId="5" r:id="rId5"/>
    <sheet name="ZAKLJUČNA DELA" sheetId="6" r:id="rId6"/>
    <sheet name="NOT. HIDR." sheetId="7" r:id="rId7"/>
    <sheet name="ZUN. HIDR." sheetId="8" r:id="rId8"/>
    <sheet name="ELEKTROINSTAL" sheetId="9" r:id="rId9"/>
    <sheet name="TALNA SIGNALIZACIJA" sheetId="10" r:id="rId10"/>
    <sheet name="OSTALO" sheetId="11" r:id="rId11"/>
  </sheets>
  <definedNames>
    <definedName name="_xlnm.Print_Area" localSheetId="8">'ELEKTROINSTAL'!$A$1:$G$1228</definedName>
    <definedName name="_xlnm.Print_Area" localSheetId="6">'NOT. HIDR.'!$A$1:$F$35</definedName>
    <definedName name="_xlnm.Print_Area" localSheetId="4">'ODVOD. VOZ. KONSTR'!$A$1:$F$258</definedName>
    <definedName name="_xlnm.Print_Area" localSheetId="0">'POPIS DEL'!$A$1:$I$50</definedName>
    <definedName name="_xlnm.Print_Area" localSheetId="1">'REKAPITULACIJA'!$A$1:$D$41</definedName>
    <definedName name="_xlnm.Print_Area" localSheetId="2">'TEMELJ. PILOTI'!$A$1:$G$94</definedName>
    <definedName name="_xlnm.Print_Area" localSheetId="5">'ZAKLJUČNA DELA'!$A$1:$H$300</definedName>
    <definedName name="_xlnm.Print_Area" localSheetId="3">'ZG. KONSTRUKCIJA'!$A$1:$I$44</definedName>
    <definedName name="_xlnm.Print_Area" localSheetId="7">'ZUN. HIDR.'!$A$1:$F$119</definedName>
  </definedNames>
  <calcPr fullCalcOnLoad="1"/>
</workbook>
</file>

<file path=xl/sharedStrings.xml><?xml version="1.0" encoding="utf-8"?>
<sst xmlns="http://schemas.openxmlformats.org/spreadsheetml/2006/main" count="2788" uniqueCount="994">
  <si>
    <t xml:space="preserve">SKUPNA REKAPITULACIJA </t>
  </si>
  <si>
    <t>TEMELJENJE - PILOTI</t>
  </si>
  <si>
    <t>1.</t>
  </si>
  <si>
    <t>2.</t>
  </si>
  <si>
    <t>ZGORNJA KONSTRUKCIJA</t>
  </si>
  <si>
    <t>3.</t>
  </si>
  <si>
    <t>ODVODNJAVANJE VOZIŠČNA KONSTRUKCIJA</t>
  </si>
  <si>
    <t>4.</t>
  </si>
  <si>
    <t>ZAKLJUČNA DELA</t>
  </si>
  <si>
    <t>5.</t>
  </si>
  <si>
    <t>NOTRANJE HIDRANTNO OMREŽJE</t>
  </si>
  <si>
    <t>6.</t>
  </si>
  <si>
    <t>ZUNANJE HIDRANTNO OMREŽJE</t>
  </si>
  <si>
    <t>7.</t>
  </si>
  <si>
    <t>ELEKTROINSTALACIJE</t>
  </si>
  <si>
    <t>8.</t>
  </si>
  <si>
    <t>TALNA SIGNALIZACIJA</t>
  </si>
  <si>
    <t>9.</t>
  </si>
  <si>
    <t>SKUPAJ brez DDV:</t>
  </si>
  <si>
    <t>22% DDV:</t>
  </si>
  <si>
    <t>SKUPAJ z DDV:</t>
  </si>
  <si>
    <t>SKLADIŠČNI OBJEKT ZA AVTOMOBILE - OBJEKT 2A</t>
  </si>
  <si>
    <t>A</t>
  </si>
  <si>
    <t>B</t>
  </si>
  <si>
    <t>C</t>
  </si>
  <si>
    <t>D</t>
  </si>
  <si>
    <t>E</t>
  </si>
  <si>
    <t>F</t>
  </si>
  <si>
    <t>oznaka</t>
  </si>
  <si>
    <t>opis postavke</t>
  </si>
  <si>
    <t>količina</t>
  </si>
  <si>
    <t>enota</t>
  </si>
  <si>
    <t>količina x cena</t>
  </si>
  <si>
    <t>postavke</t>
  </si>
  <si>
    <t>cena za enoto</t>
  </si>
  <si>
    <t xml:space="preserve"> </t>
  </si>
  <si>
    <t>PRIPRAVLJALNA IN ZAKLJUČNA DELA</t>
  </si>
  <si>
    <t>01</t>
  </si>
  <si>
    <t>001</t>
  </si>
  <si>
    <t>Priprava in organizacija gradbišča z vsemi objekti, instalacijami in orodji, odstranitvijo humusa, zagotovitvijo varnostnih in higiensko tehničnih pogojev ter predpisanimi oznakami gradbišča.</t>
  </si>
  <si>
    <t>pavšal</t>
  </si>
  <si>
    <t>002</t>
  </si>
  <si>
    <t>Odstranitev gradbišča z demontažo in odvozom gradbiščnih naprav in objektov in zagotovitvijo prvotnega stanja na uporabljenih površinah.</t>
  </si>
  <si>
    <t>003</t>
  </si>
  <si>
    <t>Geodetska dela pri gradnji objekta (zakoličba, podajanje in kontrola višin in potrebnih smeri).</t>
  </si>
  <si>
    <t>PRIPRAVLJALNA DELA - SKUPAJ</t>
  </si>
  <si>
    <r>
      <rPr>
        <b/>
        <sz val="9"/>
        <rFont val="Symbol"/>
        <family val="1"/>
      </rPr>
      <t>S</t>
    </r>
    <r>
      <rPr>
        <b/>
        <sz val="9"/>
        <rFont val="Arial CE"/>
        <family val="0"/>
      </rPr>
      <t xml:space="preserve"> =</t>
    </r>
  </si>
  <si>
    <t>ZEMELJSKA DELA</t>
  </si>
  <si>
    <t>02</t>
  </si>
  <si>
    <t>004</t>
  </si>
  <si>
    <t>m3</t>
  </si>
  <si>
    <t>ZEMELJSKA DELA - SKUPAJ</t>
  </si>
  <si>
    <t>IZDELAVA PILOTOV</t>
  </si>
  <si>
    <t>03</t>
  </si>
  <si>
    <t>Izvedba armiranobetonskih pilotov. Piloti so premera 150 cm in dolžine od 20 do 21 m.</t>
  </si>
  <si>
    <t>Postavka vključuje :</t>
  </si>
  <si>
    <t>- notranji in zunanji transporti potrebne</t>
  </si>
  <si>
    <t xml:space="preserve">  mehanizacije</t>
  </si>
  <si>
    <t xml:space="preserve">- nasutje in vzdrževanje izvedbenih platojev </t>
  </si>
  <si>
    <t>- izkop pilota v zaščitni koloni</t>
  </si>
  <si>
    <t>- dobava in vgradnja armature</t>
  </si>
  <si>
    <t>- dobava in vgradnja betona</t>
  </si>
  <si>
    <t>- odbitje glave pilota</t>
  </si>
  <si>
    <t>- izvedba standardne dinamične penetracije</t>
  </si>
  <si>
    <t xml:space="preserve">  pred betoniranjem vsakega pilota</t>
  </si>
  <si>
    <t>Skupaj 219 pilotov</t>
  </si>
  <si>
    <t xml:space="preserve">135 pilotov dolžine 20 m = 2.700 m </t>
  </si>
  <si>
    <t>84 pilotov dolžine 21 m = 1.764 m</t>
  </si>
  <si>
    <t>dolžina pilotov v flišnem laporju min. 4 m</t>
  </si>
  <si>
    <t>jalovo vrtanje cca.2m</t>
  </si>
  <si>
    <t>Betonsko jeklo S 500 - visoko duktilno</t>
  </si>
  <si>
    <t>- do fi 12 mm: 98.472 kg</t>
  </si>
  <si>
    <t>- fi 14 mm in več: 558.005 kg</t>
  </si>
  <si>
    <t>Beton C 30/37_XS2_PV-II_Dmax 32 mm:
7.889 m3</t>
  </si>
  <si>
    <t>m</t>
  </si>
  <si>
    <t>Priprava in izvedba dinamičnega preizkusa nosilnosti pilotov.</t>
  </si>
  <si>
    <t>kom</t>
  </si>
  <si>
    <t>Priprava in izvedba meritev zveznosti pilotov.</t>
  </si>
  <si>
    <t>IZDELAVA PILOTOV - SKUPAJ</t>
  </si>
  <si>
    <t>REKAPITULACIJA DEL - TEMELJENJE S PILOTI</t>
  </si>
  <si>
    <t>SKUPAJ</t>
  </si>
  <si>
    <t>A.</t>
  </si>
  <si>
    <t>TEMELJNE GREDE</t>
  </si>
  <si>
    <t>m2</t>
  </si>
  <si>
    <t>kg</t>
  </si>
  <si>
    <t>B.</t>
  </si>
  <si>
    <t>TALNA PLOŠČA</t>
  </si>
  <si>
    <t>Opomba:</t>
  </si>
  <si>
    <r>
      <rPr>
        <sz val="10"/>
        <rFont val="Arial"/>
        <family val="2"/>
      </rPr>
      <t>m</t>
    </r>
    <r>
      <rPr>
        <vertAlign val="superscript"/>
        <sz val="10"/>
        <rFont val="Arial"/>
        <family val="2"/>
      </rPr>
      <t>2</t>
    </r>
  </si>
  <si>
    <r>
      <rPr>
        <sz val="10"/>
        <rFont val="Arial"/>
        <family val="2"/>
      </rPr>
      <t>m</t>
    </r>
    <r>
      <rPr>
        <vertAlign val="superscript"/>
        <sz val="10"/>
        <rFont val="Arial"/>
        <family val="2"/>
      </rPr>
      <t>3</t>
    </r>
  </si>
  <si>
    <t>m1</t>
  </si>
  <si>
    <t>SKUPAJ TALNA PLOŠČA:</t>
  </si>
  <si>
    <t>C.</t>
  </si>
  <si>
    <t>AB KONSTRUKCIJA</t>
  </si>
  <si>
    <t>kpl</t>
  </si>
  <si>
    <t>SKUPAJ AB KONSTRUKCIJA:</t>
  </si>
  <si>
    <t>REKAPITULACIJA DEL - zgornja konstrukcija</t>
  </si>
  <si>
    <t>SKUPAJ:</t>
  </si>
  <si>
    <t>3.    ODVODNJAVANJE IN VOZIŠČNA KONSTRUKCIJA</t>
  </si>
  <si>
    <t xml:space="preserve">Opomba: V postavkah kjer to ni izrecno specificirano, je potrebno upoštevati dobavo in vgradnjo materiala ali  opreme, vsa spremljajoča dela, transporte in prenose.  </t>
  </si>
  <si>
    <t>1.00</t>
  </si>
  <si>
    <t>PREDDELA</t>
  </si>
  <si>
    <t xml:space="preserve"> 1.01</t>
  </si>
  <si>
    <t>Zakoličba okolja z zavarovanjem</t>
  </si>
  <si>
    <t>višin.</t>
  </si>
  <si>
    <t xml:space="preserve"> 1.02</t>
  </si>
  <si>
    <t>Zakoličba trase kanalskega rova z</t>
  </si>
  <si>
    <t>zavarovanjem višin.</t>
  </si>
  <si>
    <t xml:space="preserve"> 1.03</t>
  </si>
  <si>
    <t xml:space="preserve">Postavitev in zavarovanje prečnih </t>
  </si>
  <si>
    <t>profilov</t>
  </si>
  <si>
    <t xml:space="preserve"> 1.04</t>
  </si>
  <si>
    <t>Postavitev profilov za izkop</t>
  </si>
  <si>
    <t>kanalskega jarka z zavarovanjem.</t>
  </si>
  <si>
    <t xml:space="preserve"> 1.05</t>
  </si>
  <si>
    <t>Naprava delne zapore cestišča s</t>
  </si>
  <si>
    <t>pripadajočo prometno signalizacijo,</t>
  </si>
  <si>
    <t>ki se po končanih delih odstrani.</t>
  </si>
  <si>
    <t>Obračun po dejanskih stroških</t>
  </si>
  <si>
    <t>ocena</t>
  </si>
  <si>
    <t xml:space="preserve"> 1.06</t>
  </si>
  <si>
    <t>Zakoličba obstoječih instalacij in</t>
  </si>
  <si>
    <t>potrebni ukrepi za zavarovanje</t>
  </si>
  <si>
    <t>instalacij med gradnjo, kot so:</t>
  </si>
  <si>
    <t>(poglobitve, prestavitve in razne</t>
  </si>
  <si>
    <t>zaščite. ) Obračun po dejanskih</t>
  </si>
  <si>
    <t>stroških.</t>
  </si>
  <si>
    <t xml:space="preserve"> 1.07</t>
  </si>
  <si>
    <t>Rušenje asfalta debeline do 10,00</t>
  </si>
  <si>
    <t>cm z odvozom ruševin na uradno deponijo za prevzem gradbenih odpadkov. V ceni je upoštevati tudi nakladanje na kamion in plačilo takse.</t>
  </si>
  <si>
    <t>1.08</t>
  </si>
  <si>
    <t>Rezanje asfalta debeline do 10 cm.</t>
  </si>
  <si>
    <t>SKUPAJ PREDDELA</t>
  </si>
  <si>
    <t xml:space="preserve"> 2.00</t>
  </si>
  <si>
    <t xml:space="preserve">ZEMELJSKA DELA </t>
  </si>
  <si>
    <t xml:space="preserve"> 2.01</t>
  </si>
  <si>
    <t>Izkop kanalskega rova v lahki</t>
  </si>
  <si>
    <t>zemljini globine  do 2.0 m.</t>
  </si>
  <si>
    <t>Deponija ob robu izkopanega jarka.</t>
  </si>
  <si>
    <t>Ves nenosilni izkopani material</t>
  </si>
  <si>
    <t>se odpelje na uradno deponijo za prevzem gradbenih odpadkov. V ceni je upoštevati tudi nakladanje na kamion in plačilo takse.</t>
  </si>
  <si>
    <t xml:space="preserve"> 2.02</t>
  </si>
  <si>
    <t>Planiranje in valjanje planuma</t>
  </si>
  <si>
    <t>spodnjega ustroja do točnosti +/-</t>
  </si>
  <si>
    <t>3.0 cm v lahki zemljini. Zahtevana</t>
  </si>
  <si>
    <t>zgoščenost planuma spodnjega</t>
  </si>
  <si>
    <t>ustroja je 98 % po SPP.</t>
  </si>
  <si>
    <t xml:space="preserve"> 2.03</t>
  </si>
  <si>
    <t>Planiranje dna izkopanega jarka do</t>
  </si>
  <si>
    <t>točnosti +/- 3.0 cm.</t>
  </si>
  <si>
    <t xml:space="preserve"> 2.04</t>
  </si>
  <si>
    <t>Izboljšava temeljnih tal kanalskega jarka</t>
  </si>
  <si>
    <t>s kamnitim materialom debeline 40 cm.V ceni je upoštevati dobavo in vgradnjo.</t>
  </si>
  <si>
    <t xml:space="preserve"> 2.05</t>
  </si>
  <si>
    <t>Polaganje drenažnofiltrske plasti iz</t>
  </si>
  <si>
    <t>polipropilenske polsti 300 g.</t>
  </si>
  <si>
    <t xml:space="preserve"> 2.06</t>
  </si>
  <si>
    <t>Vgrajevanje nasipov iz naravno</t>
  </si>
  <si>
    <t>pridobljene mehke kamnine,</t>
  </si>
  <si>
    <t>zahtevana nosilnost Ev2=80 MN/m2.</t>
  </si>
  <si>
    <t xml:space="preserve"> 2.07</t>
  </si>
  <si>
    <t>Ročni zasip cevi v coni cevovoda, z</t>
  </si>
  <si>
    <t>drobljencem 0/16 mm s strojnim</t>
  </si>
  <si>
    <t>nabijanjem. Zbitost najmanj 95 % po</t>
  </si>
  <si>
    <t>Prostorju.</t>
  </si>
  <si>
    <t>2.08</t>
  </si>
  <si>
    <t>Zasipavanje z naravno pridobljeno</t>
  </si>
  <si>
    <t>mehko kamnino.</t>
  </si>
  <si>
    <t>2.09</t>
  </si>
  <si>
    <t>Humuziranje in zatravitev brežin</t>
  </si>
  <si>
    <t>brez valjanja, debelina humusa min.</t>
  </si>
  <si>
    <t>15.0 cm.</t>
  </si>
  <si>
    <t xml:space="preserve">SKUPAJ ZEMELJSKA DELA </t>
  </si>
  <si>
    <t xml:space="preserve"> 3.00</t>
  </si>
  <si>
    <t>VOZIŠČNE KONSTRUKCIJE</t>
  </si>
  <si>
    <t xml:space="preserve"> 3.01</t>
  </si>
  <si>
    <t>Izdelava nevezane nosilne plasti</t>
  </si>
  <si>
    <t>drobljenca v debelini 21.0 do 30.0</t>
  </si>
  <si>
    <t>cm, zahtavana nosilnost je Ev2=100</t>
  </si>
  <si>
    <t>MN/m2.</t>
  </si>
  <si>
    <t xml:space="preserve"> 3.02</t>
  </si>
  <si>
    <t>Fino planiranje planuma nevezane</t>
  </si>
  <si>
    <t>nosilne plasti pred vgrajevanjem</t>
  </si>
  <si>
    <t>vezane nosilne plasti do točnosti</t>
  </si>
  <si>
    <t>+/- 1.0 cm.</t>
  </si>
  <si>
    <t xml:space="preserve"> 3.03</t>
  </si>
  <si>
    <t>Izdelava zgornje nosilne plasti iz</t>
  </si>
  <si>
    <t>asfaltne zmesi bituminiziranega</t>
  </si>
  <si>
    <t>drobljenca zrnavosti 0/22 ali 0/32</t>
  </si>
  <si>
    <t>mm v debelini 6.0 cm.</t>
  </si>
  <si>
    <t xml:space="preserve"> 3.04</t>
  </si>
  <si>
    <t>Izdelava obrabnozaporne plasti</t>
  </si>
  <si>
    <t>bitumenskega betona iz zmesi zrn</t>
  </si>
  <si>
    <t>0/8 mm iz karbonatnih kamnin v</t>
  </si>
  <si>
    <t>debelini 3.0 cm.</t>
  </si>
  <si>
    <t>3.05</t>
  </si>
  <si>
    <t>Čiščenje obstoječe asfaltne podlage</t>
  </si>
  <si>
    <t xml:space="preserve">in pobrizg z nestabilno kationsko </t>
  </si>
  <si>
    <t>bitumensko emulzijo nad 0,50 kg/m2</t>
  </si>
  <si>
    <t>3.06</t>
  </si>
  <si>
    <t>Izdelava izravnalne plasti iz zmesi</t>
  </si>
  <si>
    <t>bituminiziranega drobljenca zrnavosti</t>
  </si>
  <si>
    <t>0/16 do 0/32 mm iz karbonatnih</t>
  </si>
  <si>
    <t>kamnin in cestnogradbenega bitumna</t>
  </si>
  <si>
    <t>t</t>
  </si>
  <si>
    <t>3.07</t>
  </si>
  <si>
    <t>bitumenskega betona zrnavosti</t>
  </si>
  <si>
    <t>0/11 do 0/4 mm iz karbonatnih</t>
  </si>
  <si>
    <t>3.08</t>
  </si>
  <si>
    <t>Vgraditev predfabriciranih</t>
  </si>
  <si>
    <t>dvignjenih betonskih robnikov</t>
  </si>
  <si>
    <t>15/25/100 cm na betonski temelj.</t>
  </si>
  <si>
    <t>SKUPAJ VOZIŠČNE KONSTRUKCIJE</t>
  </si>
  <si>
    <t xml:space="preserve"> 4.00</t>
  </si>
  <si>
    <t>ODVODNJAVANJE</t>
  </si>
  <si>
    <t>4.01</t>
  </si>
  <si>
    <t>Izdelava asfaltne koritnice širine</t>
  </si>
  <si>
    <t>50.0 cm v plasteh kot na vozišču.</t>
  </si>
  <si>
    <t>4.02</t>
  </si>
  <si>
    <t>Izdelava kanalizacije iz cevi iz</t>
  </si>
  <si>
    <t>plastičnih mas, vgrajenih na</t>
  </si>
  <si>
    <t>podložno plast iz betona in polno</t>
  </si>
  <si>
    <t>obbetoniranih, PE 80 SN 4, fi 200 mm</t>
  </si>
  <si>
    <t>4.03</t>
  </si>
  <si>
    <t>Izdelava priključka na kanal fi cm</t>
  </si>
  <si>
    <t>z vpadom fi 20 cm višine do 1.0 m.</t>
  </si>
  <si>
    <t>4.04</t>
  </si>
  <si>
    <r>
      <rPr>
        <sz val="10"/>
        <rFont val="Times New Roman CE"/>
        <family val="1"/>
      </rPr>
      <t xml:space="preserve">Izdelava priključka PE cevi </t>
    </r>
    <r>
      <rPr>
        <sz val="10"/>
        <rFont val="Arial CE"/>
        <family val="0"/>
      </rPr>
      <t>ø</t>
    </r>
    <r>
      <rPr>
        <sz val="10"/>
        <rFont val="Times New Roman CE"/>
        <family val="1"/>
      </rPr>
      <t xml:space="preserve"> 200 mm</t>
    </r>
  </si>
  <si>
    <t>na PE jašek</t>
  </si>
  <si>
    <t>4.05</t>
  </si>
  <si>
    <t>Izdelava požiralnika iz cementnega</t>
  </si>
  <si>
    <t>betona, fi 40 cm z ltž rešetko</t>
  </si>
  <si>
    <t>400/400 mm. Globina je 1.0 do 1,5 m</t>
  </si>
  <si>
    <t>SKUPAJ ODVODNJAVANJE</t>
  </si>
  <si>
    <t xml:space="preserve"> 5.00</t>
  </si>
  <si>
    <t>GRADBENA IN OBRTNIŠKA DELA</t>
  </si>
  <si>
    <t>5.01</t>
  </si>
  <si>
    <t>Dvig vstopnih jaškov dimenzije 60/60 cm</t>
  </si>
  <si>
    <t>na razbremenilniku in lovilcu olja na</t>
  </si>
  <si>
    <t xml:space="preserve">novo niveleto. Višina nadgradnje je </t>
  </si>
  <si>
    <t>0,60 do 1,20 m</t>
  </si>
  <si>
    <t>5.02</t>
  </si>
  <si>
    <t>Dvig revizijskih jaškov na kolektorju</t>
  </si>
  <si>
    <t xml:space="preserve">ø 800 mm na novo niveleto asfalta </t>
  </si>
  <si>
    <t>Višina nadgradnje je 0,25 do 0,30 cm.</t>
  </si>
  <si>
    <t>SKUPAJ GRADBENA IN OBRTNIŠKA DELA</t>
  </si>
  <si>
    <t xml:space="preserve"> 6.00</t>
  </si>
  <si>
    <t>KANALIZACIJA</t>
  </si>
  <si>
    <t xml:space="preserve"> 6.01</t>
  </si>
  <si>
    <t xml:space="preserve"> 6.02</t>
  </si>
  <si>
    <t>obbetoniranih, PE 80 SN 4, fi 250 mm</t>
  </si>
  <si>
    <t xml:space="preserve"> 6.03</t>
  </si>
  <si>
    <t>obbetoniranih, PE 80 SN 4, fi 315 mm</t>
  </si>
  <si>
    <t xml:space="preserve"> 6.04</t>
  </si>
  <si>
    <t>obbetoniranih, PE 80 SN 4, fi 400 mm</t>
  </si>
  <si>
    <t xml:space="preserve"> 6.07</t>
  </si>
  <si>
    <t>Izdelava priključka fi 40 cm na</t>
  </si>
  <si>
    <t>betonski jašek.</t>
  </si>
  <si>
    <t xml:space="preserve"> 6.08</t>
  </si>
  <si>
    <t>Dobava in vgradnja PE jaška fi 800</t>
  </si>
  <si>
    <t>mm, globine do 1.0 m.</t>
  </si>
  <si>
    <t xml:space="preserve"> 6.09</t>
  </si>
  <si>
    <t>mm, globine 1.0 do 1.5 m.</t>
  </si>
  <si>
    <t>mm, globine 1.5 do 2.0 m.</t>
  </si>
  <si>
    <t>6.09</t>
  </si>
  <si>
    <t>Dobava in vgradnja PE ali betonskega</t>
  </si>
  <si>
    <t>jaška fi 1500 mm s priključkom na</t>
  </si>
  <si>
    <t>obstoječo kanalizacijo iz betonskih</t>
  </si>
  <si>
    <t>cevi fi 800 mm. Globina jaška je</t>
  </si>
  <si>
    <t>2.0 do 2.5 m.</t>
  </si>
  <si>
    <t xml:space="preserve"> 6.12</t>
  </si>
  <si>
    <t>Dobava in vgraditev pokrova fi 600</t>
  </si>
  <si>
    <t>mm iz litega železa z zaklepanjem</t>
  </si>
  <si>
    <t>in protihrupnim vložkom, razred C 250</t>
  </si>
  <si>
    <t xml:space="preserve"> 6.13</t>
  </si>
  <si>
    <t>in protihrupnim vložkom, razred D 400</t>
  </si>
  <si>
    <t>SKUPAJ KANALIZACIJA</t>
  </si>
  <si>
    <t>7.00</t>
  </si>
  <si>
    <t>TUJE STORITVE</t>
  </si>
  <si>
    <t>7.01</t>
  </si>
  <si>
    <t>Izpiranje kanalizacije s specialnim</t>
  </si>
  <si>
    <t>vozilom in pregled s TV kamero.</t>
  </si>
  <si>
    <t>7.02</t>
  </si>
  <si>
    <t>Izdelava geodetskega posnetka</t>
  </si>
  <si>
    <t>kanalizacije in vris v kataster.</t>
  </si>
  <si>
    <t>7.03</t>
  </si>
  <si>
    <t>Izdelava preizkusa vodotesnosti</t>
  </si>
  <si>
    <t>kanalizacije, cevi fi do 300 mm</t>
  </si>
  <si>
    <t>7.04</t>
  </si>
  <si>
    <t>kanalizacije, požiralnik fi 400 mm</t>
  </si>
  <si>
    <t>7.05</t>
  </si>
  <si>
    <t>kanalizacije, jašek fi 800 mm</t>
  </si>
  <si>
    <t>SKUPAJ TUJE STORITVE</t>
  </si>
  <si>
    <t>8.00</t>
  </si>
  <si>
    <t>RAZNA DELA</t>
  </si>
  <si>
    <t>8.01</t>
  </si>
  <si>
    <t>Čiščenje gradbišča po končanih</t>
  </si>
  <si>
    <t>delih.</t>
  </si>
  <si>
    <t>SKUPAJ ZAKLJUČNA DELA</t>
  </si>
  <si>
    <t>REKAPITULACIJA</t>
  </si>
  <si>
    <t>4.00</t>
  </si>
  <si>
    <t>PRIPRAVLJALNA DELA</t>
  </si>
  <si>
    <t>Demontaža sider JVO na prehodu med objekti.
Postavka vključuje vsa popravila betonske plošče in voziščne površine.</t>
  </si>
  <si>
    <t>Porušitev in odstranitev začasnih parapetov strešne etaže na prehodu med objekti.
Postavka vključuje vsa popravila betonske plošče, hidroizolacije in estriha.</t>
  </si>
  <si>
    <t>DILATACIJE IN SIDRA</t>
  </si>
  <si>
    <r>
      <rPr>
        <b/>
        <sz val="9"/>
        <rFont val="Arial CE"/>
        <family val="0"/>
      </rPr>
      <t>Dobava in montaža dilatacije na voziščih</t>
    </r>
    <r>
      <rPr>
        <sz val="9"/>
        <rFont val="Arial CE"/>
        <family val="2"/>
      </rPr>
      <t>.
Dilatacija se pritrjuje naknadno nad rege vmesnih etaž.</t>
    </r>
  </si>
  <si>
    <t xml:space="preserve">
Dilatacija nivoja kvalitete kot npr.:
- Migua Migutec  FN 110</t>
  </si>
  <si>
    <t xml:space="preserve">
Vgradnja v skladu z navodili dobavitelja dilatacije oziroma:
- izravnava betona in pritrditev profilov z lepilom na osnovi epoksija ter nato,
- obojestransko privijačenje profilov z nerjavnimi sidrnimi vijaki s pogrezljivo glavo (e= 20 cm)</t>
  </si>
  <si>
    <r>
      <rPr>
        <b/>
        <sz val="9"/>
        <rFont val="Arial CE"/>
        <family val="0"/>
      </rPr>
      <t>Dobava in montaža dilatacije na parkirnih površinah</t>
    </r>
    <r>
      <rPr>
        <sz val="9"/>
        <rFont val="Arial CE"/>
        <family val="2"/>
      </rPr>
      <t>.
Dilatacija se pritrjuje naknadno nad rege vmesnih etaž. Dilatacija, pocinkana rebrasta pločevina priterjena z nerjavečimi vikija z pogreznjenimi glavami (e=20cm) za beton; širina 35cm in debelina 6mm</t>
    </r>
  </si>
  <si>
    <r>
      <rPr>
        <b/>
        <sz val="9"/>
        <rFont val="Arial CE"/>
        <family val="0"/>
      </rPr>
      <t xml:space="preserve">Dobava in montaža dilatacije na strehi.
</t>
    </r>
    <r>
      <rPr>
        <sz val="9"/>
        <rFont val="Arial CE"/>
        <family val="2"/>
      </rPr>
      <t>Dilatacija se pritrjuje naknadno nad rege vrhnje etaže (pred vgradnjo estriha).</t>
    </r>
  </si>
  <si>
    <t xml:space="preserve">
Dilatacija nivoja kvalitete kot npr.:
- Migua FP 130/80 NI Is
- prekrivna pločevina iz nerjaečvega jekla APG 110/3</t>
  </si>
  <si>
    <t xml:space="preserve">
Vgradnja v skladu z navodili dobavitelja dilatacije oziroma:
- položitev podprofila v PCC malto ali epoksi smolo
- privijačenje profilov z nerjavnimi sidrnimi vijaki (e= 30 cm)
- zatesnitev utora glav vijakov z malto ali bitumnom
- vgradnja AAS folije in spojitev z bitumenskimi traki strešne etaže
- pritrditev gumenega tesnila
- prekrivna pločevina privijačena z nerjavnimi vijaki s tesnilnimi podložkami.</t>
  </si>
  <si>
    <r>
      <rPr>
        <sz val="9"/>
        <rFont val="Arial CE"/>
        <family val="2"/>
      </rPr>
      <t xml:space="preserve">Dobava in vgradnja sider (e= 1,5 m) za pritrditev JVO na prostih robovih etažnih plošč.
Sidrni element se vbetonira.
Naknadno vrtanje in uporaba sidrnih vijakov nista dovoljena, zaradi možnosti poškodovanja kablov za prednapenjanje.
Izvedba po detajlu TSC 07.103, 6.4 - varianta iz navojnih cevi za privijačenje 4 vijakov M16 na razdalji 200 mm ali varianta s sidrno ploščo 300x300x10 mm in 6x sidro </t>
    </r>
    <r>
      <rPr>
        <sz val="9"/>
        <rFont val="GreekS"/>
        <family val="0"/>
      </rPr>
      <t>F</t>
    </r>
    <r>
      <rPr>
        <sz val="9"/>
        <rFont val="Arial CE"/>
        <family val="2"/>
      </rPr>
      <t>16 mm z navojem, L= 20 cm.</t>
    </r>
  </si>
  <si>
    <r>
      <rPr>
        <sz val="9"/>
        <rFont val="Arial CE"/>
        <family val="2"/>
      </rPr>
      <t xml:space="preserve">Dobava in vgradnja sider (e= 2,0 m) za pritrditev jeklenega ročaja na parapetih po detajlu TSC 07.103, 7.7 - sidrna plošča 200x200x10 mm, 2x sidro </t>
    </r>
    <r>
      <rPr>
        <sz val="9"/>
        <rFont val="GreekS"/>
        <family val="0"/>
      </rPr>
      <t>F</t>
    </r>
    <r>
      <rPr>
        <sz val="9"/>
        <rFont val="Arial CE"/>
        <family val="2"/>
      </rPr>
      <t xml:space="preserve">16 mm z navojem, L= 50 cm.
Jeklo kvalitete S235 J2, antikorozijsko zaščiteno z vročim cinkanjem 85 </t>
    </r>
    <r>
      <rPr>
        <sz val="9"/>
        <rFont val="GreekS"/>
        <family val="0"/>
      </rPr>
      <t>m</t>
    </r>
    <r>
      <rPr>
        <sz val="9"/>
        <rFont val="Arial CE"/>
        <family val="2"/>
      </rPr>
      <t>m.</t>
    </r>
  </si>
  <si>
    <t>005</t>
  </si>
  <si>
    <t xml:space="preserve">Dobava in montaža prekrivne pločevine revizijskih utorov parapetov na mestih luči in reflektorjev iz nerjavnega jekla 300 x 300 x 4mm . V ceni je potrebno upoštevati ves pritrdilni material. </t>
  </si>
  <si>
    <t>006</t>
  </si>
  <si>
    <r>
      <rPr>
        <sz val="9"/>
        <rFont val="Arial CE"/>
        <family val="2"/>
      </rPr>
      <t xml:space="preserve">Dobava in vgradnja sider za pritrditev stebrov luči in reflektorjev na parapetih.
Sidrna plošča 300x300x4 mm, 2x sidro </t>
    </r>
    <r>
      <rPr>
        <sz val="9"/>
        <rFont val="GreekS"/>
        <family val="0"/>
      </rPr>
      <t>F</t>
    </r>
    <r>
      <rPr>
        <sz val="9"/>
        <rFont val="Arial CE"/>
        <family val="2"/>
      </rPr>
      <t xml:space="preserve">24 mm z navojem, L= 50 cm.
Jeklo kvalitete S235 J2, antikorozijsko zaščiteno z vročim cinkanjem 85 </t>
    </r>
    <r>
      <rPr>
        <sz val="9"/>
        <rFont val="GreekS"/>
        <family val="0"/>
      </rPr>
      <t>m</t>
    </r>
    <r>
      <rPr>
        <sz val="9"/>
        <rFont val="Arial CE"/>
        <family val="2"/>
      </rPr>
      <t>m.</t>
    </r>
  </si>
  <si>
    <t>007</t>
  </si>
  <si>
    <t xml:space="preserve">Dobava in montaža bakrenih odkapnikov na notranji strani parapeta zadnje etaže. Razvita širina odkapnika je 15 cm. V ceni je potrebno upoštevati ves pritrdilni material. </t>
  </si>
  <si>
    <t>DILATACIJE IN SIDRA - SKUPAJ</t>
  </si>
  <si>
    <t>S =</t>
  </si>
  <si>
    <t>OBDELAVA POVOZNIH POVRŠIN</t>
  </si>
  <si>
    <t>RAMPE</t>
  </si>
  <si>
    <t>Izdelava finega asfalta na medetažnih rampah debeline 5 cm komplet s predhodnim bitumenskim obrizgom.</t>
  </si>
  <si>
    <t>ETAŽE</t>
  </si>
  <si>
    <t>Izvedba zaključnega sloja betonskih plošč v etažah z metličenjem, za povečanje protizdrsnosti.</t>
  </si>
  <si>
    <t>Dobava in vgradnja cevi (L= 30 cm) iz umetnih mas v plošče etaž za omogočanje kasnejšega prehoda cevi odvodnje.</t>
  </si>
  <si>
    <t>DN 200</t>
  </si>
  <si>
    <t>04</t>
  </si>
  <si>
    <t xml:space="preserve"> STREHA</t>
  </si>
  <si>
    <t xml:space="preserve">Debelina sistema: cca 3 - 4 mm </t>
  </si>
  <si>
    <t xml:space="preserve">Uporaba: zunanji hidroizolativni garažni sistem z dinamičnimi obremenitvami </t>
  </si>
  <si>
    <t xml:space="preserve">Značilnosti sistema: </t>
  </si>
  <si>
    <t>- EN 1504-2</t>
  </si>
  <si>
    <t>- DIN EN 13501-1: Cfl-s1</t>
  </si>
  <si>
    <t>- premostitev statičnih razpok: A5 = 2,5 mm (23°C)</t>
  </si>
  <si>
    <t>- premostitev dinamičnih razpok: razred B 3.2 (-20°C)</t>
  </si>
  <si>
    <t>- odpornost na trganje 140 mg po Taber Din 53516 (brez TC)</t>
  </si>
  <si>
    <t>- ETAG 005 - 06 (European Technical Approval Guidelines)</t>
  </si>
  <si>
    <t>- Evropsko tehnično soglasje: ETA-17/0508</t>
  </si>
  <si>
    <t>- Razred gorljivosti po SIST EN 13501-1: Cfl-s1</t>
  </si>
  <si>
    <t>- Razred gorljivosti po SIST EN 13501-5: Broof (t2)</t>
  </si>
  <si>
    <t>- Podnebno območje, kategorija M in S (srednja in ekstremna klima)</t>
  </si>
  <si>
    <t>- Protidrsnost R11 s kremenovim peskom 0,7 - 1,2 mm</t>
  </si>
  <si>
    <t>Priprava podlage:</t>
  </si>
  <si>
    <r>
      <rPr>
        <sz val="10"/>
        <rFont val="Arial CE"/>
        <family val="0"/>
      </rPr>
      <t xml:space="preserve">Prevoz na gradbišče, ureditev gradbišča z zaščito za </t>
    </r>
    <r>
      <rPr>
        <b/>
        <sz val="10"/>
        <color indexed="8"/>
        <rFont val="Arial"/>
        <family val="2"/>
      </rPr>
      <t>peskanje betona</t>
    </r>
    <r>
      <rPr>
        <sz val="10"/>
        <rFont val="Arial CE"/>
        <family val="0"/>
      </rPr>
      <t xml:space="preserve"> z metalnimi kuglicami ali brušenju s sprotnim odsesavanjem prahu, da zagotovimo min oprijem podlage, preveritev votlih mest na morebitna segragacijska gnezda oz. lunkerje z odvozom gradbenega materiala na odpad</t>
    </r>
  </si>
  <si>
    <t xml:space="preserve">Srednja vrednost: min 1,5 N/mm2 </t>
  </si>
  <si>
    <t xml:space="preserve">Minimalna vrednost: 1,0 N/mm2 </t>
  </si>
  <si>
    <r>
      <rPr>
        <sz val="10"/>
        <rFont val="Arial CE"/>
        <family val="0"/>
      </rPr>
      <t>Dobava in vgradnja npr.</t>
    </r>
    <r>
      <rPr>
        <i/>
        <sz val="10"/>
        <rFont val="Arial CE"/>
        <family val="0"/>
      </rPr>
      <t xml:space="preserve">(2K - EP BAST MasterTop P604/P17, </t>
    </r>
    <r>
      <rPr>
        <sz val="10"/>
        <rFont val="Arial CE"/>
        <family val="0"/>
      </rPr>
      <t xml:space="preserve">ali podobnega </t>
    </r>
    <r>
      <rPr>
        <b/>
        <sz val="10"/>
        <color indexed="8"/>
        <rFont val="Arial"/>
        <family val="2"/>
      </rPr>
      <t>temelnjega premaza</t>
    </r>
    <r>
      <rPr>
        <sz val="10"/>
        <rFont val="Arial CE"/>
        <family val="0"/>
      </rPr>
      <t xml:space="preserve">, brez topil. Sveži premaz posujemo s suhim kremenovim peskom. </t>
    </r>
  </si>
  <si>
    <t>Barva: brez, transparenten</t>
  </si>
  <si>
    <t xml:space="preserve">Poraba: 0,3 - 0,5 kg/m2 </t>
  </si>
  <si>
    <t>Posutje s kremenovim peskom npr. 0,3-0,8 mm cca 1,0 - 1,5 kg/m2</t>
  </si>
  <si>
    <r>
      <rPr>
        <sz val="10"/>
        <rFont val="Arial CE"/>
        <family val="0"/>
      </rPr>
      <t xml:space="preserve">Izvedba </t>
    </r>
    <r>
      <rPr>
        <b/>
        <sz val="10"/>
        <color indexed="8"/>
        <rFont val="Arial"/>
        <family val="2"/>
      </rPr>
      <t xml:space="preserve">tesnilne izolacije </t>
    </r>
    <r>
      <rPr>
        <sz val="10"/>
        <color indexed="8"/>
        <rFont val="Arial"/>
        <family val="2"/>
      </rPr>
      <t>npr.</t>
    </r>
    <r>
      <rPr>
        <sz val="10"/>
        <rFont val="Arial CE"/>
        <family val="0"/>
      </rPr>
      <t xml:space="preserve"> </t>
    </r>
    <r>
      <rPr>
        <i/>
        <sz val="10"/>
        <rFont val="Arial CE"/>
        <family val="0"/>
      </rPr>
      <t xml:space="preserve">(BASF MasterSeal M689) </t>
    </r>
    <r>
      <rPr>
        <sz val="10"/>
        <rFont val="Arial CE"/>
        <family val="0"/>
      </rPr>
      <t xml:space="preserve">ali podobno, brez topil, zelo elastična, kemijsko odporne, hitro reaktivna, po EN 1081, 2K poliureje. </t>
    </r>
  </si>
  <si>
    <t xml:space="preserve">Strojna vgradnja z vročim brizganjem na predhodno obdelano podlago. </t>
  </si>
  <si>
    <t>Standardi / Izjave / Certifikati:</t>
  </si>
  <si>
    <t>DIN EN 1081</t>
  </si>
  <si>
    <t xml:space="preserve">Razteznost: 425 % (pred lomom) </t>
  </si>
  <si>
    <t>Razred gorljivosti: Cfl-s1</t>
  </si>
  <si>
    <t>Odpornost po Shode A: 92</t>
  </si>
  <si>
    <t>Odpornost po Shode D: 42</t>
  </si>
  <si>
    <t>Premostitev statičnih razpok: A5 = 2,5 mm (23°C)</t>
  </si>
  <si>
    <t>Premostitev dinamičnih razpok: B 4.2 (-20°C)</t>
  </si>
  <si>
    <t>Poraba cca 2,0 kg</t>
  </si>
  <si>
    <t>Barva: siva (npr.RAL 7035)</t>
  </si>
  <si>
    <r>
      <rPr>
        <sz val="10"/>
        <rFont val="Arial CE"/>
        <family val="0"/>
      </rPr>
      <t xml:space="preserve">Izvedba </t>
    </r>
    <r>
      <rPr>
        <b/>
        <sz val="10"/>
        <color indexed="8"/>
        <rFont val="Arial"/>
        <family val="2"/>
      </rPr>
      <t>obrabnega sloja</t>
    </r>
    <r>
      <rPr>
        <sz val="10"/>
        <rFont val="Arial CE"/>
        <family val="0"/>
      </rPr>
      <t xml:space="preserve"> </t>
    </r>
    <r>
      <rPr>
        <i/>
        <sz val="10"/>
        <rFont val="Arial CE"/>
        <family val="0"/>
      </rPr>
      <t>npr. (BASF MasterSeal M689 )</t>
    </r>
    <r>
      <rPr>
        <sz val="10"/>
        <rFont val="Arial CE"/>
        <family val="0"/>
      </rPr>
      <t>ali podobno, brez topil, zelo elastična, kemijsko odporne, hitro reaktivna, po EN 1081, 2K poliureje. Sveži sloj posujemo s suhim kremenovim peskom (one shot system)</t>
    </r>
  </si>
  <si>
    <t>Poraba cca 0,5 - 1,0 kg</t>
  </si>
  <si>
    <t>Posutje s kremenovim peskom npr. 0,7 - 1,2 mm cca 1,0 - 1,5 kg/m2</t>
  </si>
  <si>
    <r>
      <rPr>
        <sz val="10"/>
        <rFont val="Arial CE"/>
        <family val="0"/>
      </rPr>
      <t xml:space="preserve">Dobava in vgradnja npr. </t>
    </r>
    <r>
      <rPr>
        <i/>
        <sz val="10"/>
        <rFont val="Arial CE"/>
        <family val="0"/>
      </rPr>
      <t xml:space="preserve">(2K BASF MasterTop TC 373), ali podobno </t>
    </r>
    <r>
      <rPr>
        <sz val="10"/>
        <rFont val="Arial CE"/>
        <family val="0"/>
      </rPr>
      <t>epoksidnega pigmentiranega, UV obstojnega</t>
    </r>
    <r>
      <rPr>
        <b/>
        <sz val="10"/>
        <color indexed="8"/>
        <rFont val="Arial"/>
        <family val="2"/>
      </rPr>
      <t xml:space="preserve"> končnega premaza</t>
    </r>
    <r>
      <rPr>
        <sz val="10"/>
        <rFont val="Arial CE"/>
        <family val="0"/>
      </rPr>
      <t xml:space="preserve"> na  posuto podlago, odporen na pogonska goriva, masti, maziva, soli (Nacl in KCl), urin</t>
    </r>
  </si>
  <si>
    <t>Lastnosti :</t>
  </si>
  <si>
    <t>Razred gorljivosti = Cfl-s1</t>
  </si>
  <si>
    <t>EN 13813: SR-B1,5-AR1-IR4</t>
  </si>
  <si>
    <t>Zaščita površin po EN 1504-2 ter DIN V 18026</t>
  </si>
  <si>
    <t>Poraba: 0,7 - 0,9 kg/m2</t>
  </si>
  <si>
    <t>Barva: PG1 po BASF barvni lestici</t>
  </si>
  <si>
    <t>OBDELAVA POVOZNIH POVRŠIN- SKUPAJ</t>
  </si>
  <si>
    <t>OBRTNIŠKA DELA</t>
  </si>
  <si>
    <t>Izdelava, dobava in montaža jeklene</t>
  </si>
  <si>
    <t>vroče cinkane konstrukcije požarnega</t>
  </si>
  <si>
    <t>stopnišča, komplet po detajlu št. 5</t>
  </si>
  <si>
    <t>(jeklena konstrukcija, podkonstrukcija za</t>
  </si>
  <si>
    <t>fasadne panele, ograje, nastopne ploskve,</t>
  </si>
  <si>
    <t xml:space="preserve">sidra sidranje konstrukcije,…) z vsemi </t>
  </si>
  <si>
    <t>pomožnimi deli in prenosi. Jeklene</t>
  </si>
  <si>
    <t xml:space="preserve">požarne stopnice tlorisnih dimenzij </t>
  </si>
  <si>
    <t>4,40/2,20 m in višine cca 16,00 m.</t>
  </si>
  <si>
    <t>Izdelava, dobava in montaža kovinskih</t>
  </si>
  <si>
    <t>vrat dim. 90/200 cm</t>
  </si>
  <si>
    <t>▪ enokrilna polna požarna vrata EI 60</t>
  </si>
  <si>
    <t>▪ jekleni vratni profili EI 60</t>
  </si>
  <si>
    <t>▪ vratno krilo polno - RAL po izbiri</t>
  </si>
  <si>
    <t>▪ samozapiralo</t>
  </si>
  <si>
    <t>▪ sistemske rešitve vgradnje</t>
  </si>
  <si>
    <t>▪ vsaj 60 minut preprečuje prehod plamena</t>
  </si>
  <si>
    <t xml:space="preserve">   in temperature, omeji prehod dima</t>
  </si>
  <si>
    <t>Dobava in montaža strešnih trapeznih</t>
  </si>
  <si>
    <r>
      <rPr>
        <sz val="12"/>
        <rFont val="Arial Narrow"/>
        <family val="2"/>
      </rPr>
      <t>m</t>
    </r>
    <r>
      <rPr>
        <vertAlign val="superscript"/>
        <sz val="12"/>
        <rFont val="Arial Narrow"/>
        <family val="2"/>
      </rPr>
      <t>2</t>
    </r>
  </si>
  <si>
    <t>sendvič plošč vključno z vsem potrebnim</t>
  </si>
  <si>
    <t>pritrdilnim materialom, stranskimi zaključki</t>
  </si>
  <si>
    <t>iz Al pločevine in tesnjenjem.</t>
  </si>
  <si>
    <t>Strešni Alu sendvič panel z negorljivim</t>
  </si>
  <si>
    <t>polnilom EI 60, debeline 10 cm komplet</t>
  </si>
  <si>
    <t>z vsemi pomožnimi deli in prenosi.</t>
  </si>
  <si>
    <t>Montaža se vrši na že pripravljeno</t>
  </si>
  <si>
    <t>jekleno konstrukcijo požarnega stopnišča.</t>
  </si>
  <si>
    <t>RAL po izbiri projektanta.</t>
  </si>
  <si>
    <t>Dobava in montaža fasadnih sendvič</t>
  </si>
  <si>
    <t>plošč vključno z vsem potrebnim</t>
  </si>
  <si>
    <t>pritrdilnim materialom in stranskimi zaključki</t>
  </si>
  <si>
    <t>iz Al pločevine.</t>
  </si>
  <si>
    <t>Fasadni Alu sendvič panel z negorljivim</t>
  </si>
  <si>
    <t>Viseči žleb iz aluminijske pločevine</t>
  </si>
  <si>
    <r>
      <rPr>
        <sz val="12"/>
        <rFont val="Arial Narrow"/>
        <family val="2"/>
      </rPr>
      <t>m</t>
    </r>
    <r>
      <rPr>
        <vertAlign val="superscript"/>
        <sz val="12"/>
        <rFont val="Arial Narrow"/>
        <family val="2"/>
      </rPr>
      <t>1</t>
    </r>
  </si>
  <si>
    <t>debeline 1 mm, pločevina razvite</t>
  </si>
  <si>
    <t>širine 50 cm, oblikovana po detajlu</t>
  </si>
  <si>
    <t>projektanta, vključno z vsem potrebnim</t>
  </si>
  <si>
    <t>tesnenjem in izdelavo iztočnih odcepov.</t>
  </si>
  <si>
    <t>Žleb strehe požarnih stopnic.</t>
  </si>
  <si>
    <t>RAL pločevine po izbiri projektanta.</t>
  </si>
  <si>
    <t>Odtočne cevi okrogle oblike, fi 100 mm</t>
  </si>
  <si>
    <t>narejene iz alu pločevine deb. 1 mm,</t>
  </si>
  <si>
    <t>vključno z vsem potrebnim pritrdilnim</t>
  </si>
  <si>
    <t>materialom, fazonskimi komadi in</t>
  </si>
  <si>
    <t>potrebnim tesnenjem.</t>
  </si>
  <si>
    <t>Odtok strehe požarnih stopnic.</t>
  </si>
  <si>
    <t>Iztočni kotliček okrogle oblike, fi 100 mm</t>
  </si>
  <si>
    <t>RAL pločevine po izbiri projektanata.</t>
  </si>
  <si>
    <t xml:space="preserve">Izdelava in montaža eloksiranih Alu žaluzij /lamel </t>
  </si>
  <si>
    <t xml:space="preserve">glej detajl št. 7, pritrjenih  na betonsko </t>
  </si>
  <si>
    <t xml:space="preserve">konstrukcijo objekta, v naklonu 50°, </t>
  </si>
  <si>
    <t>tako da bodo preprečile vdor dežja</t>
  </si>
  <si>
    <t>v notranjost objekta, razmak med njimi je</t>
  </si>
  <si>
    <t>takšen, da bo zagotovljeno naravno</t>
  </si>
  <si>
    <t>prezračevanje objekta.</t>
  </si>
  <si>
    <t>Sanacija žaluzij iz prejšnjih faz, ojačitev z dodatnimi</t>
  </si>
  <si>
    <t>vertikalami ''T profila'' 90x50x4 na 2m razmaka</t>
  </si>
  <si>
    <t xml:space="preserve"> - višina 10.40m</t>
  </si>
  <si>
    <t>10.</t>
  </si>
  <si>
    <t>Dobava in montaža jeklene varnostne ograje</t>
  </si>
  <si>
    <t>(JVO) vključno z vsemi elementi pritrditve,</t>
  </si>
  <si>
    <t xml:space="preserve">skladno s tehničnimi smernicami Ministrstva </t>
  </si>
  <si>
    <t xml:space="preserve">za promet RS (TSC 07.103). Nivo zadrževanja </t>
  </si>
  <si>
    <t>H1, delovna širina W2 (h=75 cm).JVO mora</t>
  </si>
  <si>
    <t>biti atestirano skladno s SIST EN 1317.</t>
  </si>
  <si>
    <t xml:space="preserve">Stebričke JVO se montira na predhodno </t>
  </si>
  <si>
    <t>vgrajena sidra, ki so na razmako 1,50 m</t>
  </si>
  <si>
    <t>11.</t>
  </si>
  <si>
    <t>H1, delovna širina W4 (h=115 cm).JVO mora</t>
  </si>
  <si>
    <t>Izdelava po detajlu št. 2.</t>
  </si>
  <si>
    <t>12.</t>
  </si>
  <si>
    <t>Dobava in montaža jeklenega  ročaja s stebri</t>
  </si>
  <si>
    <t xml:space="preserve">čki na parapet  (atiko) strehe, skladno s </t>
  </si>
  <si>
    <t>projektom. Cev fi 133, t=5 mm. Jeklo kvalitete</t>
  </si>
  <si>
    <t xml:space="preserve">S235 J2, antikorozijsko zaštičeno  z vročim </t>
  </si>
  <si>
    <t>cinkanjem  85 mm. Izdelava po detajlu št. 3 in 8.</t>
  </si>
  <si>
    <t>13.</t>
  </si>
  <si>
    <t>Dobava in vgradnja strešnih vtočnikov v sistem ravne</t>
  </si>
  <si>
    <t>povozne strehe komplet po detajlu.</t>
  </si>
  <si>
    <t>14.</t>
  </si>
  <si>
    <t>Dobava in montaža lito železnih odtočnih cevi</t>
  </si>
  <si>
    <t xml:space="preserve">premera fi 200 mm, vključno z priključitvijo </t>
  </si>
  <si>
    <t>na strešne vdtočnike in revizijske jaške na</t>
  </si>
  <si>
    <t>nivoju temeljnih gred, vključno z vsemi tipski</t>
  </si>
  <si>
    <t>mi priključitvenimi elementi, koleni, obešali,</t>
  </si>
  <si>
    <t>tesnili in pritrdilnim materijalom</t>
  </si>
  <si>
    <t>OBRTNIŠKA  DELA - SKUPAJ</t>
  </si>
  <si>
    <t>Tehnološke risbe za proizvodnjo mora izvajalec del izdelati v skladu</t>
  </si>
  <si>
    <t>s projektno dokumentacijo. V kolikor želi izvajalec prilagoditi izvedbo</t>
  </si>
  <si>
    <t>svoji tehnologiji, mora izdelati ustrezno projektno dokumentacijo</t>
  </si>
  <si>
    <t>z detajli, katero mora pregledati in s podpisom potrditi projektant.</t>
  </si>
  <si>
    <t>Enotna cena mora vsebovati:</t>
  </si>
  <si>
    <t>▪ merjenje na objektu</t>
  </si>
  <si>
    <t>▪ izdelava tehnoloških risb za proizvodnjo, z detajli</t>
  </si>
  <si>
    <t xml:space="preserve">▪ izdelava vseh izračunov vezanih na izdelavo elementov, potrebnih za </t>
  </si>
  <si>
    <t xml:space="preserve">  doseganje predpisanih zahtev</t>
  </si>
  <si>
    <t>▪ preizkušanje posameznih elementov in dokazovanje kvalitete z atesti</t>
  </si>
  <si>
    <t>▪ izdelava vzorca in vgradnja na objektu</t>
  </si>
  <si>
    <t>▪ ves potreben glavni, pomožni pritrdilni in vezni material</t>
  </si>
  <si>
    <t>▪ izdelavo vseh potrebnih zaključkov</t>
  </si>
  <si>
    <t>▪ izdelava elementov v delavnici in montaža na objektu</t>
  </si>
  <si>
    <t>▪ vse potrebne transporte do mesta vgrajevanja</t>
  </si>
  <si>
    <t>▪ skladiščenje materiala na gradbišču</t>
  </si>
  <si>
    <t>▪ vsa pomožna sredstva na objektu za montažo kot so lestve, odri…</t>
  </si>
  <si>
    <t>▪ usklajevanje z osnovnim načrtom in posvetovanjem s projektantom</t>
  </si>
  <si>
    <t>▪ finalna obdelava elementov po opisih</t>
  </si>
  <si>
    <t>▪ popravilo eventualno povzročene škode ostalim izvajalcem</t>
  </si>
  <si>
    <t>▪ čiščenje prostora po končanih delih</t>
  </si>
  <si>
    <t>▪ plačilo komunalnih prispevkov za stalno deponijo</t>
  </si>
  <si>
    <t>REKAPITULACIJA - ZAKLJUČNA DELA</t>
  </si>
  <si>
    <t>SKUPAJ ZAKLJUČNA DELA:</t>
  </si>
  <si>
    <t>Notranje hidrantno omrežje - MORSKA VODA</t>
  </si>
  <si>
    <t>Zidna hidrantna omarica opremljena z: zapornim ventilom za stenske hidrante DN50, 20 m dolgo tlačno trevira cevjo na navijalnem bobnu, ročnik z zasunom in brizgalno šobo fi32, komplet s pritrdilnim in montažnim materialom</t>
  </si>
  <si>
    <t xml:space="preserve">Pločevinasta omara (dim.: 100/100 cm) obarvana rdeče, z dodatno vsebino za uporabo hidranta, opremljena z:  </t>
  </si>
  <si>
    <t>4 kos tlačna tervira cev fi50</t>
  </si>
  <si>
    <t>2 kos ročnik z zasunom fi50</t>
  </si>
  <si>
    <t>2 kos ključ "C"</t>
  </si>
  <si>
    <t>Jeklene pocinkane cevi po DIN 2440 vključno s fitingi, tesnilnim in pritrdilnim materialom (hladna voda vidno - suho hidrantno omrežje, morska voda)</t>
  </si>
  <si>
    <t>DN50</t>
  </si>
  <si>
    <t>DN65</t>
  </si>
  <si>
    <t>DN100</t>
  </si>
  <si>
    <t>Jeklene pocinkane cevi po DIN 2440 vključno s fitingi, tesnilnim in pritrdilnim materialom ter izolirane z 2x ovojem dekorodal traku (hladna voda v tleh oz. zemlji), od priključka na zunanje hidrantno omrežje, do polnilno-praznilnega ventila</t>
  </si>
  <si>
    <t>Polnilno-praznilni ventil za ročno aktiviranje notranje hidrantne mreže, krogelna pipa s prirobničnim priključkom, protiprirobnicami, tesnili in vijaki, komplet z izpustno krogelno pipo DN25</t>
  </si>
  <si>
    <t>Izvedba zaščite pred zamrznitvijo (vodovodne cevi pod tlakom vode, hidrantna vertikala do zapornega ventila), el. grelni kabli + vklopni termostat, toplotna izolacija 10cm steklene volne v Alu oklepu), v skupni dolžini cca 2m</t>
  </si>
  <si>
    <t>el. grelni kabel moči 15 W/m, dolžine 12 m</t>
  </si>
  <si>
    <t>vklopni termostat za področje od -10°C do +30°C, v ohišju za zunanjo montažo, skupaj s pritrdilnim materialom</t>
  </si>
  <si>
    <t>Zaščitna maska, za vertikalo iz prejšnje točke, pocinkana mreža (raster cca 25/25 mm), vpeta v okvir iz profilnega jekla (izgled pocinkano, oz. po detajlu arh.)</t>
  </si>
  <si>
    <t>dimenzij: 30x30x100 cm</t>
  </si>
  <si>
    <t>Izvedba tlačnega preizkusa (10bar), vključno s polnitvijo, odzračenjem in izpiranjem cevovoda</t>
  </si>
  <si>
    <t xml:space="preserve">9. </t>
  </si>
  <si>
    <t xml:space="preserve">Izvedba meritve hidrantov s strani pooblaščenega podjetja </t>
  </si>
  <si>
    <t xml:space="preserve">Objekt:            </t>
  </si>
  <si>
    <t xml:space="preserve">SKLADIŠČNI OBJEKT GARAŽNE HIŠE – FAZA 2A  </t>
  </si>
  <si>
    <t>Investitor:</t>
  </si>
  <si>
    <t>Vrsta del:</t>
  </si>
  <si>
    <t xml:space="preserve">ELEKTRO  INŠTALACIJE </t>
  </si>
  <si>
    <t>PZI</t>
  </si>
  <si>
    <t>št. WIN-16-022-11</t>
  </si>
  <si>
    <t>Vsebina:</t>
  </si>
  <si>
    <t>POPISI DEL IN MATERIALA</t>
  </si>
  <si>
    <t>Vrsta el. inštalacij:</t>
  </si>
  <si>
    <t>Električne inštalacije in oprema</t>
  </si>
  <si>
    <t xml:space="preserve">REKAPITULACIJA ELEKTROINSTALACIJ </t>
  </si>
  <si>
    <t>MOČNOSNE INSTALACIJE IN OPREMA</t>
  </si>
  <si>
    <t>EUR</t>
  </si>
  <si>
    <t>SIGNALNOKOMUNIKACIJSKE INSTALACIJE</t>
  </si>
  <si>
    <t>STRELOVOD</t>
  </si>
  <si>
    <t>MONTAŽNA  IN GRADB. DELA ZA ELEKTROINST</t>
  </si>
  <si>
    <t>E1. Močnostne inštalacije in oprema</t>
  </si>
  <si>
    <t>M1.  SVETILKE</t>
  </si>
  <si>
    <t>Dobava, montaža in priprava gradbenih odprtin za montažo svetilk po izboru investitorja in arhitekta, ter potrebnh izspustov in obešal za montžo svetilk.</t>
  </si>
  <si>
    <t>5700 3150 lm 27W 840 FO 1277mm IP66 inox</t>
  </si>
  <si>
    <t>kos</t>
  </si>
  <si>
    <t>Stropna svetilka, polikarbonatno ohišje, svetlobni vir: PCB, LED moduli visoke svetilnosti, mid-power SMD, LED, CRI &gt; 80, barvno odstopanje MacAdam ≤3, 50.000h L80 B10., optika cca 100°, dolžina,1,277 m x 104 x 84 mm., 3150  lm, 27W 840 , 119 Lm/W.,  pritrdila inox..</t>
  </si>
  <si>
    <t xml:space="preserve">Montaža in priklop svetilk </t>
  </si>
  <si>
    <t>Oznaka v projektu S1</t>
  </si>
  <si>
    <t>5700 4290 lm 36W 840 FO 1277mm IP66 inox</t>
  </si>
  <si>
    <t>Stropna svetilka, polikarbonatno ohišje, svetlobni vir: PCB, LED moduli visoke svetilnosti, mid-power SMD, LED, CRI &gt; 80, barvno odstopanje MacAdam ≤3, 50.000h L80 B10., optika cca 100°, dolžina,1,277 m x 104 x 84 mm., 4290  lm, 36W 840 , 125 Lm/W.,  pritrdila inox.</t>
  </si>
  <si>
    <t>Oznaka v projektu S2</t>
  </si>
  <si>
    <t>Reflektor FAEL 38022 MACH4 12LED ASY2 70W, 8000 Lm, 4000°K, asimetričnost 50°, senčnik 14°</t>
  </si>
  <si>
    <t>Oznaka v projektu S3</t>
  </si>
  <si>
    <t>Kandelaber, konusna izvedba, z betonskim temeljem, višina od sidrnih vijakov 7m, fi 60mm na vrhu, pocinkana izvedba, kot npr. ANTARES P60</t>
  </si>
  <si>
    <t>VARNOSTNA RAZSVETLJAVA</t>
  </si>
  <si>
    <t>F65 LED 11W IP65 LG SE1/3</t>
  </si>
  <si>
    <t>Kot npr. BEGHELLI 19236</t>
  </si>
  <si>
    <t>Oznaka v projektu Z1</t>
  </si>
  <si>
    <t>LOGICA LED LG 11W SE 1/3H</t>
  </si>
  <si>
    <t>Kot npr. BEGHELLI 12183</t>
  </si>
  <si>
    <t>Oznaka v projektu Z2</t>
  </si>
  <si>
    <t>F65 LED 11W IP65 LG SA 1/3</t>
  </si>
  <si>
    <t>Kot npr. BEGHELLI 19237</t>
  </si>
  <si>
    <t>Oznaka v projektu Z3</t>
  </si>
  <si>
    <t>Oznaka v projektu Z4</t>
  </si>
  <si>
    <t>Spuščen piktogram za F65 L/D</t>
  </si>
  <si>
    <t>Kot npr. BEGHELLI 19042</t>
  </si>
  <si>
    <t xml:space="preserve">Montaža piktograma </t>
  </si>
  <si>
    <t>Spuščen piktogram R za F65</t>
  </si>
  <si>
    <t>Kot npr. BEGHELLI 19043</t>
  </si>
  <si>
    <t>Piktogram fotolumin. 4975GR DO 15X30cm, JALITE</t>
  </si>
  <si>
    <t>Piktogram fotolumin. 4975WR D 25X50cm, JALITE</t>
  </si>
  <si>
    <t>M2.  INŠTALACIJSKI MATERIAL</t>
  </si>
  <si>
    <t>Pred naročilom je potrebno natančno preveriti rešitev postavitve in montaže vezano na dokončni načrt arhitekture.</t>
  </si>
  <si>
    <t>Dobava in vgradnja komplet :</t>
  </si>
  <si>
    <t>Kabli</t>
  </si>
  <si>
    <t xml:space="preserve">Dobava in polaganje napajalnega kabla . Kabel je delno položen podometno v inšt.cevi, kanale po hodnikih nad spuščenim stropom, delno uvlečen v inštalacijske cevi, delno pa pritrjen z ločlnimi objemkami .                                                  </t>
  </si>
  <si>
    <t>NYY-J 3x1,5mm2</t>
  </si>
  <si>
    <t>NYY-J 5x1,5mm2</t>
  </si>
  <si>
    <t>NYY-J 3x2,5mm2</t>
  </si>
  <si>
    <t>NYY-J 5x2,5mm2</t>
  </si>
  <si>
    <t>NYY-J 5x16mm2</t>
  </si>
  <si>
    <t>NYY-J 1x50mm2</t>
  </si>
  <si>
    <t>NYY-O 5x95mm2</t>
  </si>
  <si>
    <t>NYY-J 4x240mm2</t>
  </si>
  <si>
    <t>NYY-J 4x185mm3</t>
  </si>
  <si>
    <t>UNITRONIC EB JE-Y(ST)Y...BD 2X2X0,8</t>
  </si>
  <si>
    <t>Fleksibilne rebraste cevi, Tip RFSS  (komplet s polaganjem, podometno ).</t>
  </si>
  <si>
    <r>
      <rPr>
        <sz val="10"/>
        <rFont val="Arial"/>
        <family val="2"/>
      </rPr>
      <t xml:space="preserve">  </t>
    </r>
    <r>
      <rPr>
        <sz val="10"/>
        <rFont val="Symbol"/>
        <family val="1"/>
      </rPr>
      <t>f</t>
    </r>
    <r>
      <rPr>
        <sz val="10"/>
        <rFont val="Arial"/>
        <family val="2"/>
      </rPr>
      <t xml:space="preserve"> 23 mm                                   </t>
    </r>
  </si>
  <si>
    <t>Fleksibilne rebraste cevi, Tip STIGMAFLEX (komplet s polaganjem).</t>
  </si>
  <si>
    <r>
      <rPr>
        <sz val="10"/>
        <rFont val="Arial"/>
        <family val="2"/>
      </rPr>
      <t xml:space="preserve">  </t>
    </r>
    <r>
      <rPr>
        <sz val="10"/>
        <rFont val="Symbol"/>
        <family val="1"/>
      </rPr>
      <t>f</t>
    </r>
    <r>
      <rPr>
        <sz val="10"/>
        <rFont val="Arial"/>
        <family val="2"/>
      </rPr>
      <t xml:space="preserve"> 110 mm                                   </t>
    </r>
  </si>
  <si>
    <r>
      <rPr>
        <sz val="10"/>
        <rFont val="Arial"/>
        <family val="2"/>
      </rPr>
      <t xml:space="preserve">  </t>
    </r>
    <r>
      <rPr>
        <sz val="10"/>
        <rFont val="Symbol"/>
        <family val="1"/>
      </rPr>
      <t>f</t>
    </r>
    <r>
      <rPr>
        <sz val="10"/>
        <rFont val="Arial"/>
        <family val="2"/>
      </rPr>
      <t xml:space="preserve"> 125 mm                                   </t>
    </r>
  </si>
  <si>
    <r>
      <rPr>
        <sz val="10"/>
        <rFont val="Arial"/>
        <family val="2"/>
      </rPr>
      <t xml:space="preserve">  </t>
    </r>
    <r>
      <rPr>
        <sz val="10"/>
        <rFont val="Symbol"/>
        <family val="1"/>
      </rPr>
      <t>f</t>
    </r>
    <r>
      <rPr>
        <sz val="10"/>
        <rFont val="Arial"/>
        <family val="2"/>
      </rPr>
      <t xml:space="preserve"> 160 mm                                   </t>
    </r>
  </si>
  <si>
    <t xml:space="preserve">PVC,  žica  za povezavo kovinskih mas  H07V-K, rumena/zelena .                </t>
  </si>
  <si>
    <t xml:space="preserve">    6  mm2                              </t>
  </si>
  <si>
    <t xml:space="preserve">    16  mm2                              </t>
  </si>
  <si>
    <t xml:space="preserve">Dobava in montaža kabelske police 50x52mm  montiranega na stropne in stenske nosilce z ustreznimi konzolami, pritrdilnim in spojnim materialom.                                                                          </t>
  </si>
  <si>
    <t>delo</t>
  </si>
  <si>
    <t>material</t>
  </si>
  <si>
    <t>skupaj</t>
  </si>
  <si>
    <t xml:space="preserve">Dobava in montaža kabelski polic 100x60mm montirane na stropne in stenske nosilce z ustreznimi konzolami, pritrdilnim in spojnim materialom.                                                                          </t>
  </si>
  <si>
    <t>Dobava in montaža požarnega premaza in kamene volne ali požarne pene kot zapore prehoda inštalacij skozi meje požarnega sektorja, ki so lahko masivni zidovi, kakor tudi lahke predelne stene, minimalne debeline 10 cm. Inštalacije je potrebno obojestransko premazati v debelini najmanj 1 mm. Prav tako je potrebno obojestransko  premazati kameno volno in zid v debelini najmanj 1 mm suhega sloja. Ob montaži je potrebno upoštevati navodila proizvajalca. Po montaži je potrebno zaporo označiti s podatki o sistemu in izdelovalcu. Za celotno konstrukcijo je potrebno predložiti ustrezna dokazila o požarnih odpornostih.                           Pož.odpornost: EI 90 S (Promat).</t>
  </si>
  <si>
    <t xml:space="preserve">Dobava in montaža nadometne vodotesne Mini omarice dim:460x340x160 kot npr. Sistem Kaedra št.art.13181 z vgrajenio opremo:  </t>
  </si>
  <si>
    <t xml:space="preserve"> - vtičnica s pokrovom16A</t>
  </si>
  <si>
    <t xml:space="preserve"> - vtičnica 5P 32A</t>
  </si>
  <si>
    <t xml:space="preserve"> - varovala 32A,C, 3p</t>
  </si>
  <si>
    <t xml:space="preserve"> - varovala 16A,C,1p</t>
  </si>
  <si>
    <t xml:space="preserve"> - FID stikalo 4p,63A/30mA,</t>
  </si>
  <si>
    <t>Nadometni Senzorji kombinirani tip IR/MW, kot npr. LC-104 PIMW DSC</t>
  </si>
  <si>
    <t>Dobava, montaža in polaganje samoregulirnega grelnega kabla, 20W/m, položenega na plastičnih nosilcih, komplet</t>
  </si>
  <si>
    <t>Nadometni IR senzor za prižiganje razsvetljave, 230 V, 180 stopinjsko polje pokrivanja. Komplet z montažo kot.npr IS 180-2, IP54, IR STEINEL.</t>
  </si>
  <si>
    <t>PVC ohišje (1 izrez Ø22mm) IP66, kot npr. XALD01 Schneider Electric</t>
  </si>
  <si>
    <t>Tipkalo 1NO zeleno, kot npr. XB4BA31 Schneider Electric</t>
  </si>
  <si>
    <t>Položitev kablovoda v zemljo z namestitvijo kabelskih ščitnikov in opozorilnega traku ter tesnenjem proti udoru vode v objekte.</t>
  </si>
  <si>
    <t>Ploščati vodnik, FeZn, dimenzij 25x4mm , položen po celotni trasi NN in interne kabelske kanalizacije z vmesno povezavo jaškov in ostalih kovinskih objektov.</t>
  </si>
  <si>
    <t>OPOMBA: Jaški s pokrovi niso zajeti v popisu elektro del so v sklopu gradbenih del plošče.</t>
  </si>
  <si>
    <t>Razvodnica DPN 180</t>
  </si>
  <si>
    <t>Kabelsko korito NIK 1  15x17 mm</t>
  </si>
  <si>
    <t>Kabelsko korito NIK 1  30x20 mm</t>
  </si>
  <si>
    <t xml:space="preserve">Priključki na sponkah porabnika 230V in 400V, 16A, </t>
  </si>
  <si>
    <t>Razvodnica DPN 100</t>
  </si>
  <si>
    <t>Izvedba ustreznih meritev, kontrolnih pregledov in preizkus izdelanih inštalacij komplet s pisnimi merilnimi protokoli.</t>
  </si>
  <si>
    <t>Izdelava projektne dokumentacije izvedenih del - PID v 5 izvodih</t>
  </si>
  <si>
    <t>Drobni material in transportni stroški</t>
  </si>
  <si>
    <t>M3. STIKALNI BLOKI</t>
  </si>
  <si>
    <t>Opomba: Za vsako spremembo opreme je potrebno pridobiti pisno soglasje investitorja</t>
  </si>
  <si>
    <t>Dobava in vgradnja materiala:</t>
  </si>
  <si>
    <t xml:space="preserve">Stikalni blok mora biti opremljen z eno ali več napisno ploščico, nameščeno na takem mestu, da je vidna tudi po montaži stikalnega bloka. Prva navedena podatka morata biti navedena na napisni ploščici, ostali podatki pa morajo biti navedeni na napisnih ploščicah oz. v tehnični dokumentciji ali v el. shemi. Ti podatki so : naziv ali zaščitni znak proizvajalca, tipska oznaka ali identifikacijska številka, oznaka standarda, vrsta toka (in frekvence pri izmeničnem toku), nazivna obratovalna napetost, nazivna napetost izolacije, nazivna napetost pomožnih tokovnih krogov, meje delovanja, nazivni tok vsakega tokovnega kroga, kratkostična trdnost, stopnja mehanske zaščite, zaščitni ukrepi pred el.udarom, obratovalni pogoji za notranjo in zunanjo montažo ali posebno uporabo, vrsta predvidenega sistema ozemljitve, mere stikalnega bloka, masa </t>
  </si>
  <si>
    <t>Stikalni blok =P+SB1</t>
  </si>
  <si>
    <t>Prostostoječa omara z montažno ploščo in dvojnimi vrati 1200x400x2000mm, , kot npr. TS.8204500, Rittal</t>
  </si>
  <si>
    <t>svetilka 14W s končnim stikalom na vratih + 1-faz. šuko vtičnica,</t>
  </si>
  <si>
    <t>PE zbiralka</t>
  </si>
  <si>
    <t>N zbiralka</t>
  </si>
  <si>
    <t>Vtičnica 16A, 380V, (3P+N+PE), tip GW 66 309, na omari</t>
  </si>
  <si>
    <t>Vtičnica 16A, 250V, (2P+PE), tip GW 20 265, na omari</t>
  </si>
  <si>
    <t xml:space="preserve">V el.omari je vgrajena naslednja elektro oprema: </t>
  </si>
  <si>
    <t>Tripolno bremensko stikalo z rdeče-rumeno ročico, 160A, 3P, kot npr. Interpact INS, Schneider Electric.</t>
  </si>
  <si>
    <t>Prenapetostni odvodnik TN-C. Kot. Npr. DEHN.951300 DV M TNC 255</t>
  </si>
  <si>
    <t>Varovalčni ločilnik ISFT 160/00/3</t>
  </si>
  <si>
    <t>Odklopnik NSX160H, 3p, + Micrologic 2.2 trip enota 160A 3p za NSX160-250</t>
  </si>
  <si>
    <t>Talilni vložek NV/NH 00 C KOMBI gL/gG, 160A, 500V</t>
  </si>
  <si>
    <t xml:space="preserve">Kombinirano zaščitno stikalno DPN-B16/3N/003 kot npr.  DPN N Vigi SI, Schneider Electric.   </t>
  </si>
  <si>
    <t xml:space="preserve">Inštalacijski odklopnik, z indikacijo stanja in delovanja zaščite, 40A, C, 3P, Ik=15kA, kot npr. iC60H, Schneider Electric. </t>
  </si>
  <si>
    <t xml:space="preserve">Kombinirano zaščitno stikalno DPN-C16/1N/003 kot npr.  DPN N Vigi SI, Schneider Electric.   </t>
  </si>
  <si>
    <t xml:space="preserve">Kombinirano zaščitno stikalno DPN-C10/1N/003 kot npr.  DPN N Vigi SI, Schneider Electric.   </t>
  </si>
  <si>
    <t xml:space="preserve">Inštalacijski odklopnik, z indikacijo stanja in delovanja zaščite, 10A, C, 1P, Ik=16kA, kot npr. iC60H, Schneider Electric. </t>
  </si>
  <si>
    <t xml:space="preserve">Inštalacijski odklopnik, z indikacijo stanja in delovanja zaščite, 4A, C, 1P, Ik=16kA, kot npr. iC60H, Schneider Electric. </t>
  </si>
  <si>
    <t xml:space="preserve">Inštalacijski odklopnik, z indikacijo stanja in delovanja zaščite, 10A, B, 1+N, Ik=16kA, kot npr. iC60H, Schneider Electric. </t>
  </si>
  <si>
    <t xml:space="preserve">Inštalacijski odklopnik, z indikacijo stanja in delovanja zaščite, 6A, C, 1P, Ik=16kA, kot npr. iC60H, Schneider Electric. </t>
  </si>
  <si>
    <t xml:space="preserve">Inštalacijski odklopnik, z indikacijo stanja in delovanja zaščite, 6A, C, 2P, Ik=16kA, kot npr. C60H-DC, Schneider Electric. </t>
  </si>
  <si>
    <t xml:space="preserve">Zunanji zidni digitalni senzor IP55, kot npr. CCT15260, Schneider Electric. </t>
  </si>
  <si>
    <t xml:space="preserve">Svetlobno krmiljeno stikalo 230VAC, 50/60Hz, 16A, kot npr. IC100kp+2C, Schneider Electric. </t>
  </si>
  <si>
    <t xml:space="preserve">Modularni kontaktor iCT, 24VAC, 16A, 1NO, kot npr. ICT, Schneider Electric. </t>
  </si>
  <si>
    <t xml:space="preserve">Rele 12VDC, 6A, 1NO, kot npr. TRS 12VDC 1CO, Weidmuller. </t>
  </si>
  <si>
    <t xml:space="preserve">Modularni kontaktor iCT, 25A, 24VAC, 2NO, kot npr. ICT, Schneider Electric. </t>
  </si>
  <si>
    <t xml:space="preserve">Časovno zakasnjeni rele 24-240VAC/24VDC 1C/O, kot npr. iRTB, Schneider Electric. </t>
  </si>
  <si>
    <t xml:space="preserve">Vgradno stikalo 20A/1, kot npr. ISW, Schneider Electric. </t>
  </si>
  <si>
    <t>Izbirno stikalo 1 - 0 - 2 komplet z vmestnikom, 2 x NO in napisno tablico, kot npr. M22-WRK3, EATON.</t>
  </si>
  <si>
    <t>Transformator 400/24V AC, 250VA, kot npr. LP603025I, Schrack.</t>
  </si>
  <si>
    <t>Napajalnik 230VAC/12VDC, 120W, tip PULS CP5.121</t>
  </si>
  <si>
    <t>Napajalnik 230VAC/24VDC, 240W, tip PULS CP10.241-C1</t>
  </si>
  <si>
    <t>Krmilnik Cybrotech, tip Cybro-2-24 Ethernet</t>
  </si>
  <si>
    <t>Razširitveni modul Cybrotech, tip Bio-24R</t>
  </si>
  <si>
    <t>Povezovalno vodilo Cybrotech, tip CAD-P0</t>
  </si>
  <si>
    <t>Povezovalno vodilo Cybrotech, tip CAD-P1</t>
  </si>
  <si>
    <t>Povezovalno vodilo Cybrotech, tip CAD-BC</t>
  </si>
  <si>
    <t>Dobava in polaganje S-FTP kabla kat.6A po kabelski polici ter v ojačani fleksibilni cevi</t>
  </si>
  <si>
    <t>Zaključevanje kabla (na terenu) s konektorji RJ45 kat.6A, po standardu TIA/EIA 568A</t>
  </si>
  <si>
    <t>Programiranje, testiranje in zagon krmilnika.</t>
  </si>
  <si>
    <t>Dopolnitev obstoječega SCADA sistema Iconics Genesis64, za potrebe upravljanja razsvetljave  Izdelava aplikativnega dela na strežniku vključno z mobilno aplikacijo obsega:</t>
  </si>
  <si>
    <t xml:space="preserve">- izdelava grafike (animirane sinoptične sheme s sliko objekta z vnešenimi glavnimi napravami),                                                                                                          - vnos in konfiguracija alarmov,                                                                                                                                   - izdelava trendov in grafičnih prikazov zgodovinskih parametrov,                                                                                                                                                                                                                                                                                                                                                                                                                                                                                                                                                                                                                           - dopolnitev drevesne strukture, integracija grafike, trendov, alarmov,       
- izdelava vmesnika za spremljanje obratovalnih ur razsvetljave po liniji in segmentu na mesečnem nivoju                                                     
- izdelava vmesnika za pošiljanje alarmov ob okvari posamezne svetilne linije preko elektronskega sporočila (email)                                                           
- izdelava vmesnika za samodejno resetiranje fotocelic na celotnem segmentu zunanje razsveltjave z možnostjo blokiranja funkcije za potrebe izvajanja vzdrževalnih posegov                                                                                                                           - Izvajalec je po končanem delu dolžan naročniku posredovati izvorno kodo izdelanega celotnega sistema.
- licenca za dodatnih 1500 tag-ov.
- redundantna strojna licenca obstoječemu sistemu
</t>
  </si>
  <si>
    <t>Dobava in polaganje optičnega kabla  TOSMOS CMAN SM 24 vlaken z ojačano izolacijo odporno proti glodalcem v cevi kabelske kanalizacije (trasa od obstoječega vozlišča v garažni hiši faza 1A)</t>
  </si>
  <si>
    <t>Priprava kabla, čiščenje kabla za spajanje ter zaključevanje optičnega kabla in spajanje na delilniku</t>
  </si>
  <si>
    <t>Optični prespojni kabel SM, konektorji LC – FC 9/125µm,                dolžine 1 m</t>
  </si>
  <si>
    <t>Optični prespojni kabel SM, konektorji LC – LC 9/125µm,                dolžine 1 m</t>
  </si>
  <si>
    <t>Dobava in montaža kovinskega stenskega optičnega delilnika FOKAB za 12 vlaken, tip SM SOD-12 s kaseto za optična vlakna, vključno z 12 kos optičnimi prespojnimi kabli s sredico 9/125um zaključenimi s FC konektorji in 2 kos uvodnicami. Neuporabljene uvodnice je potrebno zapreti s tipskim čepom (tesnilna ploščica - delilnik ne sme imeti odprtin)</t>
  </si>
  <si>
    <t>Dobava in montaža optičnega delilnika EATON višine 1U z 48 priključnimi LC konektorji s kaseto za vgradnjo v obstoječo rack omaro, vključno z enorodovnimi (SM) prespojnimi optičnimi kabli s sredico 9/125um zaključenimi z LC konektorji za montažo v delilnik</t>
  </si>
  <si>
    <t>Dobava in montaža omrežnega stikala Transition networks SM8TAT2SA Smart PoE+,  8 x 10/100/1000 RJ45 vrat, 2 x 100/1000 SFP slotov</t>
  </si>
  <si>
    <t>SFP modul Finisar FTLF 1318P3BTL, 1000Base-LX, 1310 nm, domet do 10 km na enorodovnem optičnem kablu s premerom sredice 9/125um, temp območje -40°C do 85°C</t>
  </si>
  <si>
    <t>Označevanje delilnikov in optičnih kablov po policah, jaških in kabelski kanalizaciji.</t>
  </si>
  <si>
    <t>Centrala LOGICA, Kot npr. BEGHELLI 12100</t>
  </si>
  <si>
    <t>Centrala LOGICA SUPERVISIONE, Kot npr. BEGHELLI 12131</t>
  </si>
  <si>
    <t>Konverter RS485 ETHERNET, Kot npr. BEGHELLI 12135</t>
  </si>
  <si>
    <t>Software LOGICA VISUAL, BEGHELLI</t>
  </si>
  <si>
    <t>Vijačna sponka z varovalko 2,5mm2, kot npr. WSI 2,5/LD 10-36V AC/DC, Weidmuller</t>
  </si>
  <si>
    <t>Vijačna sponka, 70/95mm2, Bež, Weidmuller</t>
  </si>
  <si>
    <t>Vijačna sponka, 16mm2, Bež, Weidmuller</t>
  </si>
  <si>
    <t>Vijačna sponka, 2,5mm2, Bež, Weidmuller</t>
  </si>
  <si>
    <t>Drobni material 5%</t>
  </si>
  <si>
    <t>Stikalni blok =P+SB2</t>
  </si>
  <si>
    <t>Napajalnik SITOP smat SITOP PSU100S 12 V/7 A, kot npr. 6EP1322-2BA00, Siemens.</t>
  </si>
  <si>
    <t>Programiranje, testiranje in zagon krmilnika</t>
  </si>
  <si>
    <t>Stikalni blok =1N+SB1</t>
  </si>
  <si>
    <t>Prenapetostni odvodnik 4p. Kot. npr. DEHNrail M 255V</t>
  </si>
  <si>
    <t>Programiranje, testiranje in zagon</t>
  </si>
  <si>
    <t>Stikalni blok =1N+SB2</t>
  </si>
  <si>
    <t>Stikalni blok =2N+SB1</t>
  </si>
  <si>
    <t>Stikalni blok =2N+SB2</t>
  </si>
  <si>
    <t>Stikalni blok =3N+SB1</t>
  </si>
  <si>
    <t>Stikalni blok =3N+SB2</t>
  </si>
  <si>
    <t>Stikalni blok =4N+SB1</t>
  </si>
  <si>
    <t>Stikalni blok =4N+SB2</t>
  </si>
  <si>
    <t xml:space="preserve">OMARICA  ZA IZENAČITEV POTENCIALA "GIP" </t>
  </si>
  <si>
    <t>Kovinska omarica n/o s ključavnico. Zaščita IP40. Kompletno opremljena. Vgrajena oprema:</t>
  </si>
  <si>
    <t xml:space="preserve">  zbiralka Cu 30x5 mm</t>
  </si>
  <si>
    <t>I1. Signalnokomunikacijske inštalacije</t>
  </si>
  <si>
    <t>Sodelovanje naših serviserjev pri izvedbi funkcionalnega pregleda vgrajenega sistema za JAVLJANJE POŽARA</t>
  </si>
  <si>
    <t>Odstranitev grafičnih elementov iz osnovnih ACAD-ovih predlog, prilagoditev velikosti ACAD-ovih tlorisov na resolucijo GNC-ja, monitorja in vnos v grafični del SCADE</t>
  </si>
  <si>
    <t>finalno parametriranje, testiranje sistema, prevozni stroški</t>
  </si>
  <si>
    <t xml:space="preserve">(kot. npr  HERMI)  </t>
  </si>
  <si>
    <t xml:space="preserve">V kompletu z vodniki je potrebno   upoštevati montažni pribor, vezni material, materialom za fiksiranje in zaščito:       </t>
  </si>
  <si>
    <t>Okrogli vodnik iz pocinkane žice fi=10 mm položene pod asfaltno prevleko in povezava na lovilne gobe, za izdelavo lovilnih in odvodnih vodov, kompletno z ostalim priborom, veznim materialom in materialom za fiksiranje in zaščito.</t>
  </si>
  <si>
    <t>Ploščati vodnik, inox RH, dimenzij 30x3,5mm položen na distančnike - povezava na kandelabre</t>
  </si>
  <si>
    <t>*</t>
  </si>
  <si>
    <t>lovilne gobe</t>
  </si>
  <si>
    <t>križne spone FeZn-Al</t>
  </si>
  <si>
    <t>cevne objemke</t>
  </si>
  <si>
    <t>odtočne objemke</t>
  </si>
  <si>
    <t>tablice za oštevilčenje</t>
  </si>
  <si>
    <t>Bitumenski premaz</t>
  </si>
  <si>
    <t>Povezava ozemljitvene letve v razdelilcu s strelovodno napravo</t>
  </si>
  <si>
    <t>Izdelava stika vertikalnih palic z jekleno žico in označitvijo palic</t>
  </si>
  <si>
    <t>Izdelava stika vertikalni palic stebra in palic armature v plošči</t>
  </si>
  <si>
    <t>Drobni material in transport</t>
  </si>
  <si>
    <t>Meritve in pregledi</t>
  </si>
  <si>
    <t>Opomba: Vsa oprema  je lahko ekvivalent navedene opreme ali boljše kvalitete z enakimi karakteristikami.</t>
  </si>
  <si>
    <t>V ponudbi je potrebno upoštevati tehnične zahteve navedene v tehničnem poročilu.</t>
  </si>
  <si>
    <t>Dobava in montaža:</t>
  </si>
  <si>
    <t xml:space="preserve">Ploščati vodnik iz pocinkanega valjanca FeZn 25x4mm   komplet s polaganjem     </t>
  </si>
  <si>
    <t>Ploščati vodnik, inox RH, dimenzij 30x3,5mm , za izdelavo prehodov iz temeljev v zemljo in povezava na GIP (stikalne bloke)</t>
  </si>
  <si>
    <t xml:space="preserve"> Križna sponka, sestavljena iz treh ploščic (KON 01 dimenzije 58mmx58mm), namenjena izvedbi merilnih in ostalih spojev med različnimi ploščatimi vodniki do 30mm  v zemlji (v betonu)  in nad njo. </t>
  </si>
  <si>
    <t xml:space="preserve"> Križna sponka, sestavljena iz treh ploščic (KON 01A dimenzije 58mmx68mm), namenjena izvedbi merilnih in ostalih spojev med različnimi ploščatimi vodniki do 42mm  v zemlji (v betonu)  in nad njo. </t>
  </si>
  <si>
    <t xml:space="preserve"> Križna sponka , sestavljena iz treh ploščic (KON 02  dimenzije 58mmx58mm), namenjena izvedbi merilnih in ostalih spojev med okroglimi in različnimi ploščatimi vodniki do 30mm  v zemlji (v betonu)  in nad njo.</t>
  </si>
  <si>
    <t>MONTAŽNA  IN GRADB. DELA ZA ELEKTROINST.</t>
  </si>
  <si>
    <t>Zakoličba trase kanalizacije z niveliranjem</t>
  </si>
  <si>
    <t>Zakoličba kanalizacijskih jaškov, požiralnikov in peskolovov.</t>
  </si>
  <si>
    <t>Strojni izkop jarkov za objekte na elektro kabelski kanalizaciji (revizijski jaški) v lahki zemljini (II. in III. ktg.), širine do 1.0m, globine do 3.0m, naklon brežin 45°, z odmetom izkopanega materiala 1m od roba izkopa.</t>
  </si>
  <si>
    <r>
      <rPr>
        <sz val="10"/>
        <rFont val="Arial"/>
        <family val="2"/>
      </rPr>
      <t>m</t>
    </r>
    <r>
      <rPr>
        <vertAlign val="superscript"/>
        <sz val="10"/>
        <rFont val="Arial CE"/>
        <family val="2"/>
      </rPr>
      <t>2</t>
    </r>
  </si>
  <si>
    <t>Strojni izkop jarkov za objekte na elektro kabelski kanalizaciji (revizijski jaški) v težki zemljini (IV. ktg.), širine do 1.0m, globine do 3.0m, naklon brežin 45°, z odmetom izkopanega materiala 1m od roba izkopa.</t>
  </si>
  <si>
    <r>
      <rPr>
        <sz val="10"/>
        <rFont val="Arial"/>
        <family val="2"/>
      </rPr>
      <t>m</t>
    </r>
    <r>
      <rPr>
        <vertAlign val="superscript"/>
        <sz val="10"/>
        <rFont val="Arial CE"/>
        <family val="2"/>
      </rPr>
      <t>3</t>
    </r>
  </si>
  <si>
    <t>Ročni izkop v težki zemljini (IV. ktg.), globine do 2.0m za izdelavo priključkov in na prečkanju z drugimi komunalnimi napravami z odmetom izkopanega  materiala 1m od roba izkopa.</t>
  </si>
  <si>
    <t>Črpanje vode iz gradbene jame med izkopom in montažo (Obračun po dejansko porabljenem času).</t>
  </si>
  <si>
    <t>ur</t>
  </si>
  <si>
    <t xml:space="preserve">Planiranje dna rova gradbene jame s točnostjo +/-3cm </t>
  </si>
  <si>
    <t xml:space="preserve">Zasip kanalizacijskih revizijskih jaškov in peskolovov z drobljencem iz kamnine, ter komprimiranje v plasteh po 20cm. </t>
  </si>
  <si>
    <t xml:space="preserve">Nakladanje, odvoz odvečnega materiala na deponijo za prevzem gradbenih odpadkov  skupaj s plačilom vseh taks. </t>
  </si>
  <si>
    <t>Opaži samostojnih temeljnih plošč za revizijske jaške. Priprava, montaža, demontaža in čiščenje. Vključno vsa sredstva opiranja in vezanja. Izbira materiala po presoji izvajalca.</t>
  </si>
  <si>
    <t>Dvostranski vezani opaži sten jaška. Priprava, montaža, demontaža in čiščenje. Vključno vsa sredstva opiranja in vezanja. Izvedba iz materiala za vidni beton na vidnih ploskvah in iz materiala po presoji izvajalca na skritih ploskvah sten.</t>
  </si>
  <si>
    <t>Enostranski opaži stropnih plošč, ki se kontaktno betonirajo. Priprava, montaža, demontaža in čiščenje. Vključno vsa sredstva podpiranja in vezanja. Izvedba iz materiala za vidni beton na vidnih ploskvah in iz materiala po presoji izvajalca na skritih ploskvah sten.</t>
  </si>
  <si>
    <t>Vezani opaži odprtine za vstop v jašek elektro kabelske kanalizacije oziroma za vgradnjo pokrova jaška. Priprava, montaža, demontaža in čiščenje. Vključno vsa sredstva opiranja in vezanja. Izvedba iz materiala za vidni beton na vidnih ploskvah in iz materiala po presoji izvajalca na skritih ploskvah sten.
Odprtina 60x60cm, višina 30cm</t>
  </si>
  <si>
    <t>Vezani opaži odprtine za vstop v jašek meteorne kanalizacije oziroma za vgradnjo pokrova jaška. Priprava, montaža, demontaža in čiščenje. Vključno vsa sredstva opiranja in vezanja. Izvedba iz materiala za vidni beton na vidnih ploskvah in iz materiala po presoji izvajalca na skritih ploskvah sten.
Odprtina 60x60cm, višina 30cm</t>
  </si>
  <si>
    <t>Pusti beton kot podložni beton pod temeljno ploščo revizijskih jaškov C12/15, debeline d=10cm. Vključno nabava, izdelava in vgradnja z zgostitvijo in poravnavanjem.</t>
  </si>
  <si>
    <t>Armirani beton za obbetoniranje cevi elektro in TK kabelske kanalizacije. Izvedba po detajlu. Postavka vključuje nabavo in vgradnjo z zgostitvijo in poravnavanjem. Pri vgrajevanju je treba upoštevati projektirani profil. Beton C20/25.</t>
  </si>
  <si>
    <t>Vodotesni armirani beton za samostojne temeljne plošče revizijskih jaškov, namenjene kasnejši izvedbi masivne ali montažne nadgradnje. Izvedba po detajlu. Postavka vključuje nabavo in vgradnjo z zgostitvijo in poravnavanjem. Pri vgrajevanju je treba upoštevati projektirani profil in toleranco pri poravnavanju 0.01/4.00 m. Beton C25/30.</t>
  </si>
  <si>
    <t>Dobava in montaža pokrova iz nodularne litine dim. 600x600mm (brez odprtin za ventilacijo), s protihrupnim vložkom, nosilnosti 125 kN. Pokrov ima napis ''ELEKTRIKA''.</t>
  </si>
  <si>
    <t>Dobava in polaganje opozorilnega traku nad elektro in TK kabelsko kanalizacijo</t>
  </si>
  <si>
    <t>A. GRADBENA DELA EKK od trafo postaje - TP A1 do garžne hiše - faza 2a</t>
  </si>
  <si>
    <t>Opomba: Pri sestavi ponudbene cene za dolžinski meter kabelske kanalizacije, je upoštevati količine po spodnji specifikaciji !!!</t>
  </si>
  <si>
    <r>
      <rPr>
        <sz val="10"/>
        <rFont val="Arial"/>
        <family val="2"/>
      </rPr>
      <t xml:space="preserve">Izgradnja nove električne kabelske kanalizacije, </t>
    </r>
    <r>
      <rPr>
        <b/>
        <sz val="10"/>
        <rFont val="Arial"/>
        <family val="2"/>
      </rPr>
      <t>tip (A)</t>
    </r>
    <r>
      <rPr>
        <sz val="10"/>
        <rFont val="Arial"/>
        <family val="2"/>
      </rPr>
      <t xml:space="preserve">. </t>
    </r>
  </si>
  <si>
    <t>Predvidena so naslednja dela za izdelavo kabelske kanalizacije naslednjih kapacitet:</t>
  </si>
  <si>
    <t>5 x STIGMAFLEKS EL fi 160mm + 5 x STIGMAFLEKS EL fi 125mm Navedene količine so na dolžinski meter:</t>
  </si>
  <si>
    <t>*Rezanje asfalta debeline 12 cm</t>
  </si>
  <si>
    <t>*Odkop asfalta z odvozom na uradno deponijo izven Luke Koper</t>
  </si>
  <si>
    <t>*strojni izkop jarka do globine 1,3m in širine 1,1m v zemljišču III / IV ktg.</t>
  </si>
  <si>
    <t>*Ročno planiranje dna kanala po projektirani niveleti s točnostjo +- 3 cm</t>
  </si>
  <si>
    <t>*Dobava in polaganje filca</t>
  </si>
  <si>
    <t>*Odvoz odvečnega izkopanega materiala na uradno deponijo izven Luke Koper</t>
  </si>
  <si>
    <t>*Izdelava posteljice višine 10cm z vgradnjo drobljenca 0-4mm</t>
  </si>
  <si>
    <t>*Dobava in montaža cevi STIGMAFLEKS EL fi 160mm</t>
  </si>
  <si>
    <t>*Dobava in montaža cevi STIGMAFLEKS EL fi 125mm</t>
  </si>
  <si>
    <t>*Dobava in vgradnja distančnikov za stigmaflex cevi 1×5 cevi 160mm</t>
  </si>
  <si>
    <t>*Dobava in vgradnja distančnikov za stigmaflex cevi 1×5 cevi 125mm</t>
  </si>
  <si>
    <t>*Zasutje cevi z drobljencem 0-4 mm</t>
  </si>
  <si>
    <t>*Dobava in polaganje PVC opozorilnega traku v elektro kabelsko kanalizacijo</t>
  </si>
  <si>
    <t>*Zasutje preostalega dela jarka z tamponsko mešanico (drobljenec 8-32mm) v plasteh po 20cm, z nabijanjem s sprotno komprimacijo. Zaključna plast mora dosegati modul Ms=80 Mpa.V ceni zajete tudi meritve modula po določitvi nadzornega organa.</t>
  </si>
  <si>
    <t>*Dobava in vgrajevanje nosilnega sloja ceste iz bitudrobirja BD 0-22 debeline 8 cm. Pred polaganjem asfalta se stiki z obstoječo asfaltno podlago premažejo z bitumensko emulzijo.</t>
  </si>
  <si>
    <t>*Dobava in vgrajevanje obrabnega sloja ceste iz asfaltbetona A-B 0-11 mm debeline 4 cm</t>
  </si>
  <si>
    <t>komplet kanalizacija tip (A)</t>
  </si>
  <si>
    <r>
      <rPr>
        <sz val="10"/>
        <rFont val="Arial"/>
        <family val="2"/>
      </rPr>
      <t xml:space="preserve">Izdelava armirano betonskega električnega kabelskega jaška dimenzij </t>
    </r>
    <r>
      <rPr>
        <b/>
        <sz val="10"/>
        <rFont val="Arial"/>
        <family val="2"/>
      </rPr>
      <t>1,5x1,5x1,5m</t>
    </r>
    <r>
      <rPr>
        <sz val="10"/>
        <rFont val="Arial"/>
        <family val="2"/>
      </rPr>
      <t xml:space="preserve"> v cestišču. Jašek je opremljen z težkim LŽ pokrovom</t>
    </r>
    <r>
      <rPr>
        <b/>
        <sz val="10"/>
        <rFont val="Arial"/>
        <family val="2"/>
      </rPr>
      <t xml:space="preserve"> 40 ton</t>
    </r>
    <r>
      <rPr>
        <sz val="10"/>
        <rFont val="Arial"/>
        <family val="2"/>
      </rPr>
      <t xml:space="preserve">. Izvajalec mora prekontrolirati statiko jaška in jo prilagoditi nosilnosti tal in pričakovani obremenitvi. Gradbeni projekt kabelskega jaška, je na vpogled pri investitorju. Dela, ki so potrebna za izdelavo jaška so:     </t>
    </r>
  </si>
  <si>
    <t>*Izkop gradbene jame v terenu III/IV. kategorije do globine 2,5m z odmetom na stran</t>
  </si>
  <si>
    <t>*Planiranje dna globine jame</t>
  </si>
  <si>
    <t>*Dobava in vgrajevanje tempona z utrjevanjem po plasteh</t>
  </si>
  <si>
    <t>*Dobava in vgrajevanje podložnega betona C12/15 prereza 0,1m3/m2</t>
  </si>
  <si>
    <t>*Dobava in vgrajevanje betona C30/37 prereza 0,2m3/m2 v plošči in steni jaška</t>
  </si>
  <si>
    <t>*Montaža in demontaža opaža sten</t>
  </si>
  <si>
    <t>*Montaža in demontaža opaža plošče s podpiranjem do 1,5m</t>
  </si>
  <si>
    <t>*Montaža in demontaža čel plošče in odprtine širine 20 cm</t>
  </si>
  <si>
    <t>*dobava in vgradnja zaokrožnic za stigmaflex cevi</t>
  </si>
  <si>
    <t>*Dobava in vgrajevanje betonskega železa (mreže in palice vseh profilov)</t>
  </si>
  <si>
    <t>*Dobava in vgraditev LTŽ pokrova 60/60cm nosilnosti 40T (za težki promet)</t>
  </si>
  <si>
    <t>*Zasipavanje jaška s tamponskim materialom po plasteh z utrjevanjem po plasteh z delno uporabo izkopanega materiala</t>
  </si>
  <si>
    <t>*Dobava in vgrajevanje nosilnega sloja iz bitudrobirja BD 0-22 debeline 8 cm. Pred polaganjem asfalta se stiki z obstoječo asfaltno podlago premažejo z bitumensko emulzijo.</t>
  </si>
  <si>
    <t>*Dobava in vgrajevanje obrabnega sloja iz asfaltbetona A-B 0-11 mm debeline 4 cm</t>
  </si>
  <si>
    <t>komplet</t>
  </si>
  <si>
    <t>SKUPAJ MONTAŽNA  IN GRADB. DELA ZA ELEKTROINST :</t>
  </si>
  <si>
    <t>Zunanje hidrantno omrežje - MORSKA VODA</t>
  </si>
  <si>
    <t>Polietilenska tlačna cev za (pitno) vodo, tlak 16 bar, spajanje z obojkami, el. uporovnim varjenjem in žarilno nitko. V dolžinskih metrih so predvideni spojni elementi in pritrdilni material (cev v kolutu dolžine 120 do 400 m)</t>
  </si>
  <si>
    <t>Pe100 - 125 / 16</t>
  </si>
  <si>
    <t>Polietilenska tlačna cev za (pitno) vodo, tlak 16 bar, spajanje z obojkami, el. uporovnim varjenjem in žarilno nitko. V dolžinskih metrih so predvideni spojni elementi in pritrdilni material (cev v ravnih kosih dolžine 6 ali 12 m)</t>
  </si>
  <si>
    <t>Pe100 - 160 / 16;  dolžine 12 m (26 kos)</t>
  </si>
  <si>
    <t>Pe100 - 160 / 16;  dolžine 6 m    (4 kos)</t>
  </si>
  <si>
    <t>PVC opozorilni trak (VODOVOD)</t>
  </si>
  <si>
    <t>Pe lok s prirobnicami (skupaj s prostimi protiprirobnicami, nerjavnim vijačnim materialom, tesnili)</t>
  </si>
  <si>
    <t>koleno -160/90°</t>
  </si>
  <si>
    <t>Pe odcep s prirobnicami (skupaj s prostimi protiprirobnicami, nerjavnim vijačnim materialom, tesnili)</t>
  </si>
  <si>
    <t>T-125/125/110</t>
  </si>
  <si>
    <t>T-160/160/110</t>
  </si>
  <si>
    <t>T-160/160/125</t>
  </si>
  <si>
    <t>Pe slepa prirobnica (skupaj z nerjavnim vijačnim materialom, tesnili)</t>
  </si>
  <si>
    <t>slepa prirobnica Pe160</t>
  </si>
  <si>
    <t>INOX (ali LŽ) nadzemni hidrant s priključkom DN80, za globino vgradnje 1,25 m, izhodnimi stabilnimi spojkami 2x C in B s pokrovi, skupaj z vgradnim zasunom DN80, betonskim podstavkom za hidrant in zasun, IMP Armature ali ustrezen drug proizvod, izbor ponudnika ……..</t>
  </si>
  <si>
    <t>DN80</t>
  </si>
  <si>
    <t xml:space="preserve">Pločevinasta omara za uporabo nadzemnega hidranta, obarvana rdeče, Pohorje Mirna tip HO-NH, opremljena s:  </t>
  </si>
  <si>
    <r>
      <rPr>
        <sz val="10"/>
        <rFont val="Arial"/>
        <family val="2"/>
      </rPr>
      <t xml:space="preserve">4 kos tlačna tervira cev </t>
    </r>
    <r>
      <rPr>
        <sz val="10"/>
        <rFont val="Symbol"/>
        <family val="1"/>
      </rPr>
      <t>f</t>
    </r>
    <r>
      <rPr>
        <sz val="10"/>
        <rFont val="Arial"/>
        <family val="2"/>
      </rPr>
      <t>50</t>
    </r>
  </si>
  <si>
    <r>
      <rPr>
        <sz val="10"/>
        <rFont val="Arial"/>
        <family val="2"/>
      </rPr>
      <t xml:space="preserve">2 kos ročnik z zasunom </t>
    </r>
    <r>
      <rPr>
        <sz val="10"/>
        <rFont val="Symbol"/>
        <family val="1"/>
      </rPr>
      <t>f</t>
    </r>
    <r>
      <rPr>
        <sz val="10"/>
        <rFont val="Arial"/>
        <family val="2"/>
      </rPr>
      <t>50</t>
    </r>
  </si>
  <si>
    <t xml:space="preserve">1 kos ključ za nadzemni hidrant </t>
  </si>
  <si>
    <t>LŽ lok s stopalom (skupaj z nerjavnim vijačnim materialom, tesnili) in betonskim podstavkom</t>
  </si>
  <si>
    <t>DN-80</t>
  </si>
  <si>
    <t>Ovalno klinasti zasun s prirobnicami (za vodo), za podzemno vgradnjo, tesneča armatura za zapiranje pretoka v obeh smereh, napr.: IMP TA Ivančna Gorica</t>
  </si>
  <si>
    <t>kratki F4 / 039 / 01 / P / 27, PN16, DN100</t>
  </si>
  <si>
    <t>Vgradbena garnitura za ovalno klinaste zasune, za globino vgradnje 1 m, napr.: IMP TA Ivančna Gorica</t>
  </si>
  <si>
    <t>za DN100, H=1000 mm</t>
  </si>
  <si>
    <t xml:space="preserve">Proste protiprirobnice (z nerjavnim vijačnim materialom, tesnili), za montažo armature iz prejšnje točke </t>
  </si>
  <si>
    <t>za PE cev 125</t>
  </si>
  <si>
    <t xml:space="preserve">Izpiranje cevovoda s polnitvijo in odzračenjem </t>
  </si>
  <si>
    <t>15.</t>
  </si>
  <si>
    <t>Sidrni blok MB15, za sidranje lokov in vozlišč, (za zgoraj navedene cevi, loke, odcepe, …)</t>
  </si>
  <si>
    <t>za dimenzije Pe125, 160</t>
  </si>
  <si>
    <t>16.</t>
  </si>
  <si>
    <t>Jeklena (zaščitna) cev po JUS C.B5.225 in 226, vključno varilni in pomožni material (prečkanje železnice), skupaj s potrebnimi gradbenimi deli (vrtanje pod železnico, izkop za potrebe vrtanja oz. vstavljanja cevi)</t>
  </si>
  <si>
    <r>
      <rPr>
        <sz val="10"/>
        <rFont val="Arial"/>
        <family val="2"/>
      </rPr>
      <t>f</t>
    </r>
    <r>
      <rPr>
        <sz val="10"/>
        <rFont val="Times New Roman"/>
        <family val="1"/>
      </rPr>
      <t>267x6,3 (dolžine 12 m)</t>
    </r>
  </si>
  <si>
    <t>17.</t>
  </si>
  <si>
    <t>SKUPAJ ZUNANJE HIDRANTNO OMREŽJE:</t>
  </si>
  <si>
    <t>Gradbena dela, potrebna za izvedbo vodovoda iz prejšnjega poglavja</t>
  </si>
  <si>
    <t>Zakoličba trase cevovoda, z lesenimi količki 4x4 cm</t>
  </si>
  <si>
    <t>Zakoličba prisotnih komunalnih vodov</t>
  </si>
  <si>
    <t>Ureditev provizorijev, za prehod preko gradbene jame v času izvedbe del, skladno s predpisi varstva pri delu</t>
  </si>
  <si>
    <t>Kombinirani strojno-ročni izkop v terenu III-IV, kategorije v razmerju 80:20, širina dna cca 0,6m, globine do 2m, z</t>
  </si>
  <si>
    <t>odlaganjem 1m od roba gradbene jame, z izvedbo vseh zaščitnih in varnostnih ukrepov, po potrebi</t>
  </si>
  <si>
    <t xml:space="preserve">opaženje gradbene jame. Po detajlu </t>
  </si>
  <si>
    <t xml:space="preserve">520 m; x1,0x1,5 </t>
  </si>
  <si>
    <r>
      <rPr>
        <sz val="11"/>
        <rFont val="Times New Roman"/>
        <family val="1"/>
      </rPr>
      <t>m</t>
    </r>
    <r>
      <rPr>
        <vertAlign val="superscript"/>
        <sz val="11"/>
        <rFont val="Times New Roman"/>
        <family val="1"/>
      </rPr>
      <t>3</t>
    </r>
  </si>
  <si>
    <t xml:space="preserve">Ročni izkop in zasip pri navezavah na obstoječ cevovod ter v bližini ostalih komunalnih instalacij </t>
  </si>
  <si>
    <t xml:space="preserve">Fino planiranje dna jarka po globinski zakoličbi s točnostjo +- 3cm </t>
  </si>
  <si>
    <t>520 m; x0,6</t>
  </si>
  <si>
    <r>
      <rPr>
        <sz val="11"/>
        <rFont val="Times New Roman"/>
        <family val="1"/>
      </rPr>
      <t>m</t>
    </r>
    <r>
      <rPr>
        <vertAlign val="superscript"/>
        <sz val="11"/>
        <rFont val="Times New Roman"/>
        <family val="1"/>
      </rPr>
      <t>2</t>
    </r>
  </si>
  <si>
    <t xml:space="preserve">Izdelava posteljice za cevovod z nabijanjem, debelina nasutja za posteljico je 10cm. Material - pesek granulacije 0-4 mm </t>
  </si>
  <si>
    <t>520 m; x0,6x0,1</t>
  </si>
  <si>
    <t>Ročni zasip cevovodov v višini 15 cm nad teme cevi z izkopanim materialom, ki se mu odstrani grobo</t>
  </si>
  <si>
    <t xml:space="preserve">kamenje granulacije &gt; 30mm. Zasip se izvede z bočnim nabijanjem ob cevi ter polaganjem traku z napisom "POZOR VODOVOD" </t>
  </si>
  <si>
    <t>520 m; x0,8x0,3</t>
  </si>
  <si>
    <t>Strojno-ročni zasip cevovoda z izkopanim materialom v plasteh po 30cm, s komprimiranjem do predpisane</t>
  </si>
  <si>
    <t>zbitosti. V območju utrjenih površin se jarek zasipa do višine zgornjega ustroja in komprimira na vrednost</t>
  </si>
  <si>
    <t xml:space="preserve">30 MN/m2 </t>
  </si>
  <si>
    <t xml:space="preserve">520 m; x1,0x1,1 </t>
  </si>
  <si>
    <t>Odvoz izkopanega materiala na začasno deponijo ter viška izkopanega materiala na uradno deponijo za prevzem gradbenih odpadkov</t>
  </si>
  <si>
    <t xml:space="preserve">oddaljenosti do 5km </t>
  </si>
  <si>
    <t>začasna deponija</t>
  </si>
  <si>
    <t>trajna deponija</t>
  </si>
  <si>
    <t>Utrditev vseh tangiranih voznih površin z izvedbo tamponskega sloja v skladu z zahtevami upravljalca</t>
  </si>
  <si>
    <t xml:space="preserve">(cestišča na mestih prečkanj vozišča). </t>
  </si>
  <si>
    <t>Čiščenje gradbišča po končanih delih z odvozom odpadnega materiala in vzpostavitvijo prvotnega stanja</t>
  </si>
  <si>
    <t>SKUPAJ GRADBENA DELA:</t>
  </si>
  <si>
    <t>REKAPITULACIJA:</t>
  </si>
  <si>
    <t>VSE SKUPAJ:</t>
  </si>
  <si>
    <t>GARAŽNA HIŠA V LUKI KOPER, faza 2A</t>
  </si>
  <si>
    <t>POPIS DEL</t>
  </si>
  <si>
    <t>OPOMBA: Oznake, ki so navedene v popisih, najdete v Pravilniku o prometni signalizaciji in prometni opremi na javnih cestah (UI. Št. 46/2000) in spremembe (UI. Št. 110/2006)</t>
  </si>
  <si>
    <t>PRITLIČJE</t>
  </si>
  <si>
    <t>NADSTROPJE 1</t>
  </si>
  <si>
    <t>NADSTROPJE 2</t>
  </si>
  <si>
    <t>NADSTROPJE 3</t>
  </si>
  <si>
    <t>NADSTROPJE 4</t>
  </si>
  <si>
    <t>STREHA</t>
  </si>
  <si>
    <t>po enoti</t>
  </si>
  <si>
    <r>
      <rPr>
        <sz val="10"/>
        <rFont val="Calibri Light (Headings)"/>
        <family val="0"/>
      </rPr>
      <t>Izdelava tankosl</t>
    </r>
    <r>
      <rPr>
        <sz val="10"/>
        <rFont val="Arial"/>
        <family val="2"/>
      </rPr>
      <t>ojne ločilne neprekinjene črte za parkirna mesta z dvokomponentno bel o barvo, širine 12 cm (V-1)</t>
    </r>
  </si>
  <si>
    <t>Izdelava tankoslojne ločilne prekinjene črte z dvokomponentno belo barvo, širine 12cm in dolžine 1,5m (V-2)</t>
  </si>
  <si>
    <t>Izdelava znaka za možno smer z dvokomponentno belo barvo, dolžine 3m (V-28)</t>
  </si>
  <si>
    <t>Izdelava znaka za smer vožnje z dvokomponentno belo barvo , dolžine 3m (V-25)</t>
  </si>
  <si>
    <t>Izdelava napisa ''STOP'' z dvokomponentno belo barvo na vozišču, dolžine 3m</t>
  </si>
  <si>
    <t>Izdelava neprekinjene široke prečne črte, ki označuje mesto, na katerem mora voznik v naslednjih primerih ustaviti vozilo, z dvokomponentno belo barvo, širine 12cm (V-9)</t>
  </si>
  <si>
    <t>Izdelava oznak za parkirišča s številkami z dvokomponentno belo barvo (npr. 1,2,3,...), dimenzij 33x40cm</t>
  </si>
  <si>
    <t>Izdelava oznak za vrste parkirišč s številkami z dvokomponentno belo barvo (npr. A,B,C,...), dimenzij 50x80cm</t>
  </si>
  <si>
    <t>Izdelava oznak za vrste parkirišč s številkami in črkami z dvokomponentno belo barvo na rdeči podlagi (npr. G2A), dimenzij 50x80cm</t>
  </si>
  <si>
    <t>Talna oznaka s številkami in črkami na prehodu v drugi objekt z dvokomponentno belo barvo na rdeči podlagi (npr. 2A), dimenzij 50x80cm</t>
  </si>
  <si>
    <t>Ureditev spolzkih predelov - zavojev</t>
  </si>
  <si>
    <t>a)</t>
  </si>
  <si>
    <t>Brezprašno peskanje/frezanje vseh površin , da se odstranijo labilni delci, umazanija ter naknadno sesanje vseh površin, da se zagotovi min oprijem po Pull OFF metodi 1,5 N/mm2</t>
  </si>
  <si>
    <t>b)</t>
  </si>
  <si>
    <t>Epoksidni temeljni premaz , posut s suhim kvarčnim peskom zrnavosti 0,4-0,7 mm za doseganje oprijema - poraba 0,3-0,5 kg/m2),npr. (1x BASF MasterTop P604/P617), ali podobno</t>
  </si>
  <si>
    <t>c)</t>
  </si>
  <si>
    <t>Nanos poliuretanskega, visoko elastičnega sloja za zagotavljenje premoščanja razpok (poraba cca 1,7-2,0 kg/m2), prekomerno posutega s suhim kremenčevim peskom 0,3-0,8 mm (5-7 kg/m2) za dosego visoke mehanske odpornosti in protidrsnosti - po smernicah za garažne hiše R11, npr.sistem (OS 11 B - BASF MasterSeal M869), ali podobno</t>
  </si>
  <si>
    <t>d)</t>
  </si>
  <si>
    <t>Nanos sistemskega pokrivnega barvnega sloja kompatibilnega s predhodnim poliuretanskim nanosom  (poraba cca.0,5-0,7 kg/m2) v rdeči barvi, odporen na pogonska goriva, masti, maziva, soli (Nacl in KCl), urin, npr. (BASF MasterSeal TC 373), ali podobno</t>
  </si>
  <si>
    <t>Skupna debelina sistema 4,4-5,0 mm</t>
  </si>
  <si>
    <t>SKUPAJ TALNA SIGNALIZACIJA:</t>
  </si>
  <si>
    <t>VERTIKALNA SIGNALIZACIJA</t>
  </si>
  <si>
    <t>Izdelava oznak stebrov z enokomponentno belo in rdečo barvo, do višine 1.50m</t>
  </si>
  <si>
    <t>Oznaka črk na stebru, velikosti 60x60cm</t>
  </si>
  <si>
    <t>Konveksno ogledalo, velikosti 60x60cm</t>
  </si>
  <si>
    <t>Belo-rdeča stropna oznaka nad rampo, debeline 40cm in ''STOP'' napis</t>
  </si>
  <si>
    <t>SKUPAJ VERTIKALNA SIGNALIZACIJA:</t>
  </si>
  <si>
    <t>SKUPAJ PRITLIČJE:</t>
  </si>
  <si>
    <r>
      <rPr>
        <sz val="10"/>
        <rFont val="Calibri Light (Headings)"/>
        <family val="0"/>
      </rPr>
      <t>Izdelava tankosl</t>
    </r>
    <r>
      <rPr>
        <sz val="10"/>
        <rFont val="Arial"/>
        <family val="2"/>
      </rPr>
      <t>ojne ločilne neprekinjene črte za parkirna mesta z dvokomponentno belo barvo, širine 12 cm (V-1)</t>
    </r>
  </si>
  <si>
    <t>SKUPAJ NADSTROPJE 1:</t>
  </si>
  <si>
    <t>SKUPAJ NADSTROPJE 2:</t>
  </si>
  <si>
    <t>D.</t>
  </si>
  <si>
    <t>SKUPAJ NADSTROPJE 3:</t>
  </si>
  <si>
    <t>E.</t>
  </si>
  <si>
    <t>SKUPAJ NADSTROPJE 4:</t>
  </si>
  <si>
    <t>F.</t>
  </si>
  <si>
    <t>Izdelava tankoslojne ločilne neprekinjene črte za parkirna mesta (osebna vozila) z enokomponentno belo barvo, širine 12 cm (V-1)</t>
  </si>
  <si>
    <t>Izdelava tankoslojne ločilne neprekinjene črte za parkirna mesta (kombinirana vozila) z enokomponentno rumeno barvo, širine 12 cm (V-1)</t>
  </si>
  <si>
    <t>Izdelava tankoslojne ločilne prekinjene črte z enokomponentno belo barvo, širine 12 cm in dolžine 1,5m (V-2)</t>
  </si>
  <si>
    <t>Izdelava znaka za možno smer z enokomponentno belo barvo, dolžine 3m (V-28)</t>
  </si>
  <si>
    <t>Izdelava znaka za smer vožnje z enokomponentno belo barvo, dolžine 3m (V-25)</t>
  </si>
  <si>
    <t>Izdelava napisa ''STOP'' z enokomponentno belo barvo na vozišču, dolžine 3m</t>
  </si>
  <si>
    <t>Izdelava neprekinjene široke prečne črte, ki označuje mesto, na katerem mora voznik v naslednjih primerih ustaviti vozilo, z enokomponentno belo barvo, širine 12cm (V-9)</t>
  </si>
  <si>
    <t>Izdelava oznak za parkirišča za osebna vozila s številkami  z enokomponentno belo barvo (npr. 1,2,3,...), dimenzij 33x40cm</t>
  </si>
  <si>
    <t>Izdelava oznak za parkirišča za kombinirana vozila s številkami z enokomponentno belo barvo (npr. 1,2,3,...), dimenzij 33x40cm</t>
  </si>
  <si>
    <t>Izdelava oznak za vrste parkirišč s številkami z enokomponentno belo barvo (npr. A,B,C,...), dimenzij 50x80cm</t>
  </si>
  <si>
    <t>Izdelava oznak za vrste parkirišč s številkami in črkami z enokomponentno belo barvo na rdeči podlagi (npr. G2A), dimenzij 50x80cm</t>
  </si>
  <si>
    <t>Talna oznaka s številkami in črkami na prehodu v drugi objekt z enokomponentno belo barvo na rdeči podlagi (npr. 2A), dimenzij 50x80cm</t>
  </si>
  <si>
    <t>SKUPAJ STREHA:</t>
  </si>
  <si>
    <t>POPIS DEL S PRED IZMERAMI JN 150/19</t>
  </si>
  <si>
    <t>"SKLADIŠČNI OBJEKT ZA AVTOMOBILE - FAZA  2A"</t>
  </si>
  <si>
    <t>SKLADIŠČNI OBJEKT ZA AVTOMOBILE V LUKI KOPER - FAZA 2A</t>
  </si>
  <si>
    <t>SKUPAJ TEMELJNE GREDE:</t>
  </si>
  <si>
    <t xml:space="preserve">Celotna izvedba zgornje AB konstrukcije Skladiščnega objekta za avtomobile FAZA 2A od relativne kote 0,00, do 13,82m na podlagi obstoječega gradbenega dovoljenja in PGD projektne dokumentacije. Konstrukcija se izvede tako, da se arhitektura in gabariti objekta, osna postavitev, geometrija in dimenzije konstrukcijskih elementov ne spremenijo glede na obstoječo PGD projektno dokumentacijo. V ceni je potrebno upoštevati tudi izdelavo nove PZI dokumentacije gradbenih konstrukcij in pridobitev soglasja na novo rešitev od odgovornega vodje projekta in odgovornega projektanta.   </t>
  </si>
  <si>
    <t xml:space="preserve">Celotna izvedba AB talne plošče pritličja. Talna plošča mora imeti enako nosilnost kot ostale etažne plošče. Izvede se po celotni površini pritličja.  V ceni je potrebno upoštevati tudi izdelavo nove PZI dokumentacije gradbenih konstrukcij in pridobitev soglasij na novo rešitev od odgovornega vodje projekta in odgovornega projektanta.  OPOMBA: (Po PGD projektni dokumentaciji je kot podlaga pritličja sicer predvidena asfaltna površina na tamponski podlagi, vendar se je naročnik zaradi velikih posedkov temeljnih tal, ki so se pojavili na že izvedenih fazah skladiščnega objekta za avtomobile odločil, da bo na objektu FAZA 2A predvidel AB talno ploščo. </t>
  </si>
  <si>
    <t xml:space="preserve">Celotna izvedba AB temeljnih gred nad AB piloti. Izvedba mora biti v okviru obstoječega gradbenega dovoljenja in v skladu s  PGD projektno dokumentacijo.  V ceni je potrebno upoštevati tudi izdelavo nove PZI dokumentacije gradbenih konstrukcij in pridobitev soglasja na novo rešitev od odgovornega vodje projekta in odgovornega projektanta.   </t>
  </si>
  <si>
    <t>04a</t>
  </si>
  <si>
    <t>04b</t>
  </si>
  <si>
    <t>04c</t>
  </si>
  <si>
    <t>04d</t>
  </si>
  <si>
    <t>04e</t>
  </si>
  <si>
    <t xml:space="preserve">POŽARNO JAVLJANJE </t>
  </si>
  <si>
    <t>S1. Strelovodne instalacije</t>
  </si>
  <si>
    <t>TEMELJNO OZEMLJILO</t>
  </si>
  <si>
    <t>STRELOVODNE INSTALACIJE</t>
  </si>
  <si>
    <t>Planiranje dna jame +/- 3cm z nabijanjem.</t>
  </si>
  <si>
    <t>Široki izkop zemljine / zrnate kamnine - III. ktg. Z odlaganjem na gradbišču. Izkopan material se bo uporabil v nasipu.</t>
  </si>
  <si>
    <t>Porušitev in odstranitev asfaltnih plasti na področju obstoječe deponije. Material se uporabi v nasipu.</t>
  </si>
  <si>
    <r>
      <t xml:space="preserve">Izvedba nasipa iz drobljenca 0-100 mm do nivoja vrha temeljev po celotnem platoju skladiščnega objekta z nabijanjem v plasteh po 20 cm  - do vrha temeljev. </t>
    </r>
    <r>
      <rPr>
        <b/>
        <sz val="9"/>
        <rFont val="Arial CE"/>
        <family val="0"/>
      </rPr>
      <t>Izvedba nasutja na obstoječi asfaltirani površini. (</t>
    </r>
    <r>
      <rPr>
        <sz val="9"/>
        <rFont val="Arial CE"/>
        <family val="2"/>
      </rPr>
      <t>Nasipni material se skupaj z izkopnim materialom iz vrtanja pilotov in ostalim izkopanim materialom vgradi v nasip)</t>
    </r>
  </si>
  <si>
    <t xml:space="preserve">´- deponiranje izkopanega materiala na gradbišče skupaj s pripravo za vgradnjo v nasip  </t>
  </si>
  <si>
    <t>KOMPLET</t>
  </si>
  <si>
    <t>KOS</t>
  </si>
  <si>
    <t>OPIS POSTAVKE</t>
  </si>
  <si>
    <t>KOLIČINA</t>
  </si>
  <si>
    <t>ENOTA MERE</t>
  </si>
  <si>
    <t>VREDNOST v EUR brez DDV</t>
  </si>
  <si>
    <t>CENA NA ENOTO v EUR brez DDV</t>
  </si>
  <si>
    <t>OSTALO</t>
  </si>
  <si>
    <t xml:space="preserve">IZDELAVA NAČRTA O RAVNANJU Z ODPADKI, </t>
  </si>
  <si>
    <t xml:space="preserve">IZDELAVA PID DOKUMENTACIJE </t>
  </si>
  <si>
    <t xml:space="preserve">IZDELAVA GEOD. POSNETKA KONČNEGA STANJA </t>
  </si>
  <si>
    <t>OSTALO SKUPAJ</t>
  </si>
  <si>
    <t>Vrsta del: JAVLJANJE POŽARA</t>
  </si>
  <si>
    <t>LIMO-Ap-2000, Linijski modul apollo</t>
  </si>
  <si>
    <t>TER detek. kabel EPC-M 68°Cvinyl izolacija z nosilno vrvjo</t>
  </si>
  <si>
    <t>Največja priporočena temperatura prostora 46°C.</t>
  </si>
  <si>
    <t>Vijak natezni M6 inox krog-kavelj</t>
  </si>
  <si>
    <t>Obešala za termični kabel</t>
  </si>
  <si>
    <t>PVD-01 priključna vodotesna doza</t>
  </si>
  <si>
    <t>AV-613 adresni vmesnik, eno kanalni VHODNI</t>
  </si>
  <si>
    <t>Za priklop termičnega kabla v analogno adresno zanko, kpl z ohišjem</t>
  </si>
  <si>
    <t>OPT Soteria z izolatorjem</t>
  </si>
  <si>
    <t>Adresni optični javljalnik Apollo</t>
  </si>
  <si>
    <t>P Soteria</t>
  </si>
  <si>
    <t>Podnožje za adresne javljalnike Soteria Apollo</t>
  </si>
  <si>
    <t>TP-60 tesnilo za podnožja javljalnikov</t>
  </si>
  <si>
    <t>Tesnilo za podnožja javljalnikov</t>
  </si>
  <si>
    <t>RJ DISCOVERY - VODOTESNI ročni javljalnik</t>
  </si>
  <si>
    <t>Adresni ročni javljalnik s pleksi zaščito Apollo</t>
  </si>
  <si>
    <t>WBSQMA adres. sirena z bliskavko RDEČA 100dB; 9 mA</t>
  </si>
  <si>
    <t>Adresna zunanja alarmna elektronska sirena z bliskavko in izolatorjem; rdeča</t>
  </si>
  <si>
    <t>Označevalna plošča 55x30 mm</t>
  </si>
  <si>
    <t>Lokacijsko označevalne tablice, dimenzij 55 × 30 mm, rdeče barve z belo vgraviranimi oznakami</t>
  </si>
  <si>
    <t>Označevalna plošča ROČNI JAVLJALNIK 125 x 125</t>
  </si>
  <si>
    <t>Označevalna plošča SIRENA 125 x 125</t>
  </si>
  <si>
    <t xml:space="preserve">SKUPAJ JAVLJANJE POŽARA: </t>
  </si>
  <si>
    <t>Vrsta del: ELEKTRO INŠTALACIJE</t>
  </si>
  <si>
    <t>Montaža kabla JY/ST/Y 1x2x1,0 rdeč, dobava in polaganje kabla</t>
  </si>
  <si>
    <t>Montaža korita NIK 5, dobava in polaganje korita</t>
  </si>
  <si>
    <t>Montaža korita NIK 1, dobava in polaganje korita</t>
  </si>
  <si>
    <t>Drobni pritrdilni in vezni material</t>
  </si>
  <si>
    <t xml:space="preserve">SKUPAJ ELEKTRO INŠTALACIJE: </t>
  </si>
  <si>
    <t>Vrsta del: JAVLJANJE POŽARA - Delo in priklopni stroški</t>
  </si>
  <si>
    <t>Priklop in montaža na obstoječi sistem</t>
  </si>
  <si>
    <t>Povečava obstoječe centralne naprave montirane v garažni hiši faza 1 , priklop in preizkus sistema, izdaja internega zapisnika o spuščanju sistema v pogon, prevozni stroški</t>
  </si>
  <si>
    <t>Montaža in povezovanje elementov</t>
  </si>
  <si>
    <t>Demontaža obstoječih javljalnikov, montaža, povezovanje, označevanje  in adresiranje novih podnožij javljalnikov in ostalih elementov sistema za javljanje požara</t>
  </si>
  <si>
    <t>Montaža termičnega kabla na jekleno vrv</t>
  </si>
  <si>
    <t>Izdelava programa za požarni sistem</t>
  </si>
  <si>
    <t>Projekt PID - elektro</t>
  </si>
  <si>
    <t>Izdelava projektne dokumentacije PID v štirih izvodih na podlagi digitaliziranih tlorisnih podlog, ki jih priskrbi naročnik</t>
  </si>
  <si>
    <t>Sodelovanje pri pregledu požarnega sistema</t>
  </si>
  <si>
    <t>GNC vnos tlorisov ACAD</t>
  </si>
  <si>
    <t>GNC vnos elementov</t>
  </si>
  <si>
    <t>Vnos točk v GNC (javljalniki, vmesniki, itd). Prenos podatkov iz konfiguracijske datoteke požarne centrale na grafične podlage za GNC, ki vključuje: razdelitev javljalnikov in adresnih vmesnikov po posameznih etažah, določitev atributov vsakega javljalnika posebej, ki omogočajo ustrezno barvanje za ponazoritev stanja točke (rdeča, rumena, oranžna, zelena, modra) v odvisnosti od dogodka, ki ga vsaka točka lahko generira (alarm, izklop, napaka, normalno stanje, nealarmni dogodek),  določitev in vnos tekstovnih in številčnih oznak za vsak prikazan javljalnik ali adresni vmesnik, natančno razporeditev javljalnikov in vmesnikov po posameznih prostorih na grafičnem tlorisu, vnos vseh nadzornih elementov (PPL lopute, PP vrata, klima naprave,...), postavitev ukaznih gumbov za pošiljanje ukazov v požarni sistem za omogočanje upravljanja, definiranje klientov in njihov dostop</t>
  </si>
  <si>
    <t xml:space="preserve">do baze dogodkov
 </t>
  </si>
  <si>
    <t>GNC dograditev na objektu</t>
  </si>
  <si>
    <t xml:space="preserve">SKUPAJ JAVLJANJE POŽARA - Delo in priklopni stroški: </t>
  </si>
  <si>
    <t>Vrsta del: PREGLED POOBLAŠČENE INŠTITUCIJE</t>
  </si>
  <si>
    <t>Pregled požarnega javljanja</t>
  </si>
  <si>
    <t>Stroški in organizacija preizkusa JAVLJANJA POŽARA s strani pooblaščene organizacije ter izdaja potrdila o brezhibnosti</t>
  </si>
  <si>
    <t xml:space="preserve">SKUPAJ PREGLED POOBLAŠČENE INŠTITUCIJE: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</si>
</sst>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quot;SIT&quot;* #,##0.00_);_(&quot;SIT&quot;* \(#,##0.00\);_(&quot;SIT&quot;* \-??_);_(@_)"/>
    <numFmt numFmtId="167" formatCode="_(* #,##0.00_);_(* \(#,##0.00\);_(* \-??_);_(@_)"/>
    <numFmt numFmtId="168" formatCode="0.0%"/>
    <numFmt numFmtId="169" formatCode="0.0"/>
    <numFmt numFmtId="170" formatCode="#,##0.00&quot; €&quot;"/>
    <numFmt numFmtId="171" formatCode="#,##0.0"/>
    <numFmt numFmtId="172" formatCode="dd/\ mmm"/>
    <numFmt numFmtId="173" formatCode="#,##0\ _S_I_T"/>
    <numFmt numFmtId="174" formatCode="#,##0.0\ _S_I_T"/>
    <numFmt numFmtId="175" formatCode="#,##0.0\ _€"/>
    <numFmt numFmtId="176" formatCode="#,##0;[Red]#,##0"/>
    <numFmt numFmtId="177" formatCode="dd/\ mm/\ yyyy"/>
  </numFmts>
  <fonts count="120">
    <font>
      <sz val="10"/>
      <name val="Arial CE"/>
      <family val="0"/>
    </font>
    <font>
      <sz val="10"/>
      <name val="Arial"/>
      <family val="0"/>
    </font>
    <font>
      <sz val="11"/>
      <name val="Times New Roman CE"/>
      <family val="1"/>
    </font>
    <font>
      <sz val="8"/>
      <color indexed="8"/>
      <name val="Tahoma"/>
      <family val="2"/>
    </font>
    <font>
      <sz val="7"/>
      <color indexed="8"/>
      <name val="Tahoma"/>
      <family val="2"/>
    </font>
    <font>
      <b/>
      <sz val="9"/>
      <color indexed="8"/>
      <name val="Tahoma"/>
      <family val="2"/>
    </font>
    <font>
      <sz val="22"/>
      <name val="Arial CE"/>
      <family val="0"/>
    </font>
    <font>
      <b/>
      <sz val="22"/>
      <color indexed="10"/>
      <name val="Arial CE"/>
      <family val="0"/>
    </font>
    <font>
      <b/>
      <sz val="20"/>
      <name val="Arial CE"/>
      <family val="0"/>
    </font>
    <font>
      <b/>
      <sz val="18"/>
      <name val="Arial CE"/>
      <family val="0"/>
    </font>
    <font>
      <b/>
      <sz val="12"/>
      <name val="Arial CE"/>
      <family val="0"/>
    </font>
    <font>
      <b/>
      <sz val="12"/>
      <name val="Arial"/>
      <family val="2"/>
    </font>
    <font>
      <b/>
      <sz val="14"/>
      <name val="Arial"/>
      <family val="2"/>
    </font>
    <font>
      <b/>
      <sz val="10"/>
      <name val="Arial"/>
      <family val="2"/>
    </font>
    <font>
      <b/>
      <sz val="11"/>
      <name val="Arial"/>
      <family val="2"/>
    </font>
    <font>
      <sz val="10"/>
      <color indexed="9"/>
      <name val="Arial"/>
      <family val="2"/>
    </font>
    <font>
      <b/>
      <sz val="10"/>
      <color indexed="9"/>
      <name val="Arial"/>
      <family val="2"/>
    </font>
    <font>
      <sz val="10"/>
      <name val="SL Dutch"/>
      <family val="0"/>
    </font>
    <font>
      <sz val="9"/>
      <name val="Arial CE"/>
      <family val="2"/>
    </font>
    <font>
      <b/>
      <sz val="9"/>
      <name val="Arial CE"/>
      <family val="0"/>
    </font>
    <font>
      <b/>
      <sz val="8"/>
      <name val="Arial CE"/>
      <family val="0"/>
    </font>
    <font>
      <b/>
      <sz val="9"/>
      <name val="Symbol"/>
      <family val="1"/>
    </font>
    <font>
      <sz val="8"/>
      <name val="Arial CE"/>
      <family val="2"/>
    </font>
    <font>
      <sz val="8"/>
      <name val="SL Dutch"/>
      <family val="0"/>
    </font>
    <font>
      <sz val="9"/>
      <name val="Arial"/>
      <family val="2"/>
    </font>
    <font>
      <b/>
      <sz val="9"/>
      <name val="Arial"/>
      <family val="2"/>
    </font>
    <font>
      <b/>
      <sz val="8"/>
      <name val="Symbol"/>
      <family val="1"/>
    </font>
    <font>
      <sz val="11"/>
      <name val="Arial CE"/>
      <family val="2"/>
    </font>
    <font>
      <b/>
      <sz val="10"/>
      <name val="Symbol"/>
      <family val="1"/>
    </font>
    <font>
      <sz val="12"/>
      <name val="Arial CE"/>
      <family val="0"/>
    </font>
    <font>
      <b/>
      <sz val="12"/>
      <color indexed="8"/>
      <name val="Arial"/>
      <family val="2"/>
    </font>
    <font>
      <sz val="10"/>
      <color indexed="17"/>
      <name val="Arial"/>
      <family val="2"/>
    </font>
    <font>
      <sz val="10"/>
      <color indexed="8"/>
      <name val="Arial"/>
      <family val="2"/>
    </font>
    <font>
      <b/>
      <sz val="10"/>
      <color indexed="8"/>
      <name val="Arial"/>
      <family val="2"/>
    </font>
    <font>
      <sz val="10"/>
      <color indexed="10"/>
      <name val="Arial"/>
      <family val="2"/>
    </font>
    <font>
      <vertAlign val="superscript"/>
      <sz val="10"/>
      <name val="Arial"/>
      <family val="2"/>
    </font>
    <font>
      <sz val="10"/>
      <name val="Symbol"/>
      <family val="1"/>
    </font>
    <font>
      <sz val="11"/>
      <name val="Arial"/>
      <family val="2"/>
    </font>
    <font>
      <sz val="10"/>
      <name val="Times New Roman CE"/>
      <family val="1"/>
    </font>
    <font>
      <sz val="10"/>
      <name val="Times New Roman"/>
      <family val="1"/>
    </font>
    <font>
      <b/>
      <sz val="10"/>
      <name val="Times New Roman CE"/>
      <family val="0"/>
    </font>
    <font>
      <sz val="12"/>
      <name val="Arial Narrow"/>
      <family val="2"/>
    </font>
    <font>
      <b/>
      <sz val="14"/>
      <name val="Arial Narrow"/>
      <family val="2"/>
    </font>
    <font>
      <sz val="9"/>
      <name val="GreekS"/>
      <family val="0"/>
    </font>
    <font>
      <i/>
      <sz val="10"/>
      <name val="Arial CE"/>
      <family val="0"/>
    </font>
    <font>
      <b/>
      <sz val="12"/>
      <name val="Arial Narrow"/>
      <family val="2"/>
    </font>
    <font>
      <vertAlign val="superscript"/>
      <sz val="12"/>
      <name val="Arial Narrow"/>
      <family val="2"/>
    </font>
    <font>
      <b/>
      <sz val="13"/>
      <name val="Arial"/>
      <family val="2"/>
    </font>
    <font>
      <sz val="7"/>
      <name val="Arial"/>
      <family val="2"/>
    </font>
    <font>
      <sz val="8"/>
      <name val="Arial"/>
      <family val="2"/>
    </font>
    <font>
      <b/>
      <sz val="6"/>
      <name val="Arial"/>
      <family val="2"/>
    </font>
    <font>
      <b/>
      <sz val="8"/>
      <name val="Arial"/>
      <family val="2"/>
    </font>
    <font>
      <b/>
      <sz val="20"/>
      <name val="Arial"/>
      <family val="2"/>
    </font>
    <font>
      <sz val="14"/>
      <name val="Arial"/>
      <family val="2"/>
    </font>
    <font>
      <i/>
      <sz val="10"/>
      <name val="Arial"/>
      <family val="2"/>
    </font>
    <font>
      <b/>
      <sz val="10"/>
      <name val="Arial CE"/>
      <family val="0"/>
    </font>
    <font>
      <sz val="10"/>
      <name val="Arial,Bold"/>
      <family val="0"/>
    </font>
    <font>
      <u val="single"/>
      <sz val="9"/>
      <name val="Arial"/>
      <family val="2"/>
    </font>
    <font>
      <u val="single"/>
      <sz val="10"/>
      <name val="Arial"/>
      <family val="2"/>
    </font>
    <font>
      <u val="single"/>
      <sz val="8"/>
      <name val="Arial"/>
      <family val="2"/>
    </font>
    <font>
      <b/>
      <sz val="9.5"/>
      <name val="Arial"/>
      <family val="2"/>
    </font>
    <font>
      <sz val="10"/>
      <color indexed="8"/>
      <name val="Tahoma"/>
      <family val="2"/>
    </font>
    <font>
      <vertAlign val="superscript"/>
      <sz val="10"/>
      <name val="Arial CE"/>
      <family val="2"/>
    </font>
    <font>
      <sz val="11"/>
      <color indexed="9"/>
      <name val="Arial"/>
      <family val="2"/>
    </font>
    <font>
      <b/>
      <sz val="11"/>
      <color indexed="9"/>
      <name val="Arial"/>
      <family val="2"/>
    </font>
    <font>
      <sz val="10"/>
      <name val="Calibri"/>
      <family val="2"/>
    </font>
    <font>
      <b/>
      <sz val="10"/>
      <name val="Calibri"/>
      <family val="2"/>
    </font>
    <font>
      <b/>
      <sz val="11"/>
      <name val="Times New Roman"/>
      <family val="1"/>
    </font>
    <font>
      <sz val="11"/>
      <name val="Times New Roman"/>
      <family val="1"/>
    </font>
    <font>
      <vertAlign val="superscript"/>
      <sz val="11"/>
      <name val="Times New Roman"/>
      <family val="1"/>
    </font>
    <font>
      <sz val="11"/>
      <color indexed="17"/>
      <name val="Arial"/>
      <family val="2"/>
    </font>
    <font>
      <sz val="11"/>
      <color indexed="8"/>
      <name val="Arial"/>
      <family val="2"/>
    </font>
    <font>
      <b/>
      <sz val="11"/>
      <color indexed="17"/>
      <name val="Arial"/>
      <family val="2"/>
    </font>
    <font>
      <b/>
      <sz val="11"/>
      <color indexed="8"/>
      <name val="Arial"/>
      <family val="2"/>
    </font>
    <font>
      <b/>
      <sz val="12"/>
      <color indexed="17"/>
      <name val="Arial"/>
      <family val="2"/>
    </font>
    <font>
      <sz val="10"/>
      <name val="Calibri Light (Headings)"/>
      <family val="0"/>
    </font>
    <font>
      <i/>
      <u val="single"/>
      <sz val="10"/>
      <name val="Arial"/>
      <family val="2"/>
    </font>
    <font>
      <b/>
      <sz val="11"/>
      <name val="Times New Roman C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9"/>
      <name val="Arial"/>
      <family val="2"/>
    </font>
    <font>
      <b/>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b/>
      <sz val="9"/>
      <color theme="0"/>
      <name val="Arial"/>
      <family val="2"/>
    </font>
    <font>
      <sz val="10"/>
      <color rgb="FF000000"/>
      <name val="Arial"/>
      <family val="2"/>
    </font>
    <font>
      <sz val="10"/>
      <color rgb="FF000000"/>
      <name val="Tahoma"/>
      <family val="2"/>
    </font>
    <font>
      <b/>
      <sz val="10"/>
      <color rgb="FF000000"/>
      <name val="Tahoma"/>
      <family val="2"/>
    </font>
    <font>
      <b/>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65"/>
        <bgColor indexed="64"/>
      </patternFill>
    </fill>
    <fill>
      <patternFill patternType="solid">
        <fgColor rgb="FFFFFF00"/>
        <bgColor indexed="64"/>
      </patternFill>
    </fill>
    <fill>
      <patternFill patternType="solid">
        <fgColor rgb="FFFFFF00"/>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color indexed="63"/>
      </right>
      <top style="medium">
        <color indexed="8"/>
      </top>
      <bottom style="medium">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style="double">
        <color indexed="8"/>
      </top>
      <bottom>
        <color indexed="63"/>
      </bottom>
    </border>
    <border>
      <left style="medium">
        <color indexed="8"/>
      </left>
      <right>
        <color indexed="63"/>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medium">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hair">
        <color indexed="8"/>
      </bottom>
    </border>
    <border>
      <left style="thin">
        <color indexed="8"/>
      </left>
      <right style="medium">
        <color indexed="8"/>
      </right>
      <top>
        <color indexed="63"/>
      </top>
      <bottom style="thin">
        <color indexed="8"/>
      </bottom>
    </border>
    <border>
      <left>
        <color indexed="63"/>
      </left>
      <right style="medium">
        <color indexed="8"/>
      </right>
      <top style="double">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thin">
        <color indexed="8"/>
      </right>
      <top>
        <color indexed="63"/>
      </top>
      <bottom style="medium"/>
    </border>
    <border>
      <left style="thin">
        <color indexed="8"/>
      </left>
      <right>
        <color indexed="63"/>
      </right>
      <top>
        <color indexed="63"/>
      </top>
      <bottom style="medium"/>
    </border>
    <border>
      <left>
        <color indexed="63"/>
      </left>
      <right>
        <color indexed="63"/>
      </right>
      <top>
        <color indexed="63"/>
      </top>
      <bottom style="medium"/>
    </border>
    <border>
      <left style="medium">
        <color indexed="8"/>
      </left>
      <right style="medium"/>
      <top>
        <color indexed="63"/>
      </top>
      <bottom style="medium"/>
    </border>
    <border>
      <left style="medium"/>
      <right>
        <color indexed="63"/>
      </right>
      <top style="medium"/>
      <bottom style="thin">
        <color indexed="8"/>
      </botto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style="thin">
        <color indexed="8"/>
      </left>
      <right style="medium"/>
      <top style="medium"/>
      <bottom style="thin">
        <color indexed="8"/>
      </bottom>
    </border>
    <border>
      <left style="medium"/>
      <right>
        <color indexed="63"/>
      </right>
      <top>
        <color indexed="63"/>
      </top>
      <bottom>
        <color indexed="63"/>
      </bottom>
    </border>
    <border>
      <left style="thin">
        <color indexed="8"/>
      </left>
      <right style="medium"/>
      <top>
        <color indexed="63"/>
      </top>
      <bottom>
        <color indexed="63"/>
      </bottom>
    </border>
    <border>
      <left style="medium"/>
      <right>
        <color indexed="63"/>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thin">
        <color indexed="8"/>
      </bottom>
    </border>
    <border>
      <left>
        <color indexed="63"/>
      </left>
      <right style="thin">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color indexed="63"/>
      </top>
      <bottom style="medium"/>
    </border>
    <border>
      <left>
        <color indexed="63"/>
      </left>
      <right style="medium"/>
      <top style="medium"/>
      <bottom style="thin">
        <color indexed="8"/>
      </bottom>
    </border>
    <border>
      <left style="medium"/>
      <right>
        <color indexed="63"/>
      </right>
      <top>
        <color indexed="63"/>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border>
    <border>
      <left style="medium"/>
      <right>
        <color indexed="63"/>
      </right>
      <top style="thin">
        <color indexed="8"/>
      </top>
      <bottom>
        <color indexed="63"/>
      </bottom>
    </border>
    <border>
      <left style="medium"/>
      <right style="thin">
        <color indexed="8"/>
      </right>
      <top>
        <color indexed="63"/>
      </top>
      <bottom>
        <color indexed="63"/>
      </bottom>
    </border>
    <border>
      <left style="medium">
        <color indexed="8"/>
      </left>
      <right>
        <color indexed="63"/>
      </right>
      <top>
        <color indexed="63"/>
      </top>
      <bottom style="double">
        <color indexed="8"/>
      </bottom>
    </border>
    <border>
      <left style="medium"/>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medium"/>
      <top>
        <color indexed="63"/>
      </top>
      <bottom style="double">
        <color indexed="8"/>
      </bottom>
    </border>
    <border>
      <left style="medium"/>
      <right>
        <color indexed="63"/>
      </right>
      <top style="double">
        <color indexed="8"/>
      </top>
      <bottom>
        <color indexed="63"/>
      </bottom>
    </border>
    <border>
      <left>
        <color indexed="63"/>
      </left>
      <right style="medium"/>
      <top style="double">
        <color indexed="8"/>
      </top>
      <bottom>
        <color indexed="63"/>
      </bottom>
    </border>
    <border>
      <left>
        <color indexed="63"/>
      </left>
      <right style="medium"/>
      <top>
        <color indexed="63"/>
      </top>
      <bottom style="medium"/>
    </border>
    <border>
      <left style="medium">
        <color indexed="8"/>
      </left>
      <right style="medium">
        <color indexed="8"/>
      </right>
      <top style="medium">
        <color indexed="8"/>
      </top>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thin">
        <color indexed="8"/>
      </right>
      <top style="medium"/>
      <bottom>
        <color indexed="63"/>
      </bottom>
    </border>
    <border>
      <left style="thin">
        <color indexed="8"/>
      </left>
      <right>
        <color indexed="63"/>
      </right>
      <top>
        <color indexed="63"/>
      </top>
      <bottom style="thin">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style="hair">
        <color indexed="8"/>
      </right>
      <top style="hair">
        <color indexed="8"/>
      </top>
      <bottom style="double">
        <color indexed="8"/>
      </bottom>
    </border>
    <border>
      <left>
        <color indexed="63"/>
      </left>
      <right>
        <color indexed="63"/>
      </right>
      <top>
        <color indexed="63"/>
      </top>
      <bottom style="double">
        <color indexed="8"/>
      </bottom>
    </border>
    <border>
      <left style="hair">
        <color indexed="8"/>
      </left>
      <right style="hair">
        <color indexed="8"/>
      </right>
      <top style="double">
        <color indexed="8"/>
      </top>
      <bottom style="double">
        <color indexed="8"/>
      </bottom>
    </border>
    <border>
      <left>
        <color indexed="63"/>
      </left>
      <right>
        <color indexed="63"/>
      </right>
      <top style="double">
        <color indexed="8"/>
      </top>
      <bottom style="double">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style="thin">
        <color indexed="8"/>
      </top>
      <bottom style="medium">
        <color indexed="8"/>
      </bottom>
    </border>
    <border>
      <left style="thin"/>
      <right style="thin"/>
      <top style="thin"/>
      <bottom style="thin"/>
    </border>
    <border>
      <left style="medium">
        <color indexed="8"/>
      </left>
      <right style="thin">
        <color indexed="8"/>
      </right>
      <top style="medium"/>
      <bottom>
        <color indexed="63"/>
      </bottom>
    </border>
    <border>
      <left style="medium">
        <color indexed="8"/>
      </left>
      <right style="thin">
        <color indexed="8"/>
      </right>
      <top style="medium">
        <color indexed="8"/>
      </top>
      <bottom style="mediu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medium"/>
      <right style="thin">
        <color indexed="8"/>
      </right>
      <top style="medium">
        <color indexed="8"/>
      </top>
      <bottom style="medium"/>
    </border>
    <border>
      <left style="medium"/>
      <right style="thin">
        <color indexed="8"/>
      </right>
      <top style="medium"/>
      <bottom style="double">
        <color indexed="8"/>
      </bottom>
    </border>
    <border>
      <left style="medium"/>
      <right style="thin">
        <color indexed="8"/>
      </right>
      <top style="medium">
        <color indexed="8"/>
      </top>
      <bottom style="double">
        <color indexed="8"/>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109"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110" fillId="27" borderId="8" applyNumberFormat="0" applyAlignment="0" applyProtection="0"/>
    <xf numFmtId="9" fontId="1" fillId="0" borderId="0" applyFill="0" applyBorder="0" applyAlignment="0" applyProtection="0"/>
    <xf numFmtId="0" fontId="3" fillId="0" borderId="0">
      <alignment horizontal="left" vertical="center"/>
      <protection/>
    </xf>
    <xf numFmtId="0" fontId="4" fillId="0" borderId="0">
      <alignment horizontal="left" vertical="top"/>
      <protection/>
    </xf>
    <xf numFmtId="0" fontId="5" fillId="0" borderId="0">
      <alignment horizontal="right" vertical="center"/>
      <protection/>
    </xf>
    <xf numFmtId="0" fontId="5" fillId="0" borderId="0">
      <alignment horizontal="left" vertical="center"/>
      <protection/>
    </xf>
    <xf numFmtId="0" fontId="4" fillId="0" borderId="0">
      <alignment horizontal="left" vertical="center"/>
      <protection/>
    </xf>
    <xf numFmtId="0" fontId="3" fillId="0" borderId="0">
      <alignment horizontal="left" vertical="top"/>
      <protection/>
    </xf>
    <xf numFmtId="0" fontId="3" fillId="0" borderId="0">
      <alignment horizontal="right" vertical="top"/>
      <protection/>
    </xf>
    <xf numFmtId="0" fontId="3" fillId="0" borderId="0">
      <alignment horizontal="right" vertical="top"/>
      <protection/>
    </xf>
    <xf numFmtId="0" fontId="111" fillId="0" borderId="0" applyNumberFormat="0" applyFill="0" applyBorder="0" applyAlignment="0" applyProtection="0"/>
    <xf numFmtId="0" fontId="112" fillId="0" borderId="9" applyNumberFormat="0" applyFill="0" applyAlignment="0" applyProtection="0"/>
    <xf numFmtId="166" fontId="0" fillId="0" borderId="0" applyFill="0" applyBorder="0" applyAlignment="0" applyProtection="0"/>
    <xf numFmtId="167" fontId="0" fillId="0" borderId="0" applyFill="0" applyBorder="0" applyAlignment="0" applyProtection="0"/>
    <xf numFmtId="0" fontId="113" fillId="0" borderId="0" applyNumberFormat="0" applyFill="0" applyBorder="0" applyAlignment="0" applyProtection="0"/>
  </cellStyleXfs>
  <cellXfs count="1028">
    <xf numFmtId="0" fontId="0" fillId="0" borderId="0" xfId="0" applyAlignment="1">
      <alignment/>
    </xf>
    <xf numFmtId="0" fontId="0" fillId="0" borderId="0" xfId="0" applyFont="1" applyAlignment="1">
      <alignment/>
    </xf>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vertical="top" wrapText="1"/>
    </xf>
    <xf numFmtId="0" fontId="1" fillId="0" borderId="0" xfId="0" applyFont="1" applyAlignment="1">
      <alignment vertical="top" wrapText="1"/>
    </xf>
    <xf numFmtId="0" fontId="0" fillId="0" borderId="10" xfId="0" applyBorder="1" applyAlignment="1">
      <alignment/>
    </xf>
    <xf numFmtId="0" fontId="0" fillId="0" borderId="11" xfId="0" applyBorder="1" applyAlignment="1">
      <alignment/>
    </xf>
    <xf numFmtId="0" fontId="13" fillId="0" borderId="11" xfId="0" applyFont="1" applyBorder="1" applyAlignment="1">
      <alignment vertical="center" wrapText="1"/>
    </xf>
    <xf numFmtId="0" fontId="1" fillId="0" borderId="11" xfId="0" applyFont="1" applyBorder="1" applyAlignment="1">
      <alignment vertical="top" wrapText="1"/>
    </xf>
    <xf numFmtId="0" fontId="13" fillId="0" borderId="0" xfId="0" applyFont="1" applyAlignment="1" applyProtection="1">
      <alignment horizontal="right"/>
      <protection locked="0"/>
    </xf>
    <xf numFmtId="4" fontId="1" fillId="0" borderId="0" xfId="0" applyNumberFormat="1" applyFont="1" applyAlignment="1">
      <alignment horizontal="right" vertical="top" wrapText="1"/>
    </xf>
    <xf numFmtId="0" fontId="1" fillId="0" borderId="0" xfId="0" applyFont="1" applyAlignment="1">
      <alignment horizontal="center" vertical="top" wrapText="1"/>
    </xf>
    <xf numFmtId="0" fontId="1" fillId="0" borderId="0" xfId="0" applyFont="1" applyAlignment="1" applyProtection="1">
      <alignment horizontal="right"/>
      <protection locked="0"/>
    </xf>
    <xf numFmtId="0" fontId="65" fillId="0" borderId="11" xfId="0" applyFont="1" applyBorder="1" applyAlignment="1">
      <alignment vertical="top"/>
    </xf>
    <xf numFmtId="0" fontId="65" fillId="0" borderId="11" xfId="0" applyFont="1" applyBorder="1" applyAlignment="1">
      <alignment vertical="top" wrapText="1"/>
    </xf>
    <xf numFmtId="0" fontId="1" fillId="0" borderId="11" xfId="0" applyFont="1" applyBorder="1" applyAlignment="1">
      <alignment horizontal="center" vertical="top" wrapText="1"/>
    </xf>
    <xf numFmtId="0" fontId="1" fillId="0" borderId="12" xfId="0" applyFont="1" applyBorder="1" applyAlignment="1">
      <alignment vertical="top" wrapText="1"/>
    </xf>
    <xf numFmtId="0" fontId="65" fillId="0" borderId="12" xfId="0" applyFont="1" applyBorder="1" applyAlignment="1">
      <alignment vertical="top" wrapText="1"/>
    </xf>
    <xf numFmtId="0" fontId="66" fillId="0" borderId="13" xfId="0" applyFont="1" applyBorder="1" applyAlignment="1">
      <alignment vertical="top" wrapText="1"/>
    </xf>
    <xf numFmtId="0" fontId="65" fillId="0" borderId="10" xfId="0" applyFont="1" applyBorder="1" applyAlignment="1">
      <alignment vertical="top" wrapText="1"/>
    </xf>
    <xf numFmtId="0" fontId="65" fillId="0" borderId="14" xfId="0" applyFont="1" applyBorder="1" applyAlignment="1">
      <alignment vertical="top" wrapText="1"/>
    </xf>
    <xf numFmtId="177" fontId="67" fillId="0" borderId="11" xfId="0" applyNumberFormat="1" applyFont="1" applyBorder="1" applyAlignment="1">
      <alignment vertical="top" wrapText="1"/>
    </xf>
    <xf numFmtId="0" fontId="67" fillId="0" borderId="11" xfId="0" applyFont="1" applyBorder="1" applyAlignment="1">
      <alignment vertical="top" wrapText="1"/>
    </xf>
    <xf numFmtId="0" fontId="68" fillId="0" borderId="11" xfId="0" applyFont="1" applyBorder="1" applyAlignment="1">
      <alignment horizontal="right" vertical="top" wrapText="1"/>
    </xf>
    <xf numFmtId="0" fontId="68" fillId="0" borderId="11" xfId="0" applyFont="1" applyBorder="1" applyAlignment="1">
      <alignment vertical="top" wrapText="1"/>
    </xf>
    <xf numFmtId="0" fontId="37" fillId="0" borderId="11" xfId="0" applyFont="1" applyBorder="1" applyAlignment="1">
      <alignment vertical="top" wrapText="1"/>
    </xf>
    <xf numFmtId="0" fontId="1" fillId="0" borderId="15" xfId="0" applyFont="1" applyBorder="1" applyAlignment="1">
      <alignment vertical="top" wrapText="1"/>
    </xf>
    <xf numFmtId="0" fontId="1" fillId="0" borderId="15" xfId="0" applyFont="1" applyBorder="1" applyAlignment="1">
      <alignment horizontal="center" vertical="top" wrapText="1"/>
    </xf>
    <xf numFmtId="0" fontId="0" fillId="0" borderId="14" xfId="0" applyBorder="1" applyAlignment="1">
      <alignment/>
    </xf>
    <xf numFmtId="0" fontId="10" fillId="0" borderId="11" xfId="0" applyFont="1" applyBorder="1" applyAlignment="1">
      <alignment/>
    </xf>
    <xf numFmtId="0" fontId="0" fillId="0" borderId="15" xfId="0" applyBorder="1" applyAlignment="1">
      <alignment/>
    </xf>
    <xf numFmtId="0" fontId="0" fillId="0" borderId="12" xfId="0" applyBorder="1" applyAlignment="1">
      <alignment/>
    </xf>
    <xf numFmtId="0" fontId="55" fillId="0" borderId="13" xfId="0" applyFont="1" applyBorder="1" applyAlignment="1">
      <alignment/>
    </xf>
    <xf numFmtId="4" fontId="1" fillId="0" borderId="11" xfId="0" applyNumberFormat="1" applyFont="1" applyBorder="1" applyAlignment="1">
      <alignment/>
    </xf>
    <xf numFmtId="4" fontId="1" fillId="0" borderId="11" xfId="0" applyNumberFormat="1" applyFont="1" applyBorder="1" applyAlignment="1">
      <alignment horizontal="right"/>
    </xf>
    <xf numFmtId="4" fontId="65" fillId="0" borderId="11" xfId="0" applyNumberFormat="1" applyFont="1" applyBorder="1" applyAlignment="1">
      <alignment vertical="top" wrapText="1"/>
    </xf>
    <xf numFmtId="4" fontId="1" fillId="0" borderId="11"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65" fillId="0" borderId="14" xfId="0" applyNumberFormat="1" applyFont="1" applyBorder="1" applyAlignment="1">
      <alignment vertical="top" wrapText="1"/>
    </xf>
    <xf numFmtId="4" fontId="68" fillId="0" borderId="11" xfId="0" applyNumberFormat="1" applyFont="1" applyBorder="1" applyAlignment="1">
      <alignment horizontal="right" vertical="top" wrapText="1"/>
    </xf>
    <xf numFmtId="4" fontId="1" fillId="0" borderId="15" xfId="0" applyNumberFormat="1" applyFont="1" applyBorder="1" applyAlignment="1">
      <alignment horizontal="right" vertical="top" wrapText="1"/>
    </xf>
    <xf numFmtId="4" fontId="0" fillId="0" borderId="14" xfId="0" applyNumberFormat="1" applyBorder="1" applyAlignment="1">
      <alignment/>
    </xf>
    <xf numFmtId="4" fontId="0" fillId="0" borderId="11" xfId="0" applyNumberFormat="1" applyBorder="1" applyAlignment="1">
      <alignment/>
    </xf>
    <xf numFmtId="4" fontId="0" fillId="0" borderId="15" xfId="0" applyNumberFormat="1" applyBorder="1" applyAlignment="1">
      <alignment/>
    </xf>
    <xf numFmtId="4" fontId="0" fillId="0" borderId="10" xfId="0" applyNumberFormat="1" applyBorder="1" applyAlignment="1">
      <alignment/>
    </xf>
    <xf numFmtId="4" fontId="0" fillId="0" borderId="14" xfId="0" applyNumberFormat="1" applyFont="1" applyBorder="1" applyAlignment="1">
      <alignment/>
    </xf>
    <xf numFmtId="4" fontId="0" fillId="0" borderId="11" xfId="0" applyNumberFormat="1" applyFont="1" applyBorder="1" applyAlignment="1">
      <alignment/>
    </xf>
    <xf numFmtId="4" fontId="1" fillId="0" borderId="0" xfId="0" applyNumberFormat="1" applyFont="1" applyAlignment="1" applyProtection="1">
      <alignment horizontal="right" wrapText="1"/>
      <protection locked="0"/>
    </xf>
    <xf numFmtId="4" fontId="1" fillId="0" borderId="0" xfId="0" applyNumberFormat="1" applyFont="1" applyAlignment="1" applyProtection="1">
      <alignment horizontal="right"/>
      <protection locked="0"/>
    </xf>
    <xf numFmtId="3" fontId="1" fillId="0" borderId="0" xfId="0" applyNumberFormat="1" applyFont="1" applyAlignment="1" applyProtection="1">
      <alignment horizontal="right"/>
      <protection locked="0"/>
    </xf>
    <xf numFmtId="3" fontId="53" fillId="0" borderId="0" xfId="0" applyNumberFormat="1" applyFont="1" applyAlignment="1" applyProtection="1">
      <alignment horizontal="right"/>
      <protection locked="0"/>
    </xf>
    <xf numFmtId="169" fontId="53" fillId="0" borderId="16"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4" fontId="0" fillId="0" borderId="0" xfId="0" applyNumberFormat="1" applyFont="1" applyAlignment="1" applyProtection="1">
      <alignment horizontal="right"/>
      <protection locked="0"/>
    </xf>
    <xf numFmtId="4" fontId="1" fillId="0" borderId="0" xfId="55" applyNumberFormat="1" applyFont="1" applyAlignment="1" applyProtection="1">
      <alignment horizontal="right"/>
      <protection locked="0"/>
    </xf>
    <xf numFmtId="0" fontId="17" fillId="0" borderId="0" xfId="0" applyFont="1" applyAlignment="1" applyProtection="1">
      <alignment/>
      <protection/>
    </xf>
    <xf numFmtId="0" fontId="17" fillId="33" borderId="0" xfId="0" applyFont="1" applyFill="1" applyAlignment="1" applyProtection="1">
      <alignment/>
      <protection/>
    </xf>
    <xf numFmtId="0" fontId="12" fillId="0" borderId="0" xfId="0" applyFont="1" applyAlignment="1" applyProtection="1">
      <alignment/>
      <protection/>
    </xf>
    <xf numFmtId="0" fontId="17" fillId="0" borderId="0" xfId="0" applyFont="1" applyAlignment="1" applyProtection="1">
      <alignment horizontal="center"/>
      <protection/>
    </xf>
    <xf numFmtId="0" fontId="18" fillId="33" borderId="0" xfId="0" applyFont="1" applyFill="1" applyAlignment="1" applyProtection="1">
      <alignment/>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19"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9" fillId="33" borderId="22" xfId="0" applyFont="1" applyFill="1" applyBorder="1" applyAlignment="1" applyProtection="1">
      <alignment horizontal="center"/>
      <protection/>
    </xf>
    <xf numFmtId="0" fontId="19" fillId="33" borderId="0" xfId="0" applyFont="1" applyFill="1" applyAlignment="1" applyProtection="1">
      <alignment horizontal="center"/>
      <protection/>
    </xf>
    <xf numFmtId="0" fontId="19" fillId="33" borderId="23" xfId="0" applyFont="1" applyFill="1" applyBorder="1" applyAlignment="1" applyProtection="1">
      <alignment horizontal="center"/>
      <protection/>
    </xf>
    <xf numFmtId="0" fontId="19" fillId="33" borderId="24" xfId="0" applyFont="1" applyFill="1" applyBorder="1" applyAlignment="1" applyProtection="1">
      <alignment horizontal="center"/>
      <protection/>
    </xf>
    <xf numFmtId="0" fontId="19" fillId="33" borderId="25" xfId="0" applyFont="1" applyFill="1" applyBorder="1" applyAlignment="1" applyProtection="1">
      <alignment horizontal="center"/>
      <protection/>
    </xf>
    <xf numFmtId="0" fontId="19" fillId="33" borderId="26" xfId="0" applyFont="1" applyFill="1" applyBorder="1" applyAlignment="1" applyProtection="1">
      <alignment horizontal="center"/>
      <protection/>
    </xf>
    <xf numFmtId="0" fontId="19" fillId="33" borderId="27" xfId="0" applyFont="1" applyFill="1" applyBorder="1" applyAlignment="1" applyProtection="1">
      <alignment horizontal="center"/>
      <protection/>
    </xf>
    <xf numFmtId="0" fontId="18" fillId="33" borderId="17" xfId="0" applyFont="1" applyFill="1" applyBorder="1" applyAlignment="1" applyProtection="1">
      <alignment horizontal="center"/>
      <protection/>
    </xf>
    <xf numFmtId="2" fontId="18" fillId="33" borderId="28" xfId="0" applyNumberFormat="1" applyFont="1" applyFill="1" applyBorder="1" applyAlignment="1" applyProtection="1">
      <alignment/>
      <protection/>
    </xf>
    <xf numFmtId="2" fontId="18" fillId="33" borderId="16" xfId="0" applyNumberFormat="1" applyFont="1" applyFill="1" applyBorder="1" applyAlignment="1" applyProtection="1">
      <alignment/>
      <protection/>
    </xf>
    <xf numFmtId="0" fontId="18" fillId="33" borderId="16" xfId="0" applyFont="1" applyFill="1" applyBorder="1" applyAlignment="1" applyProtection="1">
      <alignment/>
      <protection/>
    </xf>
    <xf numFmtId="0" fontId="18" fillId="33" borderId="29" xfId="0" applyFont="1" applyFill="1" applyBorder="1" applyAlignment="1" applyProtection="1">
      <alignment/>
      <protection/>
    </xf>
    <xf numFmtId="0" fontId="18" fillId="33" borderId="21" xfId="0" applyFont="1" applyFill="1" applyBorder="1" applyAlignment="1" applyProtection="1">
      <alignment horizontal="center"/>
      <protection/>
    </xf>
    <xf numFmtId="2" fontId="18" fillId="33" borderId="21" xfId="0" applyNumberFormat="1" applyFont="1" applyFill="1" applyBorder="1" applyAlignment="1" applyProtection="1">
      <alignment/>
      <protection/>
    </xf>
    <xf numFmtId="2" fontId="18" fillId="33" borderId="30" xfId="0" applyNumberFormat="1" applyFont="1" applyFill="1" applyBorder="1" applyAlignment="1" applyProtection="1">
      <alignment/>
      <protection/>
    </xf>
    <xf numFmtId="0" fontId="18" fillId="33" borderId="30" xfId="0" applyFont="1" applyFill="1" applyBorder="1" applyAlignment="1" applyProtection="1">
      <alignment/>
      <protection/>
    </xf>
    <xf numFmtId="0" fontId="18" fillId="33" borderId="31" xfId="0" applyFont="1" applyFill="1" applyBorder="1" applyAlignment="1" applyProtection="1">
      <alignment/>
      <protection/>
    </xf>
    <xf numFmtId="0" fontId="18" fillId="33" borderId="21" xfId="0" applyFont="1" applyFill="1" applyBorder="1" applyAlignment="1" applyProtection="1">
      <alignment horizontal="center" vertical="top"/>
      <protection/>
    </xf>
    <xf numFmtId="1" fontId="18" fillId="33" borderId="21" xfId="0" applyNumberFormat="1" applyFont="1" applyFill="1" applyBorder="1" applyAlignment="1" applyProtection="1">
      <alignment horizontal="center" vertical="top"/>
      <protection/>
    </xf>
    <xf numFmtId="2" fontId="18" fillId="33" borderId="22" xfId="0" applyNumberFormat="1" applyFont="1" applyFill="1" applyBorder="1" applyAlignment="1" applyProtection="1">
      <alignment horizontal="left" vertical="top" wrapText="1"/>
      <protection/>
    </xf>
    <xf numFmtId="169" fontId="18" fillId="33" borderId="0" xfId="0" applyNumberFormat="1" applyFont="1" applyFill="1" applyAlignment="1" applyProtection="1">
      <alignment horizontal="right" indent="1"/>
      <protection/>
    </xf>
    <xf numFmtId="0" fontId="18" fillId="33" borderId="22" xfId="0" applyFont="1" applyFill="1" applyBorder="1" applyAlignment="1" applyProtection="1">
      <alignment horizontal="center"/>
      <protection/>
    </xf>
    <xf numFmtId="4" fontId="18" fillId="33" borderId="0" xfId="0" applyNumberFormat="1" applyFont="1" applyFill="1" applyAlignment="1" applyProtection="1">
      <alignment horizontal="center"/>
      <protection/>
    </xf>
    <xf numFmtId="0" fontId="18" fillId="33" borderId="32" xfId="0" applyFont="1" applyFill="1" applyBorder="1" applyAlignment="1" applyProtection="1">
      <alignment horizontal="center" vertical="top"/>
      <protection/>
    </xf>
    <xf numFmtId="1" fontId="18" fillId="33" borderId="32" xfId="0" applyNumberFormat="1" applyFont="1" applyFill="1" applyBorder="1" applyAlignment="1" applyProtection="1">
      <alignment horizontal="center" vertical="top"/>
      <protection/>
    </xf>
    <xf numFmtId="2" fontId="18" fillId="33" borderId="30" xfId="0" applyNumberFormat="1" applyFont="1" applyFill="1" applyBorder="1" applyAlignment="1" applyProtection="1">
      <alignment horizontal="left" vertical="top" wrapText="1"/>
      <protection/>
    </xf>
    <xf numFmtId="169" fontId="18" fillId="33" borderId="33" xfId="0" applyNumberFormat="1" applyFont="1" applyFill="1" applyBorder="1" applyAlignment="1" applyProtection="1">
      <alignment horizontal="right" indent="1"/>
      <protection/>
    </xf>
    <xf numFmtId="0" fontId="18" fillId="33" borderId="30" xfId="0" applyFont="1" applyFill="1" applyBorder="1" applyAlignment="1" applyProtection="1">
      <alignment horizontal="center"/>
      <protection/>
    </xf>
    <xf numFmtId="0" fontId="18" fillId="33" borderId="34" xfId="0" applyFont="1" applyFill="1" applyBorder="1" applyAlignment="1" applyProtection="1">
      <alignment horizontal="center"/>
      <protection/>
    </xf>
    <xf numFmtId="2" fontId="18" fillId="33" borderId="35" xfId="0" applyNumberFormat="1" applyFont="1" applyFill="1" applyBorder="1" applyAlignment="1" applyProtection="1">
      <alignment/>
      <protection/>
    </xf>
    <xf numFmtId="2" fontId="18" fillId="33" borderId="36" xfId="0" applyNumberFormat="1" applyFont="1" applyFill="1" applyBorder="1" applyAlignment="1" applyProtection="1">
      <alignment/>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4" fontId="18" fillId="33" borderId="37" xfId="0" applyNumberFormat="1" applyFont="1" applyFill="1" applyBorder="1" applyAlignment="1" applyProtection="1">
      <alignment horizontal="center"/>
      <protection/>
    </xf>
    <xf numFmtId="0" fontId="18" fillId="33" borderId="24" xfId="0" applyFont="1" applyFill="1" applyBorder="1" applyAlignment="1" applyProtection="1">
      <alignment horizontal="center"/>
      <protection/>
    </xf>
    <xf numFmtId="2" fontId="18" fillId="33" borderId="24" xfId="0" applyNumberFormat="1" applyFont="1" applyFill="1" applyBorder="1" applyAlignment="1" applyProtection="1">
      <alignment/>
      <protection/>
    </xf>
    <xf numFmtId="2" fontId="19" fillId="33" borderId="38" xfId="0" applyNumberFormat="1" applyFont="1" applyFill="1" applyBorder="1" applyAlignment="1" applyProtection="1">
      <alignment/>
      <protection/>
    </xf>
    <xf numFmtId="0" fontId="19" fillId="33" borderId="26" xfId="0" applyFont="1" applyFill="1" applyBorder="1" applyAlignment="1" applyProtection="1">
      <alignment/>
      <protection/>
    </xf>
    <xf numFmtId="0" fontId="22" fillId="33" borderId="0" xfId="0" applyFont="1" applyFill="1" applyAlignment="1" applyProtection="1">
      <alignment/>
      <protection/>
    </xf>
    <xf numFmtId="4" fontId="19" fillId="33" borderId="20" xfId="0" applyNumberFormat="1" applyFont="1" applyFill="1" applyBorder="1" applyAlignment="1" applyProtection="1">
      <alignment horizontal="center"/>
      <protection/>
    </xf>
    <xf numFmtId="4" fontId="20" fillId="33" borderId="0" xfId="0" applyNumberFormat="1" applyFont="1" applyFill="1" applyAlignment="1" applyProtection="1">
      <alignment horizontal="center"/>
      <protection/>
    </xf>
    <xf numFmtId="4" fontId="19" fillId="33" borderId="23" xfId="0" applyNumberFormat="1" applyFont="1" applyFill="1" applyBorder="1" applyAlignment="1" applyProtection="1">
      <alignment horizontal="center"/>
      <protection/>
    </xf>
    <xf numFmtId="4" fontId="19" fillId="33" borderId="27" xfId="0" applyNumberFormat="1" applyFont="1" applyFill="1" applyBorder="1" applyAlignment="1" applyProtection="1">
      <alignment horizontal="center"/>
      <protection/>
    </xf>
    <xf numFmtId="4" fontId="18" fillId="33" borderId="16" xfId="0" applyNumberFormat="1" applyFont="1" applyFill="1" applyBorder="1" applyAlignment="1" applyProtection="1">
      <alignment/>
      <protection/>
    </xf>
    <xf numFmtId="4" fontId="18" fillId="33" borderId="29" xfId="0" applyNumberFormat="1" applyFont="1" applyFill="1" applyBorder="1" applyAlignment="1" applyProtection="1">
      <alignment/>
      <protection/>
    </xf>
    <xf numFmtId="171" fontId="18" fillId="33" borderId="33" xfId="0" applyNumberFormat="1" applyFont="1" applyFill="1" applyBorder="1" applyAlignment="1" applyProtection="1">
      <alignment horizontal="right" indent="1"/>
      <protection/>
    </xf>
    <xf numFmtId="171" fontId="18" fillId="33" borderId="0" xfId="0" applyNumberFormat="1" applyFont="1" applyFill="1" applyAlignment="1" applyProtection="1">
      <alignment horizontal="right" indent="1"/>
      <protection/>
    </xf>
    <xf numFmtId="2" fontId="22" fillId="33" borderId="36" xfId="0" applyNumberFormat="1" applyFont="1" applyFill="1" applyBorder="1" applyAlignment="1" applyProtection="1">
      <alignment horizontal="justify" vertical="top"/>
      <protection/>
    </xf>
    <xf numFmtId="2" fontId="22" fillId="33" borderId="37" xfId="0" applyNumberFormat="1" applyFont="1" applyFill="1" applyBorder="1" applyAlignment="1" applyProtection="1">
      <alignment horizontal="center"/>
      <protection/>
    </xf>
    <xf numFmtId="0" fontId="22" fillId="33" borderId="37" xfId="0" applyFont="1" applyFill="1" applyBorder="1" applyAlignment="1" applyProtection="1">
      <alignment horizontal="center"/>
      <protection/>
    </xf>
    <xf numFmtId="0" fontId="23" fillId="33" borderId="0" xfId="0" applyFont="1" applyFill="1" applyAlignment="1" applyProtection="1">
      <alignment/>
      <protection/>
    </xf>
    <xf numFmtId="4" fontId="23" fillId="33" borderId="0" xfId="0" applyNumberFormat="1" applyFont="1" applyFill="1" applyAlignment="1" applyProtection="1">
      <alignment/>
      <protection/>
    </xf>
    <xf numFmtId="0" fontId="24" fillId="33" borderId="0" xfId="0" applyFont="1" applyFill="1" applyAlignment="1" applyProtection="1">
      <alignment/>
      <protection/>
    </xf>
    <xf numFmtId="0" fontId="25" fillId="33" borderId="17" xfId="0" applyFont="1" applyFill="1" applyBorder="1" applyAlignment="1" applyProtection="1">
      <alignment horizontal="center"/>
      <protection/>
    </xf>
    <xf numFmtId="0" fontId="25" fillId="33" borderId="18" xfId="0" applyFont="1" applyFill="1" applyBorder="1" applyAlignment="1" applyProtection="1">
      <alignment horizontal="center"/>
      <protection/>
    </xf>
    <xf numFmtId="4" fontId="25" fillId="33" borderId="19" xfId="0" applyNumberFormat="1" applyFont="1" applyFill="1" applyBorder="1" applyAlignment="1" applyProtection="1">
      <alignment horizontal="center"/>
      <protection/>
    </xf>
    <xf numFmtId="0" fontId="25" fillId="33" borderId="21" xfId="0" applyFont="1" applyFill="1" applyBorder="1" applyAlignment="1" applyProtection="1">
      <alignment horizontal="center"/>
      <protection/>
    </xf>
    <xf numFmtId="0" fontId="25" fillId="33" borderId="22" xfId="0" applyFont="1" applyFill="1" applyBorder="1" applyAlignment="1" applyProtection="1">
      <alignment horizontal="center"/>
      <protection/>
    </xf>
    <xf numFmtId="4" fontId="25" fillId="33" borderId="0" xfId="0" applyNumberFormat="1" applyFont="1" applyFill="1" applyAlignment="1" applyProtection="1">
      <alignment horizontal="center"/>
      <protection/>
    </xf>
    <xf numFmtId="0" fontId="25" fillId="33" borderId="24" xfId="0" applyFont="1" applyFill="1" applyBorder="1" applyAlignment="1" applyProtection="1">
      <alignment horizontal="center"/>
      <protection/>
    </xf>
    <xf numFmtId="0" fontId="25" fillId="33" borderId="25" xfId="0" applyFont="1" applyFill="1" applyBorder="1" applyAlignment="1" applyProtection="1">
      <alignment horizontal="center"/>
      <protection/>
    </xf>
    <xf numFmtId="4" fontId="25" fillId="33" borderId="26" xfId="0" applyNumberFormat="1" applyFont="1" applyFill="1" applyBorder="1" applyAlignment="1" applyProtection="1">
      <alignment horizontal="center"/>
      <protection/>
    </xf>
    <xf numFmtId="0" fontId="18" fillId="33" borderId="32" xfId="0" applyFont="1" applyFill="1" applyBorder="1" applyAlignment="1" applyProtection="1">
      <alignment horizontal="center"/>
      <protection/>
    </xf>
    <xf numFmtId="2" fontId="18" fillId="33" borderId="39" xfId="0" applyNumberFormat="1" applyFont="1" applyFill="1" applyBorder="1" applyAlignment="1" applyProtection="1">
      <alignment/>
      <protection/>
    </xf>
    <xf numFmtId="4" fontId="18" fillId="33" borderId="30" xfId="0" applyNumberFormat="1" applyFont="1" applyFill="1" applyBorder="1" applyAlignment="1" applyProtection="1">
      <alignment/>
      <protection/>
    </xf>
    <xf numFmtId="4" fontId="18" fillId="33" borderId="31" xfId="0" applyNumberFormat="1" applyFont="1" applyFill="1" applyBorder="1" applyAlignment="1" applyProtection="1">
      <alignment/>
      <protection/>
    </xf>
    <xf numFmtId="4" fontId="18" fillId="33" borderId="23" xfId="0" applyNumberFormat="1" applyFont="1" applyFill="1" applyBorder="1" applyAlignment="1" applyProtection="1">
      <alignment horizontal="center"/>
      <protection/>
    </xf>
    <xf numFmtId="1" fontId="18" fillId="33" borderId="40" xfId="0" applyNumberFormat="1" applyFont="1" applyFill="1" applyBorder="1" applyAlignment="1" applyProtection="1">
      <alignment horizontal="center" vertical="top"/>
      <protection/>
    </xf>
    <xf numFmtId="0" fontId="18" fillId="33" borderId="41" xfId="0" applyFont="1" applyFill="1" applyBorder="1" applyAlignment="1" applyProtection="1">
      <alignment horizontal="center" vertical="top"/>
      <protection/>
    </xf>
    <xf numFmtId="1" fontId="18" fillId="33" borderId="0" xfId="0" applyNumberFormat="1" applyFont="1" applyFill="1" applyAlignment="1" applyProtection="1">
      <alignment horizontal="center" vertical="top"/>
      <protection/>
    </xf>
    <xf numFmtId="171" fontId="18" fillId="0" borderId="22" xfId="0" applyNumberFormat="1" applyFont="1" applyBorder="1" applyAlignment="1" applyProtection="1">
      <alignment horizontal="right" indent="1"/>
      <protection/>
    </xf>
    <xf numFmtId="0" fontId="18" fillId="33" borderId="42" xfId="0" applyFont="1" applyFill="1" applyBorder="1" applyAlignment="1" applyProtection="1">
      <alignment horizontal="center"/>
      <protection/>
    </xf>
    <xf numFmtId="4" fontId="18" fillId="33" borderId="23" xfId="0" applyNumberFormat="1" applyFont="1" applyFill="1" applyBorder="1" applyAlignment="1" applyProtection="1">
      <alignment horizontal="right" indent="1"/>
      <protection/>
    </xf>
    <xf numFmtId="0" fontId="0" fillId="0" borderId="0" xfId="0" applyAlignment="1" applyProtection="1">
      <alignment/>
      <protection/>
    </xf>
    <xf numFmtId="0" fontId="18" fillId="33" borderId="28" xfId="0" applyFont="1" applyFill="1" applyBorder="1" applyAlignment="1" applyProtection="1">
      <alignment horizontal="center" vertical="top"/>
      <protection/>
    </xf>
    <xf numFmtId="1" fontId="18" fillId="33" borderId="28" xfId="0" applyNumberFormat="1" applyFont="1" applyFill="1" applyBorder="1" applyAlignment="1" applyProtection="1">
      <alignment horizontal="center" vertical="top"/>
      <protection/>
    </xf>
    <xf numFmtId="2" fontId="18" fillId="33" borderId="43" xfId="0" applyNumberFormat="1" applyFont="1" applyFill="1" applyBorder="1" applyAlignment="1" applyProtection="1">
      <alignment horizontal="left" vertical="top" wrapText="1"/>
      <protection/>
    </xf>
    <xf numFmtId="171" fontId="18" fillId="33" borderId="16" xfId="0" applyNumberFormat="1" applyFont="1" applyFill="1" applyBorder="1" applyAlignment="1" applyProtection="1">
      <alignment horizontal="right" indent="1"/>
      <protection/>
    </xf>
    <xf numFmtId="0" fontId="18" fillId="33" borderId="43" xfId="0" applyFont="1" applyFill="1" applyBorder="1" applyAlignment="1" applyProtection="1">
      <alignment horizontal="center"/>
      <protection/>
    </xf>
    <xf numFmtId="2" fontId="18" fillId="0" borderId="22" xfId="0" applyNumberFormat="1" applyFont="1" applyBorder="1" applyAlignment="1" applyProtection="1">
      <alignment horizontal="left" vertical="top" wrapText="1"/>
      <protection/>
    </xf>
    <xf numFmtId="171" fontId="18" fillId="33" borderId="44" xfId="0" applyNumberFormat="1" applyFont="1" applyFill="1" applyBorder="1" applyAlignment="1" applyProtection="1">
      <alignment horizontal="right" vertical="top" indent="1"/>
      <protection/>
    </xf>
    <xf numFmtId="0" fontId="18" fillId="33" borderId="22" xfId="0" applyFont="1" applyFill="1" applyBorder="1" applyAlignment="1" applyProtection="1">
      <alignment horizontal="center" vertical="top"/>
      <protection/>
    </xf>
    <xf numFmtId="2" fontId="18" fillId="33" borderId="22" xfId="0" applyNumberFormat="1" applyFont="1" applyFill="1" applyBorder="1" applyAlignment="1" applyProtection="1">
      <alignment horizontal="justify" vertical="top"/>
      <protection/>
    </xf>
    <xf numFmtId="0" fontId="18" fillId="33" borderId="35" xfId="0" applyFont="1" applyFill="1" applyBorder="1" applyAlignment="1" applyProtection="1">
      <alignment horizontal="center" vertical="top"/>
      <protection/>
    </xf>
    <xf numFmtId="1" fontId="18" fillId="33" borderId="35" xfId="0" applyNumberFormat="1" applyFont="1" applyFill="1" applyBorder="1" applyAlignment="1" applyProtection="1">
      <alignment horizontal="center" vertical="top"/>
      <protection/>
    </xf>
    <xf numFmtId="2" fontId="18" fillId="33" borderId="36" xfId="0" applyNumberFormat="1" applyFont="1" applyFill="1" applyBorder="1" applyAlignment="1" applyProtection="1">
      <alignment horizontal="justify" vertical="top"/>
      <protection/>
    </xf>
    <xf numFmtId="4" fontId="19" fillId="33" borderId="26" xfId="0" applyNumberFormat="1" applyFont="1" applyFill="1" applyBorder="1" applyAlignment="1" applyProtection="1">
      <alignment/>
      <protection/>
    </xf>
    <xf numFmtId="0" fontId="24" fillId="33" borderId="0" xfId="0" applyFont="1" applyFill="1" applyAlignment="1" applyProtection="1">
      <alignment horizontal="center"/>
      <protection/>
    </xf>
    <xf numFmtId="2" fontId="24" fillId="33" borderId="0" xfId="0" applyNumberFormat="1" applyFont="1" applyFill="1" applyAlignment="1" applyProtection="1">
      <alignment/>
      <protection/>
    </xf>
    <xf numFmtId="2" fontId="25" fillId="33" borderId="0" xfId="0" applyNumberFormat="1" applyFont="1" applyFill="1" applyAlignment="1" applyProtection="1">
      <alignment/>
      <protection/>
    </xf>
    <xf numFmtId="4" fontId="25" fillId="33" borderId="0" xfId="0" applyNumberFormat="1" applyFont="1" applyFill="1" applyAlignment="1" applyProtection="1">
      <alignment/>
      <protection/>
    </xf>
    <xf numFmtId="0" fontId="25" fillId="33" borderId="0" xfId="0" applyFont="1" applyFill="1" applyAlignment="1" applyProtection="1">
      <alignment/>
      <protection/>
    </xf>
    <xf numFmtId="0" fontId="22" fillId="33" borderId="0" xfId="0" applyFont="1" applyFill="1" applyAlignment="1" applyProtection="1">
      <alignment horizontal="center"/>
      <protection/>
    </xf>
    <xf numFmtId="2" fontId="22" fillId="33" borderId="0" xfId="0" applyNumberFormat="1" applyFont="1" applyFill="1" applyAlignment="1" applyProtection="1">
      <alignment/>
      <protection/>
    </xf>
    <xf numFmtId="2" fontId="20" fillId="33" borderId="0" xfId="0" applyNumberFormat="1" applyFont="1" applyFill="1" applyAlignment="1" applyProtection="1">
      <alignment/>
      <protection/>
    </xf>
    <xf numFmtId="0" fontId="20" fillId="33" borderId="0" xfId="0" applyFont="1" applyFill="1" applyAlignment="1" applyProtection="1">
      <alignment/>
      <protection/>
    </xf>
    <xf numFmtId="0" fontId="18" fillId="33" borderId="0" xfId="0" applyFont="1" applyFill="1" applyAlignment="1" applyProtection="1">
      <alignment horizontal="center"/>
      <protection/>
    </xf>
    <xf numFmtId="2" fontId="18" fillId="33" borderId="0" xfId="0" applyNumberFormat="1" applyFont="1" applyFill="1" applyAlignment="1" applyProtection="1">
      <alignment/>
      <protection/>
    </xf>
    <xf numFmtId="2" fontId="19" fillId="33" borderId="0" xfId="0" applyNumberFormat="1" applyFont="1" applyFill="1" applyAlignment="1" applyProtection="1">
      <alignment/>
      <protection/>
    </xf>
    <xf numFmtId="0" fontId="19" fillId="33" borderId="0" xfId="0" applyFont="1" applyFill="1" applyAlignment="1" applyProtection="1">
      <alignment/>
      <protection/>
    </xf>
    <xf numFmtId="4" fontId="19" fillId="33" borderId="0" xfId="0" applyNumberFormat="1" applyFont="1" applyFill="1" applyAlignment="1" applyProtection="1">
      <alignment horizontal="center"/>
      <protection/>
    </xf>
    <xf numFmtId="0" fontId="10" fillId="33" borderId="0" xfId="0" applyFont="1" applyFill="1" applyAlignment="1" applyProtection="1">
      <alignment horizontal="left"/>
      <protection/>
    </xf>
    <xf numFmtId="4" fontId="22" fillId="33" borderId="0" xfId="0" applyNumberFormat="1" applyFont="1" applyFill="1" applyAlignment="1" applyProtection="1">
      <alignment/>
      <protection/>
    </xf>
    <xf numFmtId="0" fontId="22" fillId="33" borderId="0" xfId="0" applyFont="1" applyFill="1" applyAlignment="1" applyProtection="1">
      <alignment horizontal="left"/>
      <protection/>
    </xf>
    <xf numFmtId="0" fontId="27" fillId="33" borderId="0" xfId="0" applyFont="1" applyFill="1" applyAlignment="1" applyProtection="1">
      <alignment horizontal="center"/>
      <protection/>
    </xf>
    <xf numFmtId="2" fontId="27" fillId="33" borderId="45" xfId="0" applyNumberFormat="1" applyFont="1" applyFill="1" applyBorder="1" applyAlignment="1" applyProtection="1">
      <alignment/>
      <protection/>
    </xf>
    <xf numFmtId="0" fontId="27" fillId="33" borderId="45" xfId="0" applyFont="1" applyFill="1" applyBorder="1" applyAlignment="1" applyProtection="1">
      <alignment/>
      <protection/>
    </xf>
    <xf numFmtId="2" fontId="27" fillId="33" borderId="0" xfId="0" applyNumberFormat="1" applyFont="1" applyFill="1" applyAlignment="1" applyProtection="1">
      <alignment/>
      <protection/>
    </xf>
    <xf numFmtId="0" fontId="27" fillId="33" borderId="0" xfId="0" applyFont="1" applyFill="1" applyAlignment="1" applyProtection="1">
      <alignment/>
      <protection/>
    </xf>
    <xf numFmtId="0" fontId="10" fillId="33" borderId="13" xfId="0" applyFont="1" applyFill="1" applyBorder="1" applyAlignment="1" applyProtection="1">
      <alignment/>
      <protection/>
    </xf>
    <xf numFmtId="0" fontId="0" fillId="33" borderId="10" xfId="0" applyFont="1" applyFill="1" applyBorder="1" applyAlignment="1" applyProtection="1">
      <alignment/>
      <protection/>
    </xf>
    <xf numFmtId="0" fontId="0" fillId="33" borderId="0" xfId="0" applyFont="1" applyFill="1" applyAlignment="1" applyProtection="1">
      <alignment/>
      <protection/>
    </xf>
    <xf numFmtId="0" fontId="1" fillId="33" borderId="0" xfId="0" applyFont="1" applyFill="1" applyAlignment="1" applyProtection="1">
      <alignment/>
      <protection/>
    </xf>
    <xf numFmtId="2" fontId="18" fillId="33" borderId="0" xfId="0" applyNumberFormat="1" applyFont="1" applyFill="1" applyAlignment="1" applyProtection="1">
      <alignment horizontal="justify" vertical="top"/>
      <protection/>
    </xf>
    <xf numFmtId="2" fontId="0" fillId="33" borderId="0" xfId="0" applyNumberFormat="1" applyFont="1" applyFill="1" applyAlignment="1" applyProtection="1">
      <alignment vertical="top"/>
      <protection/>
    </xf>
    <xf numFmtId="2" fontId="0" fillId="33" borderId="0" xfId="0" applyNumberFormat="1" applyFont="1" applyFill="1" applyAlignment="1" applyProtection="1">
      <alignment horizontal="justify" vertical="top"/>
      <protection/>
    </xf>
    <xf numFmtId="2" fontId="22" fillId="33" borderId="0" xfId="0" applyNumberFormat="1" applyFont="1" applyFill="1" applyAlignment="1" applyProtection="1">
      <alignment horizontal="justify" vertical="top"/>
      <protection/>
    </xf>
    <xf numFmtId="0" fontId="17" fillId="33" borderId="0" xfId="0" applyFont="1" applyFill="1" applyAlignment="1" applyProtection="1">
      <alignment/>
      <protection locked="0"/>
    </xf>
    <xf numFmtId="0" fontId="19" fillId="33" borderId="19" xfId="0" applyFont="1" applyFill="1" applyBorder="1" applyAlignment="1" applyProtection="1">
      <alignment horizontal="center"/>
      <protection locked="0"/>
    </xf>
    <xf numFmtId="0" fontId="20" fillId="33" borderId="26" xfId="0" applyFont="1" applyFill="1" applyBorder="1" applyAlignment="1" applyProtection="1">
      <alignment horizontal="center"/>
      <protection locked="0"/>
    </xf>
    <xf numFmtId="0" fontId="18" fillId="33" borderId="16" xfId="0" applyFont="1" applyFill="1" applyBorder="1" applyAlignment="1" applyProtection="1">
      <alignment/>
      <protection locked="0"/>
    </xf>
    <xf numFmtId="0" fontId="18" fillId="33" borderId="30" xfId="0" applyFont="1" applyFill="1" applyBorder="1" applyAlignment="1" applyProtection="1">
      <alignment/>
      <protection locked="0"/>
    </xf>
    <xf numFmtId="4" fontId="18" fillId="33" borderId="0" xfId="0" applyNumberFormat="1" applyFont="1" applyFill="1" applyAlignment="1" applyProtection="1">
      <alignment horizontal="center"/>
      <protection locked="0"/>
    </xf>
    <xf numFmtId="4" fontId="18" fillId="33" borderId="33" xfId="0" applyNumberFormat="1" applyFont="1" applyFill="1" applyBorder="1" applyAlignment="1" applyProtection="1">
      <alignment horizontal="center"/>
      <protection locked="0"/>
    </xf>
    <xf numFmtId="4" fontId="18" fillId="33" borderId="37" xfId="0" applyNumberFormat="1" applyFont="1" applyFill="1" applyBorder="1" applyAlignment="1" applyProtection="1">
      <alignment horizontal="center"/>
      <protection locked="0"/>
    </xf>
    <xf numFmtId="4" fontId="21" fillId="33" borderId="26" xfId="0" applyNumberFormat="1" applyFont="1" applyFill="1" applyBorder="1" applyAlignment="1" applyProtection="1">
      <alignment horizontal="center"/>
      <protection locked="0"/>
    </xf>
    <xf numFmtId="4" fontId="19" fillId="33" borderId="19" xfId="0" applyNumberFormat="1" applyFont="1" applyFill="1" applyBorder="1" applyAlignment="1" applyProtection="1">
      <alignment horizontal="center"/>
      <protection locked="0"/>
    </xf>
    <xf numFmtId="4" fontId="20" fillId="33" borderId="26" xfId="0" applyNumberFormat="1" applyFont="1" applyFill="1" applyBorder="1" applyAlignment="1" applyProtection="1">
      <alignment horizontal="center"/>
      <protection locked="0"/>
    </xf>
    <xf numFmtId="4" fontId="18" fillId="33" borderId="16" xfId="0" applyNumberFormat="1" applyFont="1" applyFill="1" applyBorder="1" applyAlignment="1" applyProtection="1">
      <alignment/>
      <protection locked="0"/>
    </xf>
    <xf numFmtId="4" fontId="22" fillId="33" borderId="37" xfId="0" applyNumberFormat="1" applyFont="1" applyFill="1" applyBorder="1" applyAlignment="1" applyProtection="1">
      <alignment horizontal="center"/>
      <protection locked="0"/>
    </xf>
    <xf numFmtId="4" fontId="23" fillId="33" borderId="0" xfId="0" applyNumberFormat="1" applyFont="1" applyFill="1" applyAlignment="1" applyProtection="1">
      <alignment/>
      <protection locked="0"/>
    </xf>
    <xf numFmtId="4" fontId="18" fillId="33" borderId="30" xfId="0" applyNumberFormat="1" applyFont="1" applyFill="1" applyBorder="1" applyAlignment="1" applyProtection="1">
      <alignment/>
      <protection locked="0"/>
    </xf>
    <xf numFmtId="4" fontId="18" fillId="33" borderId="16" xfId="0" applyNumberFormat="1" applyFont="1" applyFill="1" applyBorder="1" applyAlignment="1" applyProtection="1">
      <alignment horizontal="center"/>
      <protection locked="0"/>
    </xf>
    <xf numFmtId="4" fontId="26" fillId="33" borderId="0" xfId="0" applyNumberFormat="1" applyFont="1" applyFill="1" applyAlignment="1" applyProtection="1">
      <alignment horizontal="center"/>
      <protection locked="0"/>
    </xf>
    <xf numFmtId="4" fontId="21" fillId="33" borderId="0" xfId="0" applyNumberFormat="1" applyFont="1" applyFill="1" applyAlignment="1" applyProtection="1">
      <alignment horizontal="center"/>
      <protection locked="0"/>
    </xf>
    <xf numFmtId="4" fontId="20" fillId="33" borderId="0" xfId="0" applyNumberFormat="1" applyFont="1" applyFill="1" applyAlignment="1" applyProtection="1">
      <alignment/>
      <protection locked="0"/>
    </xf>
    <xf numFmtId="4" fontId="22" fillId="33" borderId="0" xfId="0" applyNumberFormat="1" applyFont="1" applyFill="1" applyAlignment="1" applyProtection="1">
      <alignment/>
      <protection locked="0"/>
    </xf>
    <xf numFmtId="4" fontId="27" fillId="33" borderId="45" xfId="0" applyNumberFormat="1" applyFont="1" applyFill="1" applyBorder="1" applyAlignment="1" applyProtection="1">
      <alignment/>
      <protection locked="0"/>
    </xf>
    <xf numFmtId="4" fontId="27" fillId="33" borderId="0" xfId="0" applyNumberFormat="1" applyFont="1" applyFill="1" applyAlignment="1" applyProtection="1">
      <alignment/>
      <protection locked="0"/>
    </xf>
    <xf numFmtId="4" fontId="28" fillId="33" borderId="10" xfId="0" applyNumberFormat="1" applyFont="1" applyFill="1" applyBorder="1" applyAlignment="1" applyProtection="1">
      <alignment horizontal="center"/>
      <protection locked="0"/>
    </xf>
    <xf numFmtId="0" fontId="22" fillId="33" borderId="0" xfId="0" applyFont="1" applyFill="1" applyAlignment="1" applyProtection="1">
      <alignment/>
      <protection locked="0"/>
    </xf>
    <xf numFmtId="0" fontId="0" fillId="33" borderId="0" xfId="0" applyFont="1" applyFill="1" applyAlignment="1" applyProtection="1">
      <alignment/>
      <protection locked="0"/>
    </xf>
    <xf numFmtId="0" fontId="17" fillId="0" borderId="0" xfId="0" applyFont="1" applyAlignment="1" applyProtection="1">
      <alignment/>
      <protection locked="0"/>
    </xf>
    <xf numFmtId="4" fontId="18" fillId="33" borderId="46" xfId="0" applyNumberFormat="1" applyFont="1" applyFill="1" applyBorder="1" applyAlignment="1" applyProtection="1">
      <alignment horizontal="right" indent="1"/>
      <protection/>
    </xf>
    <xf numFmtId="4" fontId="19" fillId="33" borderId="31" xfId="0" applyNumberFormat="1" applyFont="1" applyFill="1" applyBorder="1" applyAlignment="1" applyProtection="1">
      <alignment horizontal="right" indent="1"/>
      <protection/>
    </xf>
    <xf numFmtId="4" fontId="18" fillId="33" borderId="31" xfId="0" applyNumberFormat="1" applyFont="1" applyFill="1" applyBorder="1" applyAlignment="1" applyProtection="1">
      <alignment horizontal="right" indent="1"/>
      <protection/>
    </xf>
    <xf numFmtId="4" fontId="18" fillId="33" borderId="47" xfId="0" applyNumberFormat="1" applyFont="1" applyFill="1" applyBorder="1" applyAlignment="1" applyProtection="1">
      <alignment horizontal="center"/>
      <protection/>
    </xf>
    <xf numFmtId="4" fontId="19" fillId="33" borderId="48" xfId="0" applyNumberFormat="1" applyFont="1" applyFill="1" applyBorder="1" applyAlignment="1" applyProtection="1">
      <alignment horizontal="right" indent="1"/>
      <protection/>
    </xf>
    <xf numFmtId="4" fontId="27" fillId="33" borderId="45" xfId="0" applyNumberFormat="1" applyFont="1" applyFill="1" applyBorder="1" applyAlignment="1" applyProtection="1">
      <alignment horizontal="right" indent="1"/>
      <protection/>
    </xf>
    <xf numFmtId="4" fontId="27" fillId="33" borderId="0" xfId="0" applyNumberFormat="1" applyFont="1" applyFill="1" applyAlignment="1" applyProtection="1">
      <alignment horizontal="right" indent="1"/>
      <protection/>
    </xf>
    <xf numFmtId="4" fontId="18" fillId="33" borderId="0" xfId="0" applyNumberFormat="1" applyFont="1" applyFill="1" applyAlignment="1" applyProtection="1">
      <alignment horizontal="right" indent="1"/>
      <protection/>
    </xf>
    <xf numFmtId="4" fontId="55" fillId="33" borderId="49" xfId="0" applyNumberFormat="1" applyFont="1" applyFill="1" applyBorder="1" applyAlignment="1" applyProtection="1">
      <alignment horizontal="right" indent="1"/>
      <protection/>
    </xf>
    <xf numFmtId="0" fontId="19" fillId="33" borderId="0" xfId="0" applyFont="1" applyFill="1" applyBorder="1" applyAlignment="1" applyProtection="1">
      <alignment horizontal="center"/>
      <protection/>
    </xf>
    <xf numFmtId="0" fontId="10" fillId="34" borderId="17" xfId="0" applyFont="1" applyFill="1" applyBorder="1" applyAlignment="1" applyProtection="1">
      <alignment horizontal="center"/>
      <protection/>
    </xf>
    <xf numFmtId="2" fontId="29" fillId="34" borderId="50" xfId="0" applyNumberFormat="1" applyFont="1" applyFill="1" applyBorder="1" applyAlignment="1" applyProtection="1">
      <alignment/>
      <protection/>
    </xf>
    <xf numFmtId="2" fontId="10" fillId="34" borderId="51" xfId="0" applyNumberFormat="1" applyFont="1" applyFill="1" applyBorder="1" applyAlignment="1" applyProtection="1">
      <alignment/>
      <protection/>
    </xf>
    <xf numFmtId="2" fontId="29" fillId="34" borderId="51" xfId="0" applyNumberFormat="1" applyFont="1" applyFill="1" applyBorder="1" applyAlignment="1" applyProtection="1">
      <alignment/>
      <protection/>
    </xf>
    <xf numFmtId="2" fontId="29" fillId="34" borderId="52" xfId="0" applyNumberFormat="1" applyFont="1" applyFill="1" applyBorder="1" applyAlignment="1" applyProtection="1">
      <alignment/>
      <protection/>
    </xf>
    <xf numFmtId="0" fontId="10" fillId="0" borderId="21" xfId="0" applyFont="1" applyFill="1" applyBorder="1" applyAlignment="1" applyProtection="1">
      <alignment horizontal="center"/>
      <protection/>
    </xf>
    <xf numFmtId="2" fontId="29" fillId="0" borderId="53" xfId="0" applyNumberFormat="1" applyFont="1" applyFill="1" applyBorder="1" applyAlignment="1" applyProtection="1">
      <alignment/>
      <protection/>
    </xf>
    <xf numFmtId="2" fontId="10" fillId="0" borderId="54" xfId="0" applyNumberFormat="1" applyFont="1" applyFill="1" applyBorder="1" applyAlignment="1" applyProtection="1">
      <alignment/>
      <protection/>
    </xf>
    <xf numFmtId="2" fontId="29" fillId="0" borderId="54" xfId="0" applyNumberFormat="1" applyFont="1" applyFill="1" applyBorder="1" applyAlignment="1" applyProtection="1">
      <alignment/>
      <protection/>
    </xf>
    <xf numFmtId="4" fontId="29" fillId="0" borderId="55" xfId="0" applyNumberFormat="1" applyFont="1" applyFill="1" applyBorder="1" applyAlignment="1" applyProtection="1">
      <alignment/>
      <protection/>
    </xf>
    <xf numFmtId="0" fontId="17" fillId="0" borderId="0" xfId="0" applyFont="1" applyFill="1" applyAlignment="1" applyProtection="1">
      <alignment/>
      <protection/>
    </xf>
    <xf numFmtId="1" fontId="18" fillId="33" borderId="56" xfId="0" applyNumberFormat="1" applyFont="1" applyFill="1" applyBorder="1" applyAlignment="1" applyProtection="1">
      <alignment horizontal="center" vertical="top"/>
      <protection/>
    </xf>
    <xf numFmtId="2" fontId="19" fillId="33" borderId="57" xfId="0" applyNumberFormat="1" applyFont="1" applyFill="1" applyBorder="1" applyAlignment="1" applyProtection="1">
      <alignment vertical="top" wrapText="1"/>
      <protection/>
    </xf>
    <xf numFmtId="171" fontId="18" fillId="33" borderId="57" xfId="0" applyNumberFormat="1" applyFont="1" applyFill="1" applyBorder="1" applyAlignment="1" applyProtection="1">
      <alignment horizontal="right" indent="1"/>
      <protection/>
    </xf>
    <xf numFmtId="0" fontId="18" fillId="33" borderId="57" xfId="0" applyFont="1" applyFill="1" applyBorder="1" applyAlignment="1" applyProtection="1">
      <alignment horizontal="center"/>
      <protection/>
    </xf>
    <xf numFmtId="4" fontId="18" fillId="33" borderId="58" xfId="0" applyNumberFormat="1" applyFont="1" applyFill="1" applyBorder="1" applyAlignment="1" applyProtection="1">
      <alignment/>
      <protection/>
    </xf>
    <xf numFmtId="172" fontId="13" fillId="0" borderId="59" xfId="0" applyNumberFormat="1" applyFont="1" applyBorder="1" applyAlignment="1" applyProtection="1">
      <alignment vertical="top"/>
      <protection/>
    </xf>
    <xf numFmtId="3" fontId="33" fillId="0" borderId="60" xfId="0" applyNumberFormat="1" applyFont="1" applyBorder="1" applyAlignment="1" applyProtection="1">
      <alignment horizontal="left" vertical="top"/>
      <protection/>
    </xf>
    <xf numFmtId="0" fontId="13" fillId="0" borderId="61" xfId="0" applyFont="1" applyBorder="1" applyAlignment="1" applyProtection="1">
      <alignment vertical="top"/>
      <protection/>
    </xf>
    <xf numFmtId="0" fontId="0" fillId="0" borderId="62" xfId="0" applyBorder="1" applyAlignment="1" applyProtection="1">
      <alignment/>
      <protection/>
    </xf>
    <xf numFmtId="4" fontId="0" fillId="0" borderId="63" xfId="0" applyNumberFormat="1" applyFont="1" applyBorder="1" applyAlignment="1" applyProtection="1">
      <alignment/>
      <protection/>
    </xf>
    <xf numFmtId="172" fontId="13" fillId="0" borderId="0" xfId="0" applyNumberFormat="1" applyFont="1" applyBorder="1" applyAlignment="1" applyProtection="1">
      <alignment vertical="top"/>
      <protection/>
    </xf>
    <xf numFmtId="3" fontId="33" fillId="0" borderId="0" xfId="0" applyNumberFormat="1" applyFont="1" applyBorder="1" applyAlignment="1" applyProtection="1">
      <alignment horizontal="left" vertical="top"/>
      <protection/>
    </xf>
    <xf numFmtId="0" fontId="13" fillId="0" borderId="0" xfId="0" applyFont="1" applyBorder="1" applyAlignment="1" applyProtection="1">
      <alignment vertical="top"/>
      <protection/>
    </xf>
    <xf numFmtId="0" fontId="0" fillId="0" borderId="0" xfId="0" applyBorder="1" applyAlignment="1" applyProtection="1">
      <alignment/>
      <protection/>
    </xf>
    <xf numFmtId="4" fontId="0" fillId="0" borderId="0" xfId="0" applyNumberFormat="1" applyFont="1" applyBorder="1" applyAlignment="1" applyProtection="1">
      <alignment/>
      <protection/>
    </xf>
    <xf numFmtId="0" fontId="17" fillId="0" borderId="0" xfId="0" applyFont="1" applyBorder="1" applyAlignment="1" applyProtection="1">
      <alignment/>
      <protection/>
    </xf>
    <xf numFmtId="0" fontId="19" fillId="33" borderId="64" xfId="0" applyFont="1" applyFill="1" applyBorder="1" applyAlignment="1" applyProtection="1">
      <alignment horizontal="center"/>
      <protection/>
    </xf>
    <xf numFmtId="0" fontId="19" fillId="33" borderId="65" xfId="0" applyFont="1" applyFill="1" applyBorder="1" applyAlignment="1" applyProtection="1">
      <alignment horizontal="center"/>
      <protection/>
    </xf>
    <xf numFmtId="0" fontId="19" fillId="33" borderId="66" xfId="0" applyFont="1" applyFill="1" applyBorder="1" applyAlignment="1" applyProtection="1">
      <alignment horizontal="center"/>
      <protection/>
    </xf>
    <xf numFmtId="4" fontId="19" fillId="33" borderId="67" xfId="0" applyNumberFormat="1" applyFont="1" applyFill="1" applyBorder="1" applyAlignment="1" applyProtection="1">
      <alignment horizontal="center"/>
      <protection/>
    </xf>
    <xf numFmtId="0" fontId="19" fillId="33" borderId="68" xfId="0" applyFont="1" applyFill="1" applyBorder="1" applyAlignment="1" applyProtection="1">
      <alignment horizontal="center"/>
      <protection/>
    </xf>
    <xf numFmtId="4" fontId="19" fillId="33" borderId="69" xfId="0" applyNumberFormat="1" applyFont="1" applyFill="1" applyBorder="1" applyAlignment="1" applyProtection="1">
      <alignment horizontal="center"/>
      <protection/>
    </xf>
    <xf numFmtId="0" fontId="19" fillId="33" borderId="70" xfId="0" applyFont="1" applyFill="1" applyBorder="1" applyAlignment="1" applyProtection="1">
      <alignment horizontal="center"/>
      <protection/>
    </xf>
    <xf numFmtId="0" fontId="19" fillId="33" borderId="71" xfId="0" applyFont="1" applyFill="1" applyBorder="1" applyAlignment="1" applyProtection="1">
      <alignment horizontal="center"/>
      <protection/>
    </xf>
    <xf numFmtId="0" fontId="19" fillId="33" borderId="62" xfId="0" applyFont="1" applyFill="1" applyBorder="1" applyAlignment="1" applyProtection="1">
      <alignment horizontal="center"/>
      <protection/>
    </xf>
    <xf numFmtId="4" fontId="19" fillId="33" borderId="72" xfId="0" applyNumberFormat="1" applyFont="1" applyFill="1" applyBorder="1" applyAlignment="1" applyProtection="1">
      <alignment horizontal="center"/>
      <protection/>
    </xf>
    <xf numFmtId="3" fontId="30" fillId="34" borderId="10" xfId="0" applyNumberFormat="1" applyFont="1" applyFill="1" applyBorder="1" applyAlignment="1" applyProtection="1">
      <alignment horizontal="left" vertical="top"/>
      <protection/>
    </xf>
    <xf numFmtId="3" fontId="11" fillId="34" borderId="50" xfId="0" applyNumberFormat="1" applyFont="1" applyFill="1" applyBorder="1" applyAlignment="1" applyProtection="1">
      <alignment horizontal="left" vertical="top"/>
      <protection/>
    </xf>
    <xf numFmtId="0" fontId="11" fillId="34" borderId="51" xfId="0" applyFont="1" applyFill="1" applyBorder="1" applyAlignment="1" applyProtection="1">
      <alignment vertical="top"/>
      <protection/>
    </xf>
    <xf numFmtId="4" fontId="11" fillId="34" borderId="52" xfId="0" applyNumberFormat="1" applyFont="1" applyFill="1" applyBorder="1" applyAlignment="1" applyProtection="1">
      <alignment vertical="top"/>
      <protection/>
    </xf>
    <xf numFmtId="3" fontId="30" fillId="0" borderId="0" xfId="0" applyNumberFormat="1" applyFont="1" applyFill="1" applyBorder="1" applyAlignment="1" applyProtection="1">
      <alignment horizontal="left" vertical="top"/>
      <protection/>
    </xf>
    <xf numFmtId="3" fontId="11" fillId="0" borderId="53" xfId="0" applyNumberFormat="1" applyFont="1" applyFill="1" applyBorder="1" applyAlignment="1" applyProtection="1">
      <alignment horizontal="left" vertical="top"/>
      <protection/>
    </xf>
    <xf numFmtId="0" fontId="11" fillId="0" borderId="54" xfId="0" applyFont="1" applyFill="1" applyBorder="1" applyAlignment="1" applyProtection="1">
      <alignment vertical="top"/>
      <protection/>
    </xf>
    <xf numFmtId="4" fontId="11" fillId="0" borderId="55" xfId="0" applyNumberFormat="1" applyFont="1" applyFill="1" applyBorder="1" applyAlignment="1" applyProtection="1">
      <alignment vertical="top"/>
      <protection/>
    </xf>
    <xf numFmtId="3" fontId="32" fillId="0" borderId="0" xfId="0" applyNumberFormat="1" applyFont="1" applyAlignment="1" applyProtection="1">
      <alignment horizontal="left" vertical="top"/>
      <protection/>
    </xf>
    <xf numFmtId="3" fontId="1" fillId="0" borderId="56" xfId="0" applyNumberFormat="1" applyFont="1" applyBorder="1" applyAlignment="1" applyProtection="1">
      <alignment horizontal="left" vertical="top"/>
      <protection/>
    </xf>
    <xf numFmtId="3" fontId="30" fillId="35" borderId="10" xfId="0" applyNumberFormat="1" applyFont="1" applyFill="1" applyBorder="1" applyAlignment="1" applyProtection="1">
      <alignment horizontal="left" vertical="top"/>
      <protection/>
    </xf>
    <xf numFmtId="3" fontId="11" fillId="35" borderId="50" xfId="0" applyNumberFormat="1" applyFont="1" applyFill="1" applyBorder="1" applyAlignment="1" applyProtection="1">
      <alignment horizontal="left" vertical="top"/>
      <protection/>
    </xf>
    <xf numFmtId="0" fontId="11" fillId="35" borderId="51" xfId="0" applyFont="1" applyFill="1" applyBorder="1" applyAlignment="1" applyProtection="1">
      <alignment vertical="top"/>
      <protection/>
    </xf>
    <xf numFmtId="0" fontId="0" fillId="36" borderId="51" xfId="0" applyFill="1" applyBorder="1" applyAlignment="1" applyProtection="1">
      <alignment/>
      <protection/>
    </xf>
    <xf numFmtId="4" fontId="0" fillId="36" borderId="52" xfId="0" applyNumberFormat="1" applyFont="1" applyFill="1" applyBorder="1" applyAlignment="1" applyProtection="1">
      <alignment/>
      <protection/>
    </xf>
    <xf numFmtId="0" fontId="0" fillId="0" borderId="54" xfId="0" applyFill="1" applyBorder="1" applyAlignment="1" applyProtection="1">
      <alignment/>
      <protection/>
    </xf>
    <xf numFmtId="4" fontId="0" fillId="0" borderId="55" xfId="0" applyNumberFormat="1" applyFont="1" applyFill="1" applyBorder="1" applyAlignment="1" applyProtection="1">
      <alignment/>
      <protection/>
    </xf>
    <xf numFmtId="172" fontId="1" fillId="0" borderId="73" xfId="0" applyNumberFormat="1" applyFont="1" applyBorder="1" applyAlignment="1" applyProtection="1">
      <alignment horizontal="right" vertical="top"/>
      <protection/>
    </xf>
    <xf numFmtId="3" fontId="32" fillId="0" borderId="56" xfId="0" applyNumberFormat="1" applyFont="1" applyBorder="1" applyAlignment="1" applyProtection="1">
      <alignment horizontal="left" vertical="top"/>
      <protection/>
    </xf>
    <xf numFmtId="4" fontId="0" fillId="0" borderId="57" xfId="0" applyNumberFormat="1" applyFont="1" applyBorder="1" applyAlignment="1" applyProtection="1">
      <alignment/>
      <protection/>
    </xf>
    <xf numFmtId="4" fontId="0" fillId="0" borderId="58" xfId="0" applyNumberFormat="1" applyFont="1" applyBorder="1" applyAlignment="1" applyProtection="1">
      <alignment/>
      <protection/>
    </xf>
    <xf numFmtId="172" fontId="13" fillId="0" borderId="13" xfId="0" applyNumberFormat="1" applyFont="1" applyBorder="1" applyAlignment="1" applyProtection="1">
      <alignment vertical="top"/>
      <protection/>
    </xf>
    <xf numFmtId="3" fontId="33" fillId="0" borderId="74" xfId="0" applyNumberFormat="1" applyFont="1" applyBorder="1" applyAlignment="1" applyProtection="1">
      <alignment horizontal="left" vertical="top"/>
      <protection/>
    </xf>
    <xf numFmtId="0" fontId="13" fillId="0" borderId="38" xfId="0" applyFont="1" applyBorder="1" applyAlignment="1" applyProtection="1">
      <alignment vertical="top"/>
      <protection/>
    </xf>
    <xf numFmtId="0" fontId="0" fillId="0" borderId="26" xfId="0" applyBorder="1" applyAlignment="1" applyProtection="1">
      <alignment/>
      <protection/>
    </xf>
    <xf numFmtId="4" fontId="0" fillId="0" borderId="75" xfId="0" applyNumberFormat="1" applyFont="1" applyBorder="1" applyAlignment="1" applyProtection="1">
      <alignment/>
      <protection/>
    </xf>
    <xf numFmtId="4" fontId="13" fillId="0" borderId="0" xfId="0" applyNumberFormat="1" applyFont="1" applyBorder="1" applyAlignment="1" applyProtection="1">
      <alignment vertical="top"/>
      <protection/>
    </xf>
    <xf numFmtId="4" fontId="13" fillId="0" borderId="0" xfId="0" applyNumberFormat="1" applyFont="1" applyBorder="1" applyAlignment="1" applyProtection="1">
      <alignment horizontal="left" vertical="top"/>
      <protection/>
    </xf>
    <xf numFmtId="3" fontId="30" fillId="0" borderId="0" xfId="0" applyNumberFormat="1" applyFont="1" applyBorder="1" applyAlignment="1" applyProtection="1">
      <alignment horizontal="left" vertical="top"/>
      <protection/>
    </xf>
    <xf numFmtId="3" fontId="33" fillId="0" borderId="76" xfId="0" applyNumberFormat="1" applyFont="1" applyBorder="1" applyAlignment="1" applyProtection="1">
      <alignment horizontal="left" vertical="top"/>
      <protection/>
    </xf>
    <xf numFmtId="4" fontId="13" fillId="0" borderId="76" xfId="0" applyNumberFormat="1" applyFont="1" applyBorder="1" applyAlignment="1" applyProtection="1">
      <alignment horizontal="right" vertical="top"/>
      <protection/>
    </xf>
    <xf numFmtId="4" fontId="13" fillId="0" borderId="0" xfId="0" applyNumberFormat="1" applyFont="1" applyBorder="1" applyAlignment="1" applyProtection="1">
      <alignment horizontal="right" vertical="top"/>
      <protection/>
    </xf>
    <xf numFmtId="3" fontId="33" fillId="0" borderId="59" xfId="0" applyNumberFormat="1" applyFont="1" applyBorder="1" applyAlignment="1" applyProtection="1">
      <alignment horizontal="left" vertical="top"/>
      <protection/>
    </xf>
    <xf numFmtId="3" fontId="33" fillId="0" borderId="77" xfId="0" applyNumberFormat="1" applyFont="1" applyBorder="1" applyAlignment="1" applyProtection="1">
      <alignment horizontal="left" vertical="top"/>
      <protection/>
    </xf>
    <xf numFmtId="4" fontId="13" fillId="0" borderId="78" xfId="0" applyNumberFormat="1" applyFont="1" applyBorder="1" applyAlignment="1" applyProtection="1">
      <alignment horizontal="right" vertical="top"/>
      <protection/>
    </xf>
    <xf numFmtId="3" fontId="13" fillId="0" borderId="0" xfId="0" applyNumberFormat="1" applyFont="1" applyBorder="1" applyAlignment="1" applyProtection="1">
      <alignment horizontal="left" vertical="top"/>
      <protection/>
    </xf>
    <xf numFmtId="0" fontId="20" fillId="33" borderId="0" xfId="0" applyFont="1" applyFill="1" applyBorder="1" applyAlignment="1" applyProtection="1">
      <alignment horizontal="center"/>
      <protection locked="0"/>
    </xf>
    <xf numFmtId="2" fontId="29" fillId="34" borderId="51" xfId="0" applyNumberFormat="1" applyFont="1" applyFill="1" applyBorder="1" applyAlignment="1" applyProtection="1">
      <alignment/>
      <protection locked="0"/>
    </xf>
    <xf numFmtId="4" fontId="29" fillId="0" borderId="54" xfId="0" applyNumberFormat="1" applyFont="1" applyFill="1" applyBorder="1" applyAlignment="1" applyProtection="1">
      <alignment/>
      <protection locked="0"/>
    </xf>
    <xf numFmtId="4" fontId="18" fillId="33" borderId="57" xfId="0" applyNumberFormat="1" applyFont="1" applyFill="1" applyBorder="1" applyAlignment="1" applyProtection="1">
      <alignment horizontal="center"/>
      <protection locked="0"/>
    </xf>
    <xf numFmtId="4" fontId="0" fillId="0" borderId="79" xfId="0" applyNumberFormat="1" applyBorder="1" applyAlignment="1" applyProtection="1">
      <alignment/>
      <protection locked="0"/>
    </xf>
    <xf numFmtId="4" fontId="0" fillId="0" borderId="0" xfId="0" applyNumberFormat="1" applyBorder="1" applyAlignment="1" applyProtection="1">
      <alignment/>
      <protection locked="0"/>
    </xf>
    <xf numFmtId="4" fontId="19" fillId="33" borderId="66" xfId="0" applyNumberFormat="1" applyFont="1" applyFill="1" applyBorder="1" applyAlignment="1" applyProtection="1">
      <alignment horizontal="center"/>
      <protection locked="0"/>
    </xf>
    <xf numFmtId="4" fontId="20" fillId="33" borderId="0" xfId="0" applyNumberFormat="1" applyFont="1" applyFill="1" applyBorder="1" applyAlignment="1" applyProtection="1">
      <alignment horizontal="center"/>
      <protection locked="0"/>
    </xf>
    <xf numFmtId="4" fontId="20" fillId="33" borderId="62" xfId="0" applyNumberFormat="1" applyFont="1" applyFill="1" applyBorder="1" applyAlignment="1" applyProtection="1">
      <alignment horizontal="center"/>
      <protection locked="0"/>
    </xf>
    <xf numFmtId="4" fontId="11" fillId="34" borderId="51" xfId="0" applyNumberFormat="1" applyFont="1" applyFill="1" applyBorder="1" applyAlignment="1" applyProtection="1">
      <alignment vertical="top"/>
      <protection locked="0"/>
    </xf>
    <xf numFmtId="4" fontId="11" fillId="0" borderId="54" xfId="0" applyNumberFormat="1" applyFont="1" applyFill="1" applyBorder="1" applyAlignment="1" applyProtection="1">
      <alignment vertical="top"/>
      <protection locked="0"/>
    </xf>
    <xf numFmtId="4" fontId="0" fillId="36" borderId="51" xfId="0" applyNumberFormat="1" applyFill="1" applyBorder="1" applyAlignment="1" applyProtection="1">
      <alignment/>
      <protection locked="0"/>
    </xf>
    <xf numFmtId="4" fontId="0" fillId="0" borderId="54" xfId="0" applyNumberFormat="1" applyFill="1" applyBorder="1" applyAlignment="1" applyProtection="1">
      <alignment/>
      <protection locked="0"/>
    </xf>
    <xf numFmtId="4" fontId="37" fillId="0" borderId="57" xfId="0" applyNumberFormat="1" applyFont="1" applyBorder="1" applyAlignment="1" applyProtection="1">
      <alignment/>
      <protection locked="0"/>
    </xf>
    <xf numFmtId="4" fontId="0" fillId="0" borderId="48" xfId="0" applyNumberFormat="1" applyBorder="1" applyAlignment="1" applyProtection="1">
      <alignment/>
      <protection locked="0"/>
    </xf>
    <xf numFmtId="4" fontId="13" fillId="0" borderId="0" xfId="0" applyNumberFormat="1" applyFont="1" applyBorder="1" applyAlignment="1" applyProtection="1">
      <alignment vertical="top"/>
      <protection locked="0"/>
    </xf>
    <xf numFmtId="4" fontId="33" fillId="0" borderId="0" xfId="0" applyNumberFormat="1" applyFont="1" applyBorder="1" applyAlignment="1" applyProtection="1">
      <alignment horizontal="left" vertical="top"/>
      <protection locked="0"/>
    </xf>
    <xf numFmtId="4" fontId="33" fillId="0" borderId="76" xfId="0" applyNumberFormat="1" applyFont="1" applyBorder="1" applyAlignment="1" applyProtection="1">
      <alignment horizontal="left" vertical="top"/>
      <protection locked="0"/>
    </xf>
    <xf numFmtId="4" fontId="33" fillId="0" borderId="77" xfId="0" applyNumberFormat="1" applyFont="1" applyBorder="1" applyAlignment="1" applyProtection="1">
      <alignment horizontal="left" vertical="top"/>
      <protection locked="0"/>
    </xf>
    <xf numFmtId="3" fontId="33" fillId="0" borderId="0" xfId="0" applyNumberFormat="1" applyFont="1" applyBorder="1" applyAlignment="1" applyProtection="1">
      <alignment horizontal="left" vertical="top"/>
      <protection locked="0"/>
    </xf>
    <xf numFmtId="0" fontId="38" fillId="0" borderId="0" xfId="0" applyFont="1" applyAlignment="1" applyProtection="1">
      <alignment/>
      <protection/>
    </xf>
    <xf numFmtId="0" fontId="38" fillId="0" borderId="0" xfId="0" applyFont="1" applyAlignment="1" applyProtection="1">
      <alignment/>
      <protection/>
    </xf>
    <xf numFmtId="0" fontId="40" fillId="0" borderId="0" xfId="0" applyFont="1" applyAlignment="1" applyProtection="1">
      <alignment wrapText="1"/>
      <protection/>
    </xf>
    <xf numFmtId="0" fontId="40" fillId="0" borderId="0" xfId="0" applyFont="1" applyAlignment="1" applyProtection="1">
      <alignment/>
      <protection/>
    </xf>
    <xf numFmtId="4" fontId="38" fillId="0" borderId="0" xfId="0" applyNumberFormat="1" applyFont="1" applyAlignment="1" applyProtection="1">
      <alignment/>
      <protection/>
    </xf>
    <xf numFmtId="4" fontId="38" fillId="0" borderId="0" xfId="0" applyNumberFormat="1" applyFont="1" applyAlignment="1" applyProtection="1">
      <alignment/>
      <protection/>
    </xf>
    <xf numFmtId="0" fontId="38" fillId="0" borderId="59" xfId="0" applyFont="1" applyBorder="1" applyAlignment="1" applyProtection="1">
      <alignment/>
      <protection/>
    </xf>
    <xf numFmtId="0" fontId="40" fillId="0" borderId="77" xfId="0" applyFont="1" applyBorder="1" applyAlignment="1" applyProtection="1">
      <alignment/>
      <protection/>
    </xf>
    <xf numFmtId="0" fontId="38" fillId="0" borderId="77" xfId="0" applyFont="1" applyBorder="1" applyAlignment="1" applyProtection="1">
      <alignment/>
      <protection/>
    </xf>
    <xf numFmtId="4" fontId="38" fillId="0" borderId="77" xfId="0" applyNumberFormat="1" applyFont="1" applyBorder="1" applyAlignment="1" applyProtection="1">
      <alignment/>
      <protection/>
    </xf>
    <xf numFmtId="4" fontId="38" fillId="0" borderId="78" xfId="0" applyNumberFormat="1" applyFont="1" applyBorder="1" applyAlignment="1" applyProtection="1">
      <alignment/>
      <protection/>
    </xf>
    <xf numFmtId="0" fontId="40" fillId="0" borderId="59" xfId="0" applyFont="1" applyBorder="1" applyAlignment="1" applyProtection="1">
      <alignment/>
      <protection/>
    </xf>
    <xf numFmtId="4" fontId="40" fillId="0" borderId="77" xfId="0" applyNumberFormat="1" applyFont="1" applyBorder="1" applyAlignment="1" applyProtection="1">
      <alignment/>
      <protection/>
    </xf>
    <xf numFmtId="4" fontId="40" fillId="0" borderId="78" xfId="0" applyNumberFormat="1" applyFont="1" applyBorder="1" applyAlignment="1" applyProtection="1">
      <alignment/>
      <protection/>
    </xf>
    <xf numFmtId="0" fontId="77" fillId="0" borderId="0" xfId="0" applyFont="1" applyAlignment="1" applyProtection="1">
      <alignment/>
      <protection/>
    </xf>
    <xf numFmtId="4" fontId="40" fillId="0" borderId="0" xfId="0" applyNumberFormat="1" applyFont="1" applyAlignment="1" applyProtection="1">
      <alignment/>
      <protection/>
    </xf>
    <xf numFmtId="0" fontId="38" fillId="0" borderId="0" xfId="0" applyFont="1" applyAlignment="1" applyProtection="1">
      <alignment/>
      <protection locked="0"/>
    </xf>
    <xf numFmtId="4" fontId="38" fillId="0" borderId="0" xfId="0" applyNumberFormat="1" applyFont="1" applyAlignment="1" applyProtection="1">
      <alignment/>
      <protection locked="0"/>
    </xf>
    <xf numFmtId="4" fontId="38" fillId="0" borderId="77" xfId="0" applyNumberFormat="1" applyFont="1" applyBorder="1" applyAlignment="1" applyProtection="1">
      <alignment/>
      <protection locked="0"/>
    </xf>
    <xf numFmtId="4" fontId="40" fillId="0" borderId="77" xfId="0" applyNumberFormat="1" applyFont="1" applyBorder="1" applyAlignment="1" applyProtection="1">
      <alignment/>
      <protection locked="0"/>
    </xf>
    <xf numFmtId="4" fontId="38" fillId="0" borderId="0" xfId="0" applyNumberFormat="1" applyFont="1" applyAlignment="1" applyProtection="1">
      <alignment/>
      <protection locked="0"/>
    </xf>
    <xf numFmtId="4" fontId="40" fillId="0" borderId="0" xfId="0" applyNumberFormat="1" applyFont="1" applyAlignment="1" applyProtection="1">
      <alignment/>
      <protection locked="0"/>
    </xf>
    <xf numFmtId="0" fontId="41" fillId="0" borderId="11" xfId="0" applyFont="1" applyBorder="1" applyAlignment="1" applyProtection="1">
      <alignment/>
      <protection/>
    </xf>
    <xf numFmtId="0" fontId="42" fillId="0" borderId="11" xfId="0" applyFont="1" applyBorder="1" applyAlignment="1" applyProtection="1">
      <alignment horizontal="left"/>
      <protection/>
    </xf>
    <xf numFmtId="0" fontId="41" fillId="0" borderId="11" xfId="0" applyFont="1" applyBorder="1" applyAlignment="1" applyProtection="1">
      <alignment horizontal="left"/>
      <protection/>
    </xf>
    <xf numFmtId="0" fontId="41" fillId="0" borderId="0" xfId="0" applyFont="1" applyAlignment="1" applyProtection="1">
      <alignment/>
      <protection/>
    </xf>
    <xf numFmtId="169" fontId="18" fillId="33" borderId="16" xfId="0" applyNumberFormat="1" applyFont="1" applyFill="1" applyBorder="1" applyAlignment="1" applyProtection="1">
      <alignment horizontal="right" indent="1"/>
      <protection/>
    </xf>
    <xf numFmtId="0" fontId="41" fillId="0" borderId="11" xfId="0" applyFont="1" applyBorder="1" applyAlignment="1" applyProtection="1">
      <alignment horizontal="center"/>
      <protection/>
    </xf>
    <xf numFmtId="4" fontId="41" fillId="0" borderId="0" xfId="0" applyNumberFormat="1" applyFont="1" applyAlignment="1" applyProtection="1">
      <alignment/>
      <protection/>
    </xf>
    <xf numFmtId="0" fontId="41" fillId="0" borderId="15" xfId="0" applyFont="1" applyBorder="1" applyAlignment="1" applyProtection="1">
      <alignment/>
      <protection/>
    </xf>
    <xf numFmtId="0" fontId="41" fillId="0" borderId="15" xfId="0" applyFont="1" applyBorder="1" applyAlignment="1" applyProtection="1">
      <alignment horizontal="center"/>
      <protection/>
    </xf>
    <xf numFmtId="0" fontId="41" fillId="0" borderId="15" xfId="0" applyFont="1" applyBorder="1" applyAlignment="1" applyProtection="1">
      <alignment horizontal="left"/>
      <protection/>
    </xf>
    <xf numFmtId="0" fontId="18" fillId="33" borderId="64" xfId="0" applyFont="1" applyFill="1" applyBorder="1" applyAlignment="1" applyProtection="1">
      <alignment horizontal="center"/>
      <protection/>
    </xf>
    <xf numFmtId="2" fontId="18" fillId="33" borderId="64" xfId="0" applyNumberFormat="1" applyFont="1" applyFill="1" applyBorder="1" applyAlignment="1" applyProtection="1">
      <alignment/>
      <protection/>
    </xf>
    <xf numFmtId="2" fontId="18" fillId="33" borderId="66" xfId="0" applyNumberFormat="1" applyFont="1" applyFill="1" applyBorder="1" applyAlignment="1" applyProtection="1">
      <alignment/>
      <protection/>
    </xf>
    <xf numFmtId="0" fontId="18" fillId="33" borderId="66" xfId="0" applyFont="1" applyFill="1" applyBorder="1" applyAlignment="1" applyProtection="1">
      <alignment/>
      <protection/>
    </xf>
    <xf numFmtId="4" fontId="18" fillId="33" borderId="80" xfId="0" applyNumberFormat="1" applyFont="1" applyFill="1" applyBorder="1" applyAlignment="1" applyProtection="1">
      <alignment/>
      <protection/>
    </xf>
    <xf numFmtId="0" fontId="18" fillId="33" borderId="68" xfId="0" applyFont="1" applyFill="1" applyBorder="1" applyAlignment="1" applyProtection="1">
      <alignment horizontal="center" vertical="top"/>
      <protection/>
    </xf>
    <xf numFmtId="1" fontId="18" fillId="33" borderId="68" xfId="0" applyNumberFormat="1" applyFont="1" applyFill="1" applyBorder="1" applyAlignment="1" applyProtection="1">
      <alignment horizontal="center" vertical="top"/>
      <protection/>
    </xf>
    <xf numFmtId="2" fontId="18" fillId="33" borderId="0" xfId="0" applyNumberFormat="1" applyFont="1" applyFill="1" applyBorder="1" applyAlignment="1" applyProtection="1">
      <alignment horizontal="center"/>
      <protection/>
    </xf>
    <xf numFmtId="4" fontId="18" fillId="33" borderId="69" xfId="0" applyNumberFormat="1" applyFont="1" applyFill="1" applyBorder="1" applyAlignment="1" applyProtection="1">
      <alignment horizontal="center"/>
      <protection/>
    </xf>
    <xf numFmtId="2" fontId="19" fillId="0" borderId="22" xfId="0" applyNumberFormat="1" applyFont="1" applyBorder="1" applyAlignment="1" applyProtection="1">
      <alignment horizontal="left" vertical="top" wrapText="1"/>
      <protection/>
    </xf>
    <xf numFmtId="0" fontId="17" fillId="0" borderId="22" xfId="0" applyFont="1" applyBorder="1" applyAlignment="1" applyProtection="1">
      <alignment/>
      <protection/>
    </xf>
    <xf numFmtId="4" fontId="17" fillId="0" borderId="69" xfId="0" applyNumberFormat="1" applyFont="1" applyBorder="1" applyAlignment="1" applyProtection="1">
      <alignment/>
      <protection/>
    </xf>
    <xf numFmtId="171" fontId="18" fillId="33" borderId="0" xfId="0" applyNumberFormat="1" applyFont="1" applyFill="1" applyBorder="1" applyAlignment="1" applyProtection="1">
      <alignment horizontal="right" indent="1"/>
      <protection/>
    </xf>
    <xf numFmtId="4" fontId="18" fillId="33" borderId="69" xfId="0" applyNumberFormat="1" applyFont="1" applyFill="1" applyBorder="1" applyAlignment="1" applyProtection="1">
      <alignment horizontal="right" indent="1"/>
      <protection/>
    </xf>
    <xf numFmtId="0" fontId="18" fillId="33" borderId="81" xfId="0" applyFont="1" applyFill="1" applyBorder="1" applyAlignment="1" applyProtection="1">
      <alignment horizontal="center" vertical="top"/>
      <protection/>
    </xf>
    <xf numFmtId="1" fontId="18" fillId="33" borderId="82" xfId="0" applyNumberFormat="1" applyFont="1" applyFill="1" applyBorder="1" applyAlignment="1" applyProtection="1">
      <alignment horizontal="center" vertical="top"/>
      <protection/>
    </xf>
    <xf numFmtId="2" fontId="19" fillId="0" borderId="43" xfId="0" applyNumberFormat="1" applyFont="1" applyBorder="1" applyAlignment="1" applyProtection="1">
      <alignment horizontal="left" vertical="top" wrapText="1"/>
      <protection/>
    </xf>
    <xf numFmtId="171" fontId="18" fillId="33" borderId="43" xfId="0" applyNumberFormat="1" applyFont="1" applyFill="1" applyBorder="1" applyAlignment="1" applyProtection="1">
      <alignment horizontal="right" indent="1"/>
      <protection/>
    </xf>
    <xf numFmtId="4" fontId="18" fillId="33" borderId="83" xfId="0" applyNumberFormat="1" applyFont="1" applyFill="1" applyBorder="1" applyAlignment="1" applyProtection="1">
      <alignment horizontal="right" indent="1"/>
      <protection/>
    </xf>
    <xf numFmtId="0" fontId="18" fillId="33" borderId="84" xfId="0" applyFont="1" applyFill="1" applyBorder="1" applyAlignment="1" applyProtection="1">
      <alignment horizontal="center" vertical="top"/>
      <protection/>
    </xf>
    <xf numFmtId="1" fontId="18" fillId="33" borderId="85" xfId="0" applyNumberFormat="1" applyFont="1" applyFill="1" applyBorder="1" applyAlignment="1" applyProtection="1">
      <alignment horizontal="center" vertical="top"/>
      <protection/>
    </xf>
    <xf numFmtId="171" fontId="18" fillId="33" borderId="22" xfId="0" applyNumberFormat="1" applyFont="1" applyFill="1" applyBorder="1" applyAlignment="1" applyProtection="1">
      <alignment horizontal="right" indent="1"/>
      <protection/>
    </xf>
    <xf numFmtId="4" fontId="17" fillId="0" borderId="22" xfId="0" applyNumberFormat="1" applyFont="1" applyBorder="1" applyAlignment="1" applyProtection="1">
      <alignment/>
      <protection/>
    </xf>
    <xf numFmtId="0" fontId="18" fillId="33" borderId="70" xfId="0" applyFont="1" applyFill="1" applyBorder="1" applyAlignment="1" applyProtection="1">
      <alignment horizontal="center" vertical="top"/>
      <protection/>
    </xf>
    <xf numFmtId="1" fontId="18" fillId="33" borderId="70" xfId="0" applyNumberFormat="1" applyFont="1" applyFill="1" applyBorder="1" applyAlignment="1" applyProtection="1">
      <alignment horizontal="center" vertical="top"/>
      <protection/>
    </xf>
    <xf numFmtId="2" fontId="18" fillId="0" borderId="71" xfId="0" applyNumberFormat="1" applyFont="1" applyBorder="1" applyAlignment="1" applyProtection="1">
      <alignment horizontal="left" vertical="top" wrapText="1"/>
      <protection/>
    </xf>
    <xf numFmtId="171" fontId="18" fillId="33" borderId="62" xfId="0" applyNumberFormat="1" applyFont="1" applyFill="1" applyBorder="1" applyAlignment="1" applyProtection="1">
      <alignment horizontal="right" indent="1"/>
      <protection/>
    </xf>
    <xf numFmtId="0" fontId="18" fillId="33" borderId="71" xfId="0" applyFont="1" applyFill="1" applyBorder="1" applyAlignment="1" applyProtection="1">
      <alignment horizontal="center"/>
      <protection/>
    </xf>
    <xf numFmtId="4" fontId="18" fillId="33" borderId="72" xfId="0" applyNumberFormat="1" applyFont="1" applyFill="1" applyBorder="1" applyAlignment="1" applyProtection="1">
      <alignment horizontal="right" indent="1"/>
      <protection/>
    </xf>
    <xf numFmtId="2" fontId="18" fillId="33" borderId="85" xfId="0" applyNumberFormat="1" applyFont="1" applyFill="1" applyBorder="1" applyAlignment="1" applyProtection="1">
      <alignment/>
      <protection/>
    </xf>
    <xf numFmtId="2" fontId="18" fillId="33" borderId="22" xfId="0" applyNumberFormat="1" applyFont="1" applyFill="1" applyBorder="1" applyAlignment="1" applyProtection="1">
      <alignment/>
      <protection/>
    </xf>
    <xf numFmtId="0" fontId="18" fillId="33" borderId="42" xfId="0" applyFont="1" applyFill="1" applyBorder="1" applyAlignment="1" applyProtection="1">
      <alignment/>
      <protection/>
    </xf>
    <xf numFmtId="1" fontId="18" fillId="33" borderId="81" xfId="0" applyNumberFormat="1" applyFont="1" applyFill="1" applyBorder="1" applyAlignment="1" applyProtection="1">
      <alignment horizontal="center" vertical="top"/>
      <protection/>
    </xf>
    <xf numFmtId="171" fontId="18" fillId="0" borderId="0" xfId="0" applyNumberFormat="1" applyFont="1" applyBorder="1" applyAlignment="1" applyProtection="1">
      <alignment horizontal="right" indent="1"/>
      <protection/>
    </xf>
    <xf numFmtId="171" fontId="18" fillId="0" borderId="16" xfId="0" applyNumberFormat="1" applyFont="1" applyBorder="1" applyAlignment="1" applyProtection="1">
      <alignment horizontal="right" indent="1"/>
      <protection/>
    </xf>
    <xf numFmtId="0" fontId="18" fillId="33" borderId="86" xfId="0" applyFont="1" applyFill="1" applyBorder="1" applyAlignment="1" applyProtection="1">
      <alignment horizontal="center" vertical="top"/>
      <protection/>
    </xf>
    <xf numFmtId="1" fontId="18" fillId="33" borderId="87" xfId="0" applyNumberFormat="1" applyFont="1" applyFill="1" applyBorder="1" applyAlignment="1" applyProtection="1">
      <alignment horizontal="center" vertical="top"/>
      <protection/>
    </xf>
    <xf numFmtId="2" fontId="18" fillId="33" borderId="88" xfId="0" applyNumberFormat="1" applyFont="1" applyFill="1" applyBorder="1" applyAlignment="1" applyProtection="1">
      <alignment horizontal="justify"/>
      <protection/>
    </xf>
    <xf numFmtId="2" fontId="18" fillId="33" borderId="88" xfId="0" applyNumberFormat="1" applyFont="1" applyFill="1" applyBorder="1" applyAlignment="1" applyProtection="1">
      <alignment horizontal="center"/>
      <protection/>
    </xf>
    <xf numFmtId="0" fontId="18" fillId="33" borderId="88" xfId="0" applyFont="1" applyFill="1" applyBorder="1" applyAlignment="1" applyProtection="1">
      <alignment horizontal="center"/>
      <protection/>
    </xf>
    <xf numFmtId="4" fontId="18" fillId="33" borderId="89" xfId="0" applyNumberFormat="1" applyFont="1" applyFill="1" applyBorder="1" applyAlignment="1" applyProtection="1">
      <alignment horizontal="center"/>
      <protection/>
    </xf>
    <xf numFmtId="1" fontId="18" fillId="33" borderId="90" xfId="0" applyNumberFormat="1" applyFont="1" applyFill="1" applyBorder="1" applyAlignment="1" applyProtection="1">
      <alignment horizontal="center" vertical="top"/>
      <protection/>
    </xf>
    <xf numFmtId="4" fontId="18" fillId="33" borderId="91" xfId="0" applyNumberFormat="1" applyFont="1" applyFill="1" applyBorder="1" applyAlignment="1" applyProtection="1">
      <alignment horizontal="center"/>
      <protection/>
    </xf>
    <xf numFmtId="2" fontId="18" fillId="33" borderId="70" xfId="0" applyNumberFormat="1" applyFont="1" applyFill="1" applyBorder="1" applyAlignment="1" applyProtection="1">
      <alignment/>
      <protection/>
    </xf>
    <xf numFmtId="2" fontId="19" fillId="33" borderId="61" xfId="0" applyNumberFormat="1" applyFont="1" applyFill="1" applyBorder="1" applyAlignment="1" applyProtection="1">
      <alignment/>
      <protection/>
    </xf>
    <xf numFmtId="0" fontId="19" fillId="33" borderId="62" xfId="0" applyFont="1" applyFill="1" applyBorder="1" applyAlignment="1" applyProtection="1">
      <alignment/>
      <protection/>
    </xf>
    <xf numFmtId="4" fontId="19" fillId="33" borderId="92" xfId="0" applyNumberFormat="1" applyFont="1" applyFill="1" applyBorder="1" applyAlignment="1" applyProtection="1">
      <alignment horizontal="right" indent="1"/>
      <protection/>
    </xf>
    <xf numFmtId="0" fontId="41" fillId="0" borderId="14" xfId="0" applyFont="1" applyBorder="1" applyAlignment="1" applyProtection="1">
      <alignment/>
      <protection/>
    </xf>
    <xf numFmtId="0" fontId="41" fillId="0" borderId="14" xfId="0" applyFont="1" applyBorder="1" applyAlignment="1" applyProtection="1">
      <alignment horizontal="center"/>
      <protection/>
    </xf>
    <xf numFmtId="0" fontId="41" fillId="0" borderId="14" xfId="0" applyFont="1" applyBorder="1" applyAlignment="1" applyProtection="1">
      <alignment horizontal="left"/>
      <protection/>
    </xf>
    <xf numFmtId="0" fontId="18" fillId="33" borderId="93" xfId="0" applyFont="1" applyFill="1" applyBorder="1" applyAlignment="1" applyProtection="1">
      <alignment horizontal="center"/>
      <protection/>
    </xf>
    <xf numFmtId="2" fontId="19" fillId="33" borderId="44" xfId="0" applyNumberFormat="1" applyFont="1" applyFill="1" applyBorder="1" applyAlignment="1" applyProtection="1">
      <alignment/>
      <protection/>
    </xf>
    <xf numFmtId="0" fontId="18" fillId="33" borderId="44" xfId="0" applyFont="1" applyFill="1" applyBorder="1" applyAlignment="1" applyProtection="1">
      <alignment/>
      <protection/>
    </xf>
    <xf numFmtId="4" fontId="18" fillId="33" borderId="23" xfId="0" applyNumberFormat="1" applyFont="1" applyFill="1" applyBorder="1" applyAlignment="1" applyProtection="1">
      <alignment/>
      <protection/>
    </xf>
    <xf numFmtId="0" fontId="18" fillId="33" borderId="50" xfId="0" applyFont="1" applyFill="1" applyBorder="1" applyAlignment="1" applyProtection="1">
      <alignment horizontal="center" vertical="top"/>
      <protection/>
    </xf>
    <xf numFmtId="2" fontId="18" fillId="33" borderId="94" xfId="0" applyNumberFormat="1" applyFont="1" applyFill="1" applyBorder="1" applyAlignment="1" applyProtection="1">
      <alignment horizontal="left" vertical="top" wrapText="1"/>
      <protection/>
    </xf>
    <xf numFmtId="2" fontId="18" fillId="33" borderId="94" xfId="0" applyNumberFormat="1" applyFont="1" applyFill="1" applyBorder="1" applyAlignment="1" applyProtection="1">
      <alignment horizontal="right" wrapText="1"/>
      <protection/>
    </xf>
    <xf numFmtId="2" fontId="18" fillId="33" borderId="94" xfId="0" applyNumberFormat="1" applyFont="1" applyFill="1" applyBorder="1" applyAlignment="1" applyProtection="1">
      <alignment horizontal="left" wrapText="1"/>
      <protection/>
    </xf>
    <xf numFmtId="4" fontId="18" fillId="33" borderId="95" xfId="0" applyNumberFormat="1" applyFont="1" applyFill="1" applyBorder="1" applyAlignment="1" applyProtection="1">
      <alignment horizontal="right" indent="1"/>
      <protection/>
    </xf>
    <xf numFmtId="0" fontId="18" fillId="33" borderId="70" xfId="0" applyFont="1" applyFill="1" applyBorder="1" applyAlignment="1" applyProtection="1">
      <alignment horizontal="center"/>
      <protection/>
    </xf>
    <xf numFmtId="2" fontId="18" fillId="33" borderId="71" xfId="0" applyNumberFormat="1" applyFont="1" applyFill="1" applyBorder="1" applyAlignment="1" applyProtection="1">
      <alignment horizontal="left" vertical="top" wrapText="1"/>
      <protection/>
    </xf>
    <xf numFmtId="2" fontId="18" fillId="33" borderId="96" xfId="0" applyNumberFormat="1" applyFont="1" applyFill="1" applyBorder="1" applyAlignment="1" applyProtection="1">
      <alignment horizontal="left" vertical="top" wrapText="1"/>
      <protection/>
    </xf>
    <xf numFmtId="2" fontId="18" fillId="33" borderId="51" xfId="0" applyNumberFormat="1" applyFont="1" applyFill="1" applyBorder="1" applyAlignment="1" applyProtection="1">
      <alignment horizontal="left" vertical="top" wrapText="1"/>
      <protection/>
    </xf>
    <xf numFmtId="4" fontId="18" fillId="33" borderId="62" xfId="0" applyNumberFormat="1" applyFont="1" applyFill="1" applyBorder="1" applyAlignment="1" applyProtection="1">
      <alignment horizontal="right" indent="1"/>
      <protection/>
    </xf>
    <xf numFmtId="4" fontId="18" fillId="33" borderId="96" xfId="0" applyNumberFormat="1" applyFont="1" applyFill="1" applyBorder="1" applyAlignment="1" applyProtection="1">
      <alignment horizontal="right" indent="1"/>
      <protection/>
    </xf>
    <xf numFmtId="0" fontId="18" fillId="33" borderId="96" xfId="0" applyFont="1" applyFill="1" applyBorder="1" applyAlignment="1" applyProtection="1">
      <alignment horizontal="center"/>
      <protection/>
    </xf>
    <xf numFmtId="0" fontId="0" fillId="0" borderId="44" xfId="0" applyFont="1" applyBorder="1" applyAlignment="1" applyProtection="1">
      <alignment wrapText="1"/>
      <protection/>
    </xf>
    <xf numFmtId="4" fontId="18" fillId="33" borderId="22" xfId="0" applyNumberFormat="1" applyFont="1" applyFill="1" applyBorder="1" applyAlignment="1" applyProtection="1">
      <alignment horizontal="right" indent="1"/>
      <protection/>
    </xf>
    <xf numFmtId="0" fontId="33" fillId="0" borderId="44" xfId="0" applyFont="1" applyBorder="1" applyAlignment="1" applyProtection="1">
      <alignment wrapText="1"/>
      <protection/>
    </xf>
    <xf numFmtId="49" fontId="0" fillId="0" borderId="44" xfId="0" applyNumberFormat="1" applyFont="1" applyBorder="1" applyAlignment="1" applyProtection="1">
      <alignment wrapText="1"/>
      <protection/>
    </xf>
    <xf numFmtId="49" fontId="0" fillId="0" borderId="97" xfId="0" applyNumberFormat="1" applyFont="1" applyBorder="1" applyAlignment="1" applyProtection="1">
      <alignment wrapText="1"/>
      <protection/>
    </xf>
    <xf numFmtId="4" fontId="18" fillId="33" borderId="43" xfId="0" applyNumberFormat="1" applyFont="1" applyFill="1" applyBorder="1" applyAlignment="1" applyProtection="1">
      <alignment horizontal="right" indent="1"/>
      <protection/>
    </xf>
    <xf numFmtId="0" fontId="0" fillId="0" borderId="33" xfId="0" applyFont="1" applyBorder="1" applyAlignment="1" applyProtection="1">
      <alignment/>
      <protection/>
    </xf>
    <xf numFmtId="0" fontId="0" fillId="0" borderId="30" xfId="0" applyBorder="1" applyAlignment="1" applyProtection="1">
      <alignment/>
      <protection/>
    </xf>
    <xf numFmtId="0" fontId="0" fillId="0" borderId="21" xfId="0"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4" fontId="0" fillId="0" borderId="22" xfId="0" applyNumberFormat="1" applyBorder="1" applyAlignment="1" applyProtection="1">
      <alignment/>
      <protection/>
    </xf>
    <xf numFmtId="0" fontId="0" fillId="0" borderId="28" xfId="0" applyBorder="1" applyAlignment="1" applyProtection="1">
      <alignment horizontal="center" vertical="center"/>
      <protection/>
    </xf>
    <xf numFmtId="0" fontId="0" fillId="0" borderId="16" xfId="0" applyFont="1" applyBorder="1" applyAlignment="1" applyProtection="1">
      <alignment horizontal="left" vertical="center" wrapText="1"/>
      <protection/>
    </xf>
    <xf numFmtId="4" fontId="0" fillId="0" borderId="43" xfId="0" applyNumberFormat="1" applyBorder="1" applyAlignment="1" applyProtection="1">
      <alignment/>
      <protection/>
    </xf>
    <xf numFmtId="0" fontId="0" fillId="0" borderId="32" xfId="0" applyBorder="1" applyAlignment="1" applyProtection="1">
      <alignment horizontal="center" vertical="center"/>
      <protection/>
    </xf>
    <xf numFmtId="0" fontId="0" fillId="0" borderId="33" xfId="0" applyBorder="1" applyAlignment="1" applyProtection="1">
      <alignment horizontal="left" vertical="center" wrapText="1"/>
      <protection/>
    </xf>
    <xf numFmtId="4" fontId="0" fillId="0" borderId="30" xfId="0" applyNumberFormat="1" applyBorder="1" applyAlignment="1" applyProtection="1">
      <alignment/>
      <protection/>
    </xf>
    <xf numFmtId="0" fontId="0" fillId="0" borderId="0" xfId="0" applyFont="1" applyBorder="1" applyAlignment="1" applyProtection="1">
      <alignment wrapText="1"/>
      <protection/>
    </xf>
    <xf numFmtId="49" fontId="0" fillId="0" borderId="0" xfId="0" applyNumberFormat="1" applyBorder="1" applyAlignment="1" applyProtection="1">
      <alignment wrapText="1"/>
      <protection/>
    </xf>
    <xf numFmtId="49" fontId="0" fillId="0" borderId="16" xfId="0" applyNumberFormat="1" applyFont="1" applyBorder="1" applyAlignment="1" applyProtection="1">
      <alignment wrapText="1"/>
      <protection/>
    </xf>
    <xf numFmtId="4" fontId="17" fillId="0" borderId="43" xfId="0" applyNumberFormat="1" applyFont="1" applyBorder="1" applyAlignment="1" applyProtection="1">
      <alignment/>
      <protection/>
    </xf>
    <xf numFmtId="0" fontId="0" fillId="0" borderId="43" xfId="0" applyFont="1" applyBorder="1" applyAlignment="1" applyProtection="1">
      <alignment/>
      <protection/>
    </xf>
    <xf numFmtId="0" fontId="0" fillId="0" borderId="22" xfId="0" applyBorder="1" applyAlignment="1" applyProtection="1">
      <alignment/>
      <protection/>
    </xf>
    <xf numFmtId="0" fontId="0" fillId="0" borderId="0" xfId="0" applyFont="1" applyBorder="1" applyAlignment="1" applyProtection="1">
      <alignment horizontal="left"/>
      <protection/>
    </xf>
    <xf numFmtId="0" fontId="0" fillId="0" borderId="16" xfId="0" applyFont="1" applyBorder="1" applyAlignment="1" applyProtection="1">
      <alignment wrapText="1"/>
      <protection/>
    </xf>
    <xf numFmtId="0" fontId="0" fillId="0" borderId="33" xfId="0" applyBorder="1" applyAlignment="1" applyProtection="1">
      <alignment wrapText="1"/>
      <protection/>
    </xf>
    <xf numFmtId="4" fontId="17" fillId="0" borderId="30" xfId="0" applyNumberFormat="1" applyFont="1" applyBorder="1" applyAlignment="1" applyProtection="1">
      <alignment/>
      <protection/>
    </xf>
    <xf numFmtId="49" fontId="0" fillId="0" borderId="22" xfId="0" applyNumberFormat="1" applyBorder="1" applyAlignment="1" applyProtection="1">
      <alignment/>
      <protection/>
    </xf>
    <xf numFmtId="49" fontId="0" fillId="0" borderId="33" xfId="0" applyNumberFormat="1" applyBorder="1" applyAlignment="1" applyProtection="1">
      <alignment wrapText="1"/>
      <protection/>
    </xf>
    <xf numFmtId="0" fontId="0" fillId="0" borderId="24" xfId="0" applyBorder="1" applyAlignment="1" applyProtection="1">
      <alignment horizontal="center" vertical="center"/>
      <protection/>
    </xf>
    <xf numFmtId="49" fontId="0" fillId="0" borderId="26" xfId="0" applyNumberFormat="1" applyFont="1" applyBorder="1" applyAlignment="1" applyProtection="1">
      <alignment wrapText="1"/>
      <protection/>
    </xf>
    <xf numFmtId="4" fontId="17" fillId="0" borderId="25" xfId="0" applyNumberFormat="1" applyFont="1" applyBorder="1" applyAlignment="1" applyProtection="1">
      <alignment/>
      <protection/>
    </xf>
    <xf numFmtId="0" fontId="0" fillId="0" borderId="25" xfId="0" applyFont="1" applyBorder="1" applyAlignment="1" applyProtection="1">
      <alignment/>
      <protection/>
    </xf>
    <xf numFmtId="0" fontId="18" fillId="33" borderId="24" xfId="0" applyFont="1" applyFill="1" applyBorder="1" applyAlignment="1" applyProtection="1">
      <alignment horizontal="center"/>
      <protection/>
    </xf>
    <xf numFmtId="0" fontId="45" fillId="0" borderId="11" xfId="0" applyFont="1" applyBorder="1" applyAlignment="1" applyProtection="1">
      <alignment/>
      <protection/>
    </xf>
    <xf numFmtId="2" fontId="41" fillId="0" borderId="11" xfId="0" applyNumberFormat="1" applyFont="1" applyBorder="1" applyAlignment="1" applyProtection="1">
      <alignment horizontal="left"/>
      <protection/>
    </xf>
    <xf numFmtId="0" fontId="41" fillId="0" borderId="12" xfId="0" applyFont="1" applyBorder="1" applyAlignment="1" applyProtection="1">
      <alignment/>
      <protection/>
    </xf>
    <xf numFmtId="0" fontId="45" fillId="0" borderId="98" xfId="0" applyFont="1" applyBorder="1" applyAlignment="1" applyProtection="1">
      <alignment/>
      <protection/>
    </xf>
    <xf numFmtId="0" fontId="45" fillId="0" borderId="99" xfId="0" applyFont="1" applyBorder="1" applyAlignment="1" applyProtection="1">
      <alignment horizontal="center"/>
      <protection/>
    </xf>
    <xf numFmtId="0" fontId="45" fillId="0" borderId="99" xfId="0" applyFont="1" applyBorder="1" applyAlignment="1" applyProtection="1">
      <alignment horizontal="left"/>
      <protection/>
    </xf>
    <xf numFmtId="0" fontId="45" fillId="0" borderId="100" xfId="0" applyFont="1" applyBorder="1" applyAlignment="1" applyProtection="1">
      <alignment/>
      <protection/>
    </xf>
    <xf numFmtId="4" fontId="45" fillId="0" borderId="49" xfId="0" applyNumberFormat="1" applyFont="1" applyBorder="1" applyAlignment="1" applyProtection="1">
      <alignment/>
      <protection/>
    </xf>
    <xf numFmtId="0" fontId="45" fillId="0" borderId="11" xfId="0" applyFont="1" applyBorder="1" applyAlignment="1" applyProtection="1">
      <alignment horizontal="left"/>
      <protection/>
    </xf>
    <xf numFmtId="4" fontId="45" fillId="0" borderId="0" xfId="0" applyNumberFormat="1" applyFont="1" applyAlignment="1" applyProtection="1">
      <alignment/>
      <protection/>
    </xf>
    <xf numFmtId="0" fontId="41" fillId="0" borderId="101" xfId="0" applyFont="1" applyBorder="1" applyAlignment="1" applyProtection="1">
      <alignment/>
      <protection/>
    </xf>
    <xf numFmtId="0" fontId="45" fillId="0" borderId="101" xfId="0" applyFont="1" applyBorder="1" applyAlignment="1" applyProtection="1">
      <alignment horizontal="center"/>
      <protection/>
    </xf>
    <xf numFmtId="0" fontId="45" fillId="0" borderId="101" xfId="0" applyFont="1" applyBorder="1" applyAlignment="1" applyProtection="1">
      <alignment horizontal="left"/>
      <protection/>
    </xf>
    <xf numFmtId="0" fontId="45" fillId="0" borderId="101" xfId="0" applyFont="1" applyBorder="1" applyAlignment="1" applyProtection="1">
      <alignment/>
      <protection/>
    </xf>
    <xf numFmtId="4" fontId="45" fillId="0" borderId="102" xfId="0" applyNumberFormat="1" applyFont="1" applyBorder="1" applyAlignment="1" applyProtection="1">
      <alignment/>
      <protection/>
    </xf>
    <xf numFmtId="0" fontId="45" fillId="0" borderId="103" xfId="0" applyFont="1" applyBorder="1" applyAlignment="1" applyProtection="1">
      <alignment horizontal="left"/>
      <protection/>
    </xf>
    <xf numFmtId="0" fontId="45" fillId="0" borderId="103" xfId="0" applyFont="1" applyBorder="1" applyAlignment="1" applyProtection="1">
      <alignment/>
      <protection/>
    </xf>
    <xf numFmtId="4" fontId="45" fillId="0" borderId="104" xfId="0" applyNumberFormat="1" applyFont="1" applyBorder="1" applyAlignment="1" applyProtection="1">
      <alignment/>
      <protection/>
    </xf>
    <xf numFmtId="0" fontId="41" fillId="0" borderId="11" xfId="0" applyFont="1" applyBorder="1" applyAlignment="1" applyProtection="1">
      <alignment/>
      <protection locked="0"/>
    </xf>
    <xf numFmtId="4" fontId="41" fillId="0" borderId="11" xfId="0" applyNumberFormat="1" applyFont="1" applyBorder="1" applyAlignment="1" applyProtection="1">
      <alignment/>
      <protection locked="0"/>
    </xf>
    <xf numFmtId="4" fontId="41" fillId="0" borderId="15" xfId="0" applyNumberFormat="1" applyFont="1" applyBorder="1" applyAlignment="1" applyProtection="1">
      <alignment/>
      <protection locked="0"/>
    </xf>
    <xf numFmtId="4" fontId="18" fillId="33" borderId="66" xfId="0" applyNumberFormat="1" applyFont="1" applyFill="1" applyBorder="1" applyAlignment="1" applyProtection="1">
      <alignment/>
      <protection locked="0"/>
    </xf>
    <xf numFmtId="4" fontId="18" fillId="33" borderId="0" xfId="0" applyNumberFormat="1" applyFont="1" applyFill="1" applyBorder="1" applyAlignment="1" applyProtection="1">
      <alignment horizontal="center"/>
      <protection locked="0"/>
    </xf>
    <xf numFmtId="4" fontId="17" fillId="0" borderId="42" xfId="0" applyNumberFormat="1" applyFont="1" applyBorder="1" applyAlignment="1" applyProtection="1">
      <alignment/>
      <protection locked="0"/>
    </xf>
    <xf numFmtId="4" fontId="18" fillId="33" borderId="43" xfId="0" applyNumberFormat="1" applyFont="1" applyFill="1" applyBorder="1" applyAlignment="1" applyProtection="1">
      <alignment horizontal="center"/>
      <protection locked="0"/>
    </xf>
    <xf numFmtId="4" fontId="18" fillId="33" borderId="22" xfId="0" applyNumberFormat="1" applyFont="1" applyFill="1" applyBorder="1" applyAlignment="1" applyProtection="1">
      <alignment horizontal="center"/>
      <protection locked="0"/>
    </xf>
    <xf numFmtId="4" fontId="17" fillId="0" borderId="22" xfId="0" applyNumberFormat="1" applyFont="1" applyBorder="1" applyAlignment="1" applyProtection="1">
      <alignment/>
      <protection locked="0"/>
    </xf>
    <xf numFmtId="4" fontId="18" fillId="33" borderId="62" xfId="0" applyNumberFormat="1" applyFont="1" applyFill="1" applyBorder="1" applyAlignment="1" applyProtection="1">
      <alignment horizontal="center"/>
      <protection locked="0"/>
    </xf>
    <xf numFmtId="4" fontId="18" fillId="33" borderId="42" xfId="0" applyNumberFormat="1" applyFont="1" applyFill="1" applyBorder="1" applyAlignment="1" applyProtection="1">
      <alignment/>
      <protection locked="0"/>
    </xf>
    <xf numFmtId="4" fontId="18" fillId="33" borderId="88" xfId="0" applyNumberFormat="1" applyFont="1" applyFill="1" applyBorder="1" applyAlignment="1" applyProtection="1">
      <alignment horizontal="center"/>
      <protection locked="0"/>
    </xf>
    <xf numFmtId="4" fontId="41" fillId="0" borderId="14" xfId="0" applyNumberFormat="1" applyFont="1" applyBorder="1" applyAlignment="1" applyProtection="1">
      <alignment/>
      <protection locked="0"/>
    </xf>
    <xf numFmtId="4" fontId="18" fillId="33" borderId="44" xfId="0" applyNumberFormat="1" applyFont="1" applyFill="1" applyBorder="1" applyAlignment="1" applyProtection="1">
      <alignment/>
      <protection locked="0"/>
    </xf>
    <xf numFmtId="4" fontId="18" fillId="33" borderId="94" xfId="0" applyNumberFormat="1" applyFont="1" applyFill="1" applyBorder="1" applyAlignment="1" applyProtection="1">
      <alignment horizontal="center"/>
      <protection locked="0"/>
    </xf>
    <xf numFmtId="4" fontId="18" fillId="33" borderId="62" xfId="0" applyNumberFormat="1" applyFont="1" applyFill="1" applyBorder="1" applyAlignment="1" applyProtection="1">
      <alignment/>
      <protection locked="0"/>
    </xf>
    <xf numFmtId="4" fontId="18" fillId="33" borderId="96" xfId="0" applyNumberFormat="1" applyFont="1" applyFill="1" applyBorder="1" applyAlignment="1" applyProtection="1">
      <alignment/>
      <protection locked="0"/>
    </xf>
    <xf numFmtId="4" fontId="18" fillId="33" borderId="96" xfId="0" applyNumberFormat="1" applyFont="1" applyFill="1" applyBorder="1" applyAlignment="1" applyProtection="1">
      <alignment horizontal="center"/>
      <protection locked="0"/>
    </xf>
    <xf numFmtId="4" fontId="18" fillId="33" borderId="30" xfId="0" applyNumberFormat="1" applyFont="1" applyFill="1" applyBorder="1" applyAlignment="1" applyProtection="1">
      <alignment horizontal="center"/>
      <protection locked="0"/>
    </xf>
    <xf numFmtId="4" fontId="18" fillId="33" borderId="25" xfId="0" applyNumberFormat="1" applyFont="1" applyFill="1" applyBorder="1" applyAlignment="1" applyProtection="1">
      <alignment horizontal="center"/>
      <protection locked="0"/>
    </xf>
    <xf numFmtId="4" fontId="45" fillId="0" borderId="11" xfId="0" applyNumberFormat="1" applyFont="1" applyBorder="1" applyAlignment="1" applyProtection="1">
      <alignment/>
      <protection locked="0"/>
    </xf>
    <xf numFmtId="4" fontId="45" fillId="0" borderId="101" xfId="0" applyNumberFormat="1" applyFont="1" applyBorder="1" applyAlignment="1" applyProtection="1">
      <alignment/>
      <protection locked="0"/>
    </xf>
    <xf numFmtId="4" fontId="45" fillId="0" borderId="103" xfId="0" applyNumberFormat="1" applyFont="1" applyBorder="1" applyAlignment="1" applyProtection="1">
      <alignment/>
      <protection locked="0"/>
    </xf>
    <xf numFmtId="0" fontId="41" fillId="0" borderId="14" xfId="0" applyFont="1" applyBorder="1" applyAlignment="1" applyProtection="1">
      <alignment/>
      <protection locked="0"/>
    </xf>
    <xf numFmtId="4" fontId="21" fillId="33" borderId="26" xfId="0" applyNumberFormat="1" applyFont="1" applyFill="1" applyBorder="1" applyAlignment="1" applyProtection="1">
      <alignment horizontal="center"/>
      <protection locked="0"/>
    </xf>
    <xf numFmtId="4" fontId="21" fillId="33" borderId="62" xfId="0" applyNumberFormat="1" applyFont="1" applyFill="1" applyBorder="1" applyAlignment="1" applyProtection="1">
      <alignment horizontal="center"/>
      <protection locked="0"/>
    </xf>
    <xf numFmtId="4" fontId="45" fillId="0" borderId="49" xfId="0" applyNumberFormat="1" applyFont="1" applyBorder="1" applyAlignment="1" applyProtection="1">
      <alignment/>
      <protection locked="0"/>
    </xf>
    <xf numFmtId="0" fontId="13" fillId="0" borderId="11" xfId="0" applyFont="1" applyBorder="1" applyAlignment="1" applyProtection="1">
      <alignment vertical="center" wrapText="1"/>
      <protection/>
    </xf>
    <xf numFmtId="0" fontId="1" fillId="0" borderId="11" xfId="0" applyFont="1" applyBorder="1" applyAlignment="1" applyProtection="1">
      <alignment vertical="center" wrapText="1"/>
      <protection/>
    </xf>
    <xf numFmtId="0" fontId="1" fillId="0" borderId="11" xfId="0" applyFont="1" applyBorder="1" applyAlignment="1" applyProtection="1">
      <alignment vertical="top" wrapText="1"/>
      <protection/>
    </xf>
    <xf numFmtId="0" fontId="1" fillId="0" borderId="11" xfId="0" applyFont="1" applyBorder="1" applyAlignment="1" applyProtection="1">
      <alignment wrapText="1"/>
      <protection/>
    </xf>
    <xf numFmtId="0" fontId="1" fillId="0" borderId="11" xfId="0" applyFont="1" applyBorder="1" applyAlignment="1" applyProtection="1">
      <alignment horizontal="center" wrapText="1"/>
      <protection/>
    </xf>
    <xf numFmtId="4" fontId="1" fillId="0" borderId="11" xfId="0" applyNumberFormat="1" applyFont="1" applyBorder="1" applyAlignment="1" applyProtection="1">
      <alignment horizontal="right" wrapText="1"/>
      <protection/>
    </xf>
    <xf numFmtId="0" fontId="1" fillId="0" borderId="11" xfId="0" applyFont="1" applyBorder="1" applyAlignment="1" applyProtection="1">
      <alignment vertical="top"/>
      <protection/>
    </xf>
    <xf numFmtId="0" fontId="1" fillId="0" borderId="11" xfId="0" applyFont="1" applyBorder="1" applyAlignment="1" applyProtection="1">
      <alignment/>
      <protection/>
    </xf>
    <xf numFmtId="0" fontId="1" fillId="0" borderId="11" xfId="0" applyFont="1" applyBorder="1" applyAlignment="1" applyProtection="1">
      <alignment horizontal="center"/>
      <protection/>
    </xf>
    <xf numFmtId="4" fontId="1" fillId="0" borderId="11" xfId="0" applyNumberFormat="1" applyFont="1" applyBorder="1" applyAlignment="1" applyProtection="1">
      <alignment/>
      <protection/>
    </xf>
    <xf numFmtId="4" fontId="1" fillId="0" borderId="11" xfId="0" applyNumberFormat="1" applyFont="1" applyBorder="1" applyAlignment="1" applyProtection="1">
      <alignment horizontal="right"/>
      <protection/>
    </xf>
    <xf numFmtId="4" fontId="1" fillId="0" borderId="11" xfId="0" applyNumberFormat="1" applyFont="1" applyBorder="1" applyAlignment="1" applyProtection="1">
      <alignment horizontal="justify" wrapText="1"/>
      <protection/>
    </xf>
    <xf numFmtId="0" fontId="1" fillId="0" borderId="15" xfId="0" applyFont="1" applyBorder="1" applyAlignment="1" applyProtection="1">
      <alignment wrapText="1"/>
      <protection/>
    </xf>
    <xf numFmtId="0" fontId="1" fillId="0" borderId="15" xfId="0" applyFont="1" applyBorder="1" applyAlignment="1" applyProtection="1">
      <alignment horizontal="center" wrapText="1"/>
      <protection/>
    </xf>
    <xf numFmtId="4" fontId="1" fillId="0" borderId="15" xfId="0" applyNumberFormat="1" applyFont="1" applyBorder="1" applyAlignment="1" applyProtection="1">
      <alignment horizontal="right" wrapText="1"/>
      <protection/>
    </xf>
    <xf numFmtId="0" fontId="1" fillId="0" borderId="12" xfId="0" applyFont="1" applyBorder="1" applyAlignment="1" applyProtection="1">
      <alignment wrapText="1"/>
      <protection/>
    </xf>
    <xf numFmtId="0" fontId="13" fillId="0" borderId="13" xfId="0" applyFont="1" applyBorder="1" applyAlignment="1" applyProtection="1">
      <alignment wrapText="1"/>
      <protection/>
    </xf>
    <xf numFmtId="0" fontId="1" fillId="0" borderId="10" xfId="0" applyFont="1" applyBorder="1" applyAlignment="1" applyProtection="1">
      <alignment horizontal="center" wrapText="1"/>
      <protection/>
    </xf>
    <xf numFmtId="4" fontId="1" fillId="0" borderId="10" xfId="0" applyNumberFormat="1" applyFont="1" applyBorder="1" applyAlignment="1" applyProtection="1">
      <alignment horizontal="right" wrapText="1"/>
      <protection/>
    </xf>
    <xf numFmtId="0" fontId="1" fillId="0" borderId="14" xfId="0" applyFont="1" applyBorder="1" applyAlignment="1" applyProtection="1">
      <alignment vertical="center" wrapText="1"/>
      <protection/>
    </xf>
    <xf numFmtId="0" fontId="1" fillId="0" borderId="14" xfId="0" applyFont="1" applyBorder="1" applyAlignment="1" applyProtection="1">
      <alignment horizontal="right" vertical="center" wrapText="1"/>
      <protection/>
    </xf>
    <xf numFmtId="0" fontId="0" fillId="0" borderId="11" xfId="0" applyBorder="1" applyAlignment="1" applyProtection="1">
      <alignment/>
      <protection/>
    </xf>
    <xf numFmtId="4" fontId="1" fillId="0" borderId="11" xfId="0" applyNumberFormat="1" applyFont="1" applyBorder="1" applyAlignment="1" applyProtection="1">
      <alignment horizontal="right" vertical="center" wrapText="1"/>
      <protection/>
    </xf>
    <xf numFmtId="4" fontId="1" fillId="0" borderId="15" xfId="0" applyNumberFormat="1" applyFont="1" applyBorder="1" applyAlignment="1" applyProtection="1">
      <alignment horizontal="right" vertical="center" wrapText="1"/>
      <protection/>
    </xf>
    <xf numFmtId="4" fontId="13" fillId="0" borderId="49" xfId="0" applyNumberFormat="1" applyFont="1" applyBorder="1" applyAlignment="1" applyProtection="1">
      <alignment horizontal="right" vertical="center" wrapText="1"/>
      <protection/>
    </xf>
    <xf numFmtId="0" fontId="0" fillId="0" borderId="11" xfId="0" applyFont="1" applyBorder="1" applyAlignment="1" applyProtection="1">
      <alignment/>
      <protection/>
    </xf>
    <xf numFmtId="4" fontId="1" fillId="0" borderId="11" xfId="0" applyNumberFormat="1" applyFont="1" applyBorder="1" applyAlignment="1" applyProtection="1">
      <alignment horizontal="right" wrapText="1"/>
      <protection locked="0"/>
    </xf>
    <xf numFmtId="4" fontId="1" fillId="0" borderId="11" xfId="0" applyNumberFormat="1" applyFont="1" applyBorder="1" applyAlignment="1" applyProtection="1">
      <alignment horizontal="right"/>
      <protection locked="0"/>
    </xf>
    <xf numFmtId="4" fontId="1" fillId="0" borderId="11" xfId="0" applyNumberFormat="1" applyFont="1" applyBorder="1" applyAlignment="1" applyProtection="1">
      <alignment horizontal="justify" wrapText="1"/>
      <protection locked="0"/>
    </xf>
    <xf numFmtId="4" fontId="1" fillId="0" borderId="11" xfId="0" applyNumberFormat="1" applyFont="1" applyBorder="1" applyAlignment="1" applyProtection="1">
      <alignment/>
      <protection locked="0"/>
    </xf>
    <xf numFmtId="4" fontId="1" fillId="0" borderId="11" xfId="0" applyNumberFormat="1" applyFont="1" applyBorder="1" applyAlignment="1" applyProtection="1">
      <alignment wrapText="1"/>
      <protection locked="0"/>
    </xf>
    <xf numFmtId="4" fontId="1" fillId="0" borderId="15" xfId="0" applyNumberFormat="1" applyFont="1" applyBorder="1" applyAlignment="1" applyProtection="1">
      <alignment wrapText="1"/>
      <protection locked="0"/>
    </xf>
    <xf numFmtId="4" fontId="1" fillId="0" borderId="10" xfId="0" applyNumberFormat="1" applyFont="1" applyBorder="1" applyAlignment="1" applyProtection="1">
      <alignment wrapText="1"/>
      <protection locked="0"/>
    </xf>
    <xf numFmtId="0" fontId="1" fillId="0" borderId="14" xfId="0" applyFont="1" applyBorder="1" applyAlignment="1" applyProtection="1">
      <alignment vertical="center" wrapText="1"/>
      <protection locked="0"/>
    </xf>
    <xf numFmtId="0" fontId="0" fillId="0" borderId="11" xfId="0" applyBorder="1" applyAlignment="1" applyProtection="1">
      <alignment/>
      <protection locked="0"/>
    </xf>
    <xf numFmtId="0" fontId="11" fillId="0" borderId="11" xfId="0" applyFont="1" applyBorder="1" applyAlignment="1">
      <alignment vertical="center"/>
    </xf>
    <xf numFmtId="4" fontId="1" fillId="0" borderId="11" xfId="0" applyNumberFormat="1" applyFont="1" applyBorder="1" applyAlignment="1">
      <alignment vertical="top" wrapText="1"/>
    </xf>
    <xf numFmtId="4" fontId="1" fillId="0" borderId="0" xfId="0" applyNumberFormat="1" applyFont="1" applyAlignment="1">
      <alignment vertical="top" wrapText="1"/>
    </xf>
    <xf numFmtId="4" fontId="13" fillId="0" borderId="49" xfId="0" applyNumberFormat="1" applyFont="1" applyBorder="1" applyAlignment="1">
      <alignment vertical="top" wrapText="1"/>
    </xf>
    <xf numFmtId="4" fontId="1" fillId="0" borderId="14" xfId="0" applyNumberFormat="1" applyFont="1" applyBorder="1" applyAlignment="1">
      <alignment vertical="top" wrapText="1"/>
    </xf>
    <xf numFmtId="4" fontId="1" fillId="0" borderId="15" xfId="0" applyNumberFormat="1" applyFont="1" applyBorder="1" applyAlignment="1">
      <alignment vertical="top" wrapText="1"/>
    </xf>
    <xf numFmtId="4" fontId="13" fillId="0" borderId="105" xfId="0" applyNumberFormat="1" applyFont="1" applyBorder="1" applyAlignment="1">
      <alignment vertical="top" wrapText="1"/>
    </xf>
    <xf numFmtId="4" fontId="1" fillId="0" borderId="14" xfId="0" applyNumberFormat="1" applyFont="1" applyBorder="1" applyAlignment="1">
      <alignment/>
    </xf>
    <xf numFmtId="4" fontId="1" fillId="0" borderId="15" xfId="0" applyNumberFormat="1" applyFont="1" applyBorder="1" applyAlignment="1">
      <alignment horizontal="right"/>
    </xf>
    <xf numFmtId="4" fontId="13" fillId="0" borderId="105" xfId="0" applyNumberFormat="1" applyFont="1" applyBorder="1" applyAlignment="1">
      <alignment horizontal="right"/>
    </xf>
    <xf numFmtId="0" fontId="0" fillId="0" borderId="11" xfId="0" applyFont="1" applyBorder="1" applyAlignment="1">
      <alignment/>
    </xf>
    <xf numFmtId="0" fontId="11" fillId="0" borderId="11" xfId="0" applyFont="1" applyBorder="1" applyAlignment="1" applyProtection="1">
      <alignment vertical="center"/>
      <protection locked="0"/>
    </xf>
    <xf numFmtId="4" fontId="65" fillId="0" borderId="11" xfId="0" applyNumberFormat="1" applyFont="1" applyBorder="1" applyAlignment="1" applyProtection="1">
      <alignment vertical="top" wrapText="1"/>
      <protection locked="0"/>
    </xf>
    <xf numFmtId="4" fontId="1" fillId="0" borderId="11" xfId="0" applyNumberFormat="1" applyFont="1" applyBorder="1" applyAlignment="1" applyProtection="1">
      <alignment vertical="top" wrapText="1"/>
      <protection locked="0"/>
    </xf>
    <xf numFmtId="4" fontId="1" fillId="0" borderId="0" xfId="0" applyNumberFormat="1" applyFont="1" applyAlignment="1" applyProtection="1">
      <alignment vertical="top" wrapText="1"/>
      <protection locked="0"/>
    </xf>
    <xf numFmtId="4" fontId="1" fillId="0" borderId="10" xfId="0" applyNumberFormat="1" applyFont="1" applyBorder="1" applyAlignment="1" applyProtection="1">
      <alignment vertical="top" wrapText="1"/>
      <protection locked="0"/>
    </xf>
    <xf numFmtId="4" fontId="1" fillId="0" borderId="14" xfId="0" applyNumberFormat="1" applyFont="1" applyBorder="1" applyAlignment="1" applyProtection="1">
      <alignment vertical="top" wrapText="1"/>
      <protection locked="0"/>
    </xf>
    <xf numFmtId="4" fontId="1" fillId="0" borderId="15" xfId="0" applyNumberFormat="1" applyFont="1" applyBorder="1" applyAlignment="1" applyProtection="1">
      <alignment vertical="top" wrapText="1"/>
      <protection locked="0"/>
    </xf>
    <xf numFmtId="4" fontId="1" fillId="0" borderId="14" xfId="0" applyNumberFormat="1" applyFont="1" applyBorder="1" applyAlignment="1" applyProtection="1">
      <alignment/>
      <protection locked="0"/>
    </xf>
    <xf numFmtId="4" fontId="1" fillId="0" borderId="15" xfId="0" applyNumberFormat="1" applyFont="1" applyBorder="1" applyAlignment="1" applyProtection="1">
      <alignment/>
      <protection locked="0"/>
    </xf>
    <xf numFmtId="4" fontId="1" fillId="0" borderId="10" xfId="0" applyNumberFormat="1" applyFont="1" applyBorder="1" applyAlignment="1" applyProtection="1">
      <alignment/>
      <protection locked="0"/>
    </xf>
    <xf numFmtId="4" fontId="0" fillId="0" borderId="14" xfId="0" applyNumberFormat="1" applyFont="1" applyBorder="1" applyAlignment="1" applyProtection="1">
      <alignment/>
      <protection locked="0"/>
    </xf>
    <xf numFmtId="4" fontId="0" fillId="0" borderId="11" xfId="0" applyNumberFormat="1" applyFont="1" applyBorder="1" applyAlignment="1" applyProtection="1">
      <alignment/>
      <protection locked="0"/>
    </xf>
    <xf numFmtId="0" fontId="0" fillId="0" borderId="11" xfId="0" applyFont="1" applyBorder="1" applyAlignment="1" applyProtection="1">
      <alignment/>
      <protection locked="0"/>
    </xf>
    <xf numFmtId="0" fontId="70" fillId="0" borderId="0" xfId="0" applyFont="1" applyAlignment="1" applyProtection="1">
      <alignment vertical="top"/>
      <protection/>
    </xf>
    <xf numFmtId="3" fontId="71" fillId="0" borderId="0" xfId="0" applyNumberFormat="1" applyFont="1" applyAlignment="1" applyProtection="1">
      <alignment vertical="top"/>
      <protection/>
    </xf>
    <xf numFmtId="3" fontId="70" fillId="0" borderId="0" xfId="0" applyNumberFormat="1" applyFont="1" applyAlignment="1" applyProtection="1">
      <alignment vertical="top"/>
      <protection/>
    </xf>
    <xf numFmtId="49" fontId="12" fillId="0" borderId="0" xfId="0" applyNumberFormat="1" applyFont="1" applyAlignment="1" applyProtection="1">
      <alignment vertical="top"/>
      <protection/>
    </xf>
    <xf numFmtId="0" fontId="70" fillId="0" borderId="0" xfId="0" applyFont="1" applyAlignment="1" applyProtection="1">
      <alignment/>
      <protection/>
    </xf>
    <xf numFmtId="4" fontId="70" fillId="0" borderId="0" xfId="0" applyNumberFormat="1" applyFont="1" applyAlignment="1" applyProtection="1">
      <alignment/>
      <protection/>
    </xf>
    <xf numFmtId="4" fontId="37" fillId="0" borderId="0" xfId="0" applyNumberFormat="1" applyFont="1" applyAlignment="1" applyProtection="1">
      <alignment/>
      <protection/>
    </xf>
    <xf numFmtId="49" fontId="14" fillId="0" borderId="0" xfId="0" applyNumberFormat="1" applyFont="1" applyAlignment="1" applyProtection="1">
      <alignment vertical="center"/>
      <protection/>
    </xf>
    <xf numFmtId="3" fontId="14" fillId="0" borderId="0" xfId="0" applyNumberFormat="1" applyFont="1" applyAlignment="1" applyProtection="1">
      <alignment vertical="center"/>
      <protection/>
    </xf>
    <xf numFmtId="0" fontId="14" fillId="0" borderId="0" xfId="0" applyFont="1" applyAlignment="1" applyProtection="1">
      <alignment vertical="center" wrapText="1"/>
      <protection/>
    </xf>
    <xf numFmtId="0" fontId="70" fillId="0" borderId="0" xfId="0" applyFont="1" applyAlignment="1" applyProtection="1">
      <alignment vertical="top" wrapText="1"/>
      <protection/>
    </xf>
    <xf numFmtId="4" fontId="70" fillId="0" borderId="0" xfId="0" applyNumberFormat="1" applyFont="1" applyAlignment="1" applyProtection="1">
      <alignment vertical="top" wrapText="1"/>
      <protection/>
    </xf>
    <xf numFmtId="0" fontId="37" fillId="0" borderId="0" xfId="0" applyFont="1" applyAlignment="1" applyProtection="1">
      <alignment vertical="top" wrapText="1"/>
      <protection/>
    </xf>
    <xf numFmtId="0" fontId="14" fillId="0" borderId="0" xfId="0" applyFont="1" applyAlignment="1" applyProtection="1">
      <alignment vertical="top"/>
      <protection/>
    </xf>
    <xf numFmtId="0" fontId="72" fillId="0" borderId="0" xfId="0" applyFont="1" applyAlignment="1" applyProtection="1">
      <alignment vertical="top"/>
      <protection/>
    </xf>
    <xf numFmtId="4" fontId="14" fillId="0" borderId="0" xfId="0" applyNumberFormat="1" applyFont="1" applyAlignment="1" applyProtection="1">
      <alignment/>
      <protection/>
    </xf>
    <xf numFmtId="0" fontId="30" fillId="0" borderId="0" xfId="0" applyFont="1" applyAlignment="1" applyProtection="1">
      <alignment vertical="top"/>
      <protection/>
    </xf>
    <xf numFmtId="0" fontId="11" fillId="0" borderId="0" xfId="0" applyFont="1" applyAlignment="1" applyProtection="1">
      <alignment vertical="top"/>
      <protection/>
    </xf>
    <xf numFmtId="0" fontId="73" fillId="0" borderId="0" xfId="0" applyFont="1" applyAlignment="1" applyProtection="1">
      <alignment vertical="top"/>
      <protection/>
    </xf>
    <xf numFmtId="4" fontId="73" fillId="0" borderId="106" xfId="0" applyNumberFormat="1" applyFont="1" applyBorder="1" applyAlignment="1" applyProtection="1">
      <alignment horizontal="left"/>
      <protection/>
    </xf>
    <xf numFmtId="4" fontId="14" fillId="0" borderId="19" xfId="0" applyNumberFormat="1" applyFont="1" applyBorder="1" applyAlignment="1" applyProtection="1">
      <alignment horizontal="left"/>
      <protection/>
    </xf>
    <xf numFmtId="4" fontId="14" fillId="0" borderId="107" xfId="0" applyNumberFormat="1" applyFont="1" applyBorder="1" applyAlignment="1" applyProtection="1">
      <alignment horizontal="left" vertical="top"/>
      <protection/>
    </xf>
    <xf numFmtId="0" fontId="37" fillId="0" borderId="19" xfId="0" applyFont="1" applyBorder="1" applyAlignment="1" applyProtection="1">
      <alignment/>
      <protection/>
    </xf>
    <xf numFmtId="4" fontId="37" fillId="0" borderId="19" xfId="0" applyNumberFormat="1" applyFont="1" applyBorder="1" applyAlignment="1" applyProtection="1">
      <alignment/>
      <protection/>
    </xf>
    <xf numFmtId="4" fontId="14" fillId="0" borderId="108" xfId="0" applyNumberFormat="1" applyFont="1" applyBorder="1" applyAlignment="1" applyProtection="1">
      <alignment/>
      <protection/>
    </xf>
    <xf numFmtId="4" fontId="73" fillId="0" borderId="109" xfId="0" applyNumberFormat="1" applyFont="1" applyBorder="1" applyAlignment="1" applyProtection="1">
      <alignment horizontal="left"/>
      <protection/>
    </xf>
    <xf numFmtId="4" fontId="14" fillId="0" borderId="110" xfId="0" applyNumberFormat="1" applyFont="1" applyBorder="1" applyAlignment="1" applyProtection="1">
      <alignment horizontal="left"/>
      <protection/>
    </xf>
    <xf numFmtId="4" fontId="14" fillId="0" borderId="73" xfId="0" applyNumberFormat="1" applyFont="1" applyBorder="1" applyAlignment="1" applyProtection="1">
      <alignment horizontal="left" vertical="top"/>
      <protection/>
    </xf>
    <xf numFmtId="0" fontId="37" fillId="0" borderId="110" xfId="0" applyFont="1" applyBorder="1" applyAlignment="1" applyProtection="1">
      <alignment/>
      <protection/>
    </xf>
    <xf numFmtId="4" fontId="37" fillId="0" borderId="110" xfId="0" applyNumberFormat="1" applyFont="1" applyBorder="1" applyAlignment="1" applyProtection="1">
      <alignment/>
      <protection/>
    </xf>
    <xf numFmtId="4" fontId="14" fillId="0" borderId="111" xfId="0" applyNumberFormat="1" applyFont="1" applyBorder="1" applyAlignment="1" applyProtection="1">
      <alignment/>
      <protection/>
    </xf>
    <xf numFmtId="3" fontId="71" fillId="0" borderId="24" xfId="0" applyNumberFormat="1" applyFont="1" applyBorder="1" applyAlignment="1" applyProtection="1">
      <alignment vertical="top"/>
      <protection/>
    </xf>
    <xf numFmtId="3" fontId="70" fillId="0" borderId="26" xfId="0" applyNumberFormat="1" applyFont="1" applyBorder="1" applyAlignment="1" applyProtection="1">
      <alignment vertical="top"/>
      <protection/>
    </xf>
    <xf numFmtId="4" fontId="14" fillId="0" borderId="26" xfId="0" applyNumberFormat="1" applyFont="1" applyBorder="1" applyAlignment="1" applyProtection="1">
      <alignment horizontal="left" vertical="top"/>
      <protection/>
    </xf>
    <xf numFmtId="0" fontId="37" fillId="0" borderId="26" xfId="0" applyFont="1" applyBorder="1" applyAlignment="1" applyProtection="1">
      <alignment/>
      <protection/>
    </xf>
    <xf numFmtId="4" fontId="37" fillId="0" borderId="26" xfId="0" applyNumberFormat="1" applyFont="1" applyBorder="1" applyAlignment="1" applyProtection="1">
      <alignment/>
      <protection/>
    </xf>
    <xf numFmtId="4" fontId="14" fillId="0" borderId="75" xfId="0" applyNumberFormat="1" applyFont="1" applyBorder="1" applyAlignment="1" applyProtection="1">
      <alignment/>
      <protection/>
    </xf>
    <xf numFmtId="0" fontId="70" fillId="0" borderId="0" xfId="0" applyFont="1" applyAlignment="1" applyProtection="1">
      <alignment horizontal="right" vertical="top" wrapText="1"/>
      <protection/>
    </xf>
    <xf numFmtId="0" fontId="74" fillId="0" borderId="0" xfId="0" applyFont="1" applyAlignment="1" applyProtection="1">
      <alignment vertical="top"/>
      <protection/>
    </xf>
    <xf numFmtId="0" fontId="74" fillId="0" borderId="0" xfId="0" applyFont="1" applyAlignment="1" applyProtection="1">
      <alignment/>
      <protection/>
    </xf>
    <xf numFmtId="4" fontId="74" fillId="0" borderId="0" xfId="0" applyNumberFormat="1" applyFont="1" applyAlignment="1" applyProtection="1">
      <alignment/>
      <protection/>
    </xf>
    <xf numFmtId="4" fontId="11" fillId="0" borderId="0" xfId="0" applyNumberFormat="1" applyFont="1" applyAlignment="1" applyProtection="1">
      <alignment/>
      <protection/>
    </xf>
    <xf numFmtId="0" fontId="12" fillId="0" borderId="0" xfId="0" applyFont="1" applyAlignment="1" applyProtection="1">
      <alignment vertical="top"/>
      <protection/>
    </xf>
    <xf numFmtId="3" fontId="37" fillId="0" borderId="0" xfId="0" applyNumberFormat="1" applyFont="1" applyAlignment="1" applyProtection="1">
      <alignment vertical="top"/>
      <protection/>
    </xf>
    <xf numFmtId="0" fontId="12" fillId="0" borderId="0" xfId="0" applyFont="1" applyAlignment="1" applyProtection="1">
      <alignment vertical="top" wrapText="1"/>
      <protection/>
    </xf>
    <xf numFmtId="0" fontId="37" fillId="0" borderId="0" xfId="0" applyFont="1" applyAlignment="1" applyProtection="1">
      <alignment/>
      <protection/>
    </xf>
    <xf numFmtId="4" fontId="63" fillId="0" borderId="0" xfId="0" applyNumberFormat="1" applyFont="1" applyAlignment="1" applyProtection="1">
      <alignment/>
      <protection/>
    </xf>
    <xf numFmtId="0" fontId="13" fillId="0" borderId="13" xfId="0" applyFont="1" applyBorder="1" applyAlignment="1" applyProtection="1">
      <alignment vertical="top"/>
      <protection/>
    </xf>
    <xf numFmtId="3" fontId="33" fillId="0" borderId="112" xfId="0" applyNumberFormat="1" applyFont="1" applyBorder="1" applyAlignment="1" applyProtection="1">
      <alignment vertical="top"/>
      <protection/>
    </xf>
    <xf numFmtId="3" fontId="13" fillId="0" borderId="10" xfId="0" applyNumberFormat="1" applyFont="1" applyBorder="1" applyAlignment="1" applyProtection="1">
      <alignment vertical="top"/>
      <protection/>
    </xf>
    <xf numFmtId="0" fontId="13" fillId="0" borderId="113" xfId="0" applyFont="1" applyBorder="1" applyAlignment="1" applyProtection="1">
      <alignment vertical="top"/>
      <protection/>
    </xf>
    <xf numFmtId="0" fontId="1" fillId="0" borderId="49" xfId="0" applyFont="1" applyBorder="1" applyAlignment="1" applyProtection="1">
      <alignment horizontal="center" vertical="top"/>
      <protection/>
    </xf>
    <xf numFmtId="4" fontId="32" fillId="33" borderId="49" xfId="0" applyNumberFormat="1" applyFont="1" applyFill="1" applyBorder="1" applyAlignment="1" applyProtection="1">
      <alignment horizontal="center" vertical="top"/>
      <protection/>
    </xf>
    <xf numFmtId="4" fontId="1" fillId="0" borderId="49" xfId="0" applyNumberFormat="1" applyFont="1" applyBorder="1" applyAlignment="1" applyProtection="1">
      <alignment horizontal="center" vertical="top"/>
      <protection/>
    </xf>
    <xf numFmtId="0" fontId="1" fillId="0" borderId="97" xfId="0" applyFont="1" applyBorder="1" applyAlignment="1" applyProtection="1">
      <alignment horizontal="right" vertical="top"/>
      <protection/>
    </xf>
    <xf numFmtId="3" fontId="32" fillId="0" borderId="114" xfId="0" applyNumberFormat="1" applyFont="1" applyBorder="1" applyAlignment="1" applyProtection="1">
      <alignment horizontal="left" vertical="top"/>
      <protection/>
    </xf>
    <xf numFmtId="3" fontId="34" fillId="0" borderId="114" xfId="0" applyNumberFormat="1" applyFont="1" applyBorder="1" applyAlignment="1" applyProtection="1">
      <alignment horizontal="left" vertical="top"/>
      <protection/>
    </xf>
    <xf numFmtId="0" fontId="75" fillId="0" borderId="43" xfId="0" applyFont="1" applyBorder="1" applyAlignment="1" applyProtection="1">
      <alignment horizontal="justify" vertical="top" wrapText="1"/>
      <protection/>
    </xf>
    <xf numFmtId="0" fontId="1" fillId="0" borderId="43" xfId="0" applyFont="1" applyBorder="1" applyAlignment="1" applyProtection="1">
      <alignment/>
      <protection/>
    </xf>
    <xf numFmtId="4" fontId="0" fillId="0" borderId="43" xfId="0" applyNumberFormat="1" applyFont="1" applyBorder="1" applyAlignment="1" applyProtection="1">
      <alignment/>
      <protection/>
    </xf>
    <xf numFmtId="4" fontId="37" fillId="0" borderId="43" xfId="0" applyNumberFormat="1" applyFont="1" applyBorder="1" applyAlignment="1" applyProtection="1">
      <alignment/>
      <protection/>
    </xf>
    <xf numFmtId="0" fontId="1" fillId="0" borderId="73" xfId="0" applyFont="1" applyBorder="1" applyAlignment="1" applyProtection="1">
      <alignment horizontal="right" vertical="top"/>
      <protection/>
    </xf>
    <xf numFmtId="3" fontId="32" fillId="0" borderId="115" xfId="0" applyNumberFormat="1" applyFont="1" applyBorder="1" applyAlignment="1" applyProtection="1">
      <alignment horizontal="left" vertical="top"/>
      <protection/>
    </xf>
    <xf numFmtId="3" fontId="34" fillId="0" borderId="115" xfId="0" applyNumberFormat="1" applyFont="1" applyBorder="1" applyAlignment="1" applyProtection="1">
      <alignment horizontal="left" vertical="top"/>
      <protection/>
    </xf>
    <xf numFmtId="0" fontId="1" fillId="0" borderId="43" xfId="0" applyFont="1" applyBorder="1" applyAlignment="1" applyProtection="1">
      <alignment horizontal="justify" vertical="top" wrapText="1"/>
      <protection/>
    </xf>
    <xf numFmtId="0" fontId="1" fillId="0" borderId="116" xfId="0" applyFont="1" applyBorder="1" applyAlignment="1" applyProtection="1">
      <alignment/>
      <protection/>
    </xf>
    <xf numFmtId="4" fontId="0" fillId="0" borderId="73" xfId="0" applyNumberFormat="1" applyFont="1" applyBorder="1" applyAlignment="1" applyProtection="1">
      <alignment/>
      <protection/>
    </xf>
    <xf numFmtId="4" fontId="37" fillId="0" borderId="116" xfId="0" applyNumberFormat="1" applyFont="1" applyBorder="1" applyAlignment="1" applyProtection="1">
      <alignment/>
      <protection/>
    </xf>
    <xf numFmtId="0" fontId="1" fillId="0" borderId="30" xfId="0" applyFont="1" applyBorder="1" applyAlignment="1" applyProtection="1">
      <alignment/>
      <protection/>
    </xf>
    <xf numFmtId="4" fontId="0" fillId="0" borderId="117" xfId="0" applyNumberFormat="1" applyFont="1" applyBorder="1" applyAlignment="1" applyProtection="1">
      <alignment/>
      <protection/>
    </xf>
    <xf numFmtId="4" fontId="37" fillId="0" borderId="22" xfId="0" applyNumberFormat="1" applyFont="1" applyBorder="1" applyAlignment="1" applyProtection="1">
      <alignment/>
      <protection/>
    </xf>
    <xf numFmtId="3" fontId="32" fillId="0" borderId="118" xfId="0" applyNumberFormat="1" applyFont="1" applyBorder="1" applyAlignment="1" applyProtection="1">
      <alignment horizontal="left" vertical="top"/>
      <protection/>
    </xf>
    <xf numFmtId="3" fontId="34" fillId="0" borderId="118" xfId="0" applyNumberFormat="1" applyFont="1" applyBorder="1" applyAlignment="1" applyProtection="1">
      <alignment horizontal="left" vertical="top"/>
      <protection/>
    </xf>
    <xf numFmtId="0" fontId="76" fillId="0" borderId="44" xfId="0" applyFont="1" applyBorder="1" applyAlignment="1" applyProtection="1">
      <alignment horizontal="justify" vertical="top" wrapText="1"/>
      <protection/>
    </xf>
    <xf numFmtId="0" fontId="1" fillId="0" borderId="117" xfId="0" applyFont="1" applyBorder="1" applyAlignment="1" applyProtection="1">
      <alignment/>
      <protection/>
    </xf>
    <xf numFmtId="4" fontId="37" fillId="0" borderId="118" xfId="0" applyNumberFormat="1" applyFont="1" applyBorder="1" applyAlignment="1" applyProtection="1">
      <alignment/>
      <protection/>
    </xf>
    <xf numFmtId="4" fontId="0" fillId="0" borderId="0" xfId="0" applyNumberFormat="1" applyAlignment="1" applyProtection="1">
      <alignment/>
      <protection/>
    </xf>
    <xf numFmtId="0" fontId="1" fillId="0" borderId="0" xfId="0" applyFont="1" applyAlignment="1" applyProtection="1">
      <alignment horizontal="right" vertical="top"/>
      <protection/>
    </xf>
    <xf numFmtId="3" fontId="32" fillId="0" borderId="116" xfId="0" applyNumberFormat="1" applyFont="1" applyBorder="1" applyAlignment="1" applyProtection="1">
      <alignment horizontal="left" vertical="top"/>
      <protection/>
    </xf>
    <xf numFmtId="3" fontId="34" fillId="0" borderId="116" xfId="0" applyNumberFormat="1" applyFont="1" applyBorder="1" applyAlignment="1" applyProtection="1">
      <alignment horizontal="left" vertical="top"/>
      <protection/>
    </xf>
    <xf numFmtId="0" fontId="0" fillId="0" borderId="73" xfId="0" applyFont="1" applyBorder="1" applyAlignment="1" applyProtection="1">
      <alignment wrapText="1"/>
      <protection/>
    </xf>
    <xf numFmtId="0" fontId="1" fillId="0" borderId="44" xfId="0" applyFont="1" applyBorder="1" applyAlignment="1" applyProtection="1">
      <alignment/>
      <protection/>
    </xf>
    <xf numFmtId="4" fontId="37" fillId="0" borderId="42" xfId="0" applyNumberFormat="1" applyFont="1" applyBorder="1" applyAlignment="1" applyProtection="1">
      <alignment/>
      <protection/>
    </xf>
    <xf numFmtId="0" fontId="1" fillId="0" borderId="97" xfId="0" applyFont="1" applyBorder="1" applyAlignment="1" applyProtection="1">
      <alignment/>
      <protection/>
    </xf>
    <xf numFmtId="0" fontId="0" fillId="0" borderId="16" xfId="0" applyBorder="1" applyAlignment="1" applyProtection="1">
      <alignment/>
      <protection/>
    </xf>
    <xf numFmtId="4" fontId="37" fillId="0" borderId="114" xfId="0" applyNumberFormat="1" applyFont="1" applyBorder="1" applyAlignment="1" applyProtection="1">
      <alignment/>
      <protection/>
    </xf>
    <xf numFmtId="0" fontId="0" fillId="0" borderId="116" xfId="0" applyFont="1" applyBorder="1" applyAlignment="1" applyProtection="1">
      <alignment vertical="top" wrapText="1"/>
      <protection/>
    </xf>
    <xf numFmtId="0" fontId="0" fillId="0" borderId="116" xfId="0" applyFont="1" applyBorder="1" applyAlignment="1" applyProtection="1">
      <alignment/>
      <protection/>
    </xf>
    <xf numFmtId="4" fontId="0" fillId="0" borderId="116" xfId="0" applyNumberFormat="1" applyFont="1" applyBorder="1" applyAlignment="1" applyProtection="1">
      <alignment/>
      <protection/>
    </xf>
    <xf numFmtId="3" fontId="34" fillId="0" borderId="0" xfId="0" applyNumberFormat="1" applyFont="1" applyAlignment="1" applyProtection="1">
      <alignment horizontal="left" vertical="top"/>
      <protection/>
    </xf>
    <xf numFmtId="0" fontId="1" fillId="0" borderId="0" xfId="0" applyFont="1" applyAlignment="1" applyProtection="1">
      <alignment horizontal="justify" vertical="top" wrapText="1"/>
      <protection/>
    </xf>
    <xf numFmtId="0" fontId="1" fillId="0" borderId="0" xfId="0" applyFont="1" applyAlignment="1" applyProtection="1">
      <alignment/>
      <protection/>
    </xf>
    <xf numFmtId="0" fontId="1" fillId="0" borderId="13" xfId="0" applyFont="1" applyBorder="1" applyAlignment="1" applyProtection="1">
      <alignment vertical="top"/>
      <protection/>
    </xf>
    <xf numFmtId="3" fontId="32" fillId="0" borderId="10" xfId="0" applyNumberFormat="1" applyFont="1" applyBorder="1" applyAlignment="1" applyProtection="1">
      <alignment horizontal="left" vertical="top"/>
      <protection/>
    </xf>
    <xf numFmtId="3" fontId="1" fillId="0" borderId="10" xfId="0" applyNumberFormat="1" applyFont="1" applyBorder="1" applyAlignment="1" applyProtection="1">
      <alignment horizontal="left" vertical="top"/>
      <protection/>
    </xf>
    <xf numFmtId="4" fontId="13" fillId="0" borderId="10" xfId="0" applyNumberFormat="1" applyFont="1" applyBorder="1" applyAlignment="1" applyProtection="1">
      <alignment horizontal="left" vertical="top"/>
      <protection/>
    </xf>
    <xf numFmtId="0" fontId="1" fillId="0" borderId="10" xfId="0" applyFont="1" applyBorder="1" applyAlignment="1" applyProtection="1">
      <alignment/>
      <protection/>
    </xf>
    <xf numFmtId="4" fontId="15" fillId="0" borderId="10" xfId="0" applyNumberFormat="1" applyFont="1" applyBorder="1" applyAlignment="1" applyProtection="1">
      <alignment horizontal="center"/>
      <protection/>
    </xf>
    <xf numFmtId="4" fontId="14" fillId="0" borderId="49" xfId="0" applyNumberFormat="1" applyFont="1" applyBorder="1" applyAlignment="1" applyProtection="1">
      <alignment/>
      <protection/>
    </xf>
    <xf numFmtId="0" fontId="1" fillId="0" borderId="0" xfId="0" applyFont="1" applyAlignment="1" applyProtection="1">
      <alignment vertical="top"/>
      <protection/>
    </xf>
    <xf numFmtId="3" fontId="1" fillId="0" borderId="0" xfId="0" applyNumberFormat="1" applyFont="1" applyAlignment="1" applyProtection="1">
      <alignment horizontal="left" vertical="top"/>
      <protection/>
    </xf>
    <xf numFmtId="0" fontId="1" fillId="0" borderId="0" xfId="0" applyFont="1" applyAlignment="1" applyProtection="1">
      <alignment vertical="top" wrapText="1"/>
      <protection/>
    </xf>
    <xf numFmtId="4" fontId="15" fillId="0" borderId="0" xfId="0" applyNumberFormat="1" applyFont="1" applyAlignment="1" applyProtection="1">
      <alignment horizontal="center"/>
      <protection/>
    </xf>
    <xf numFmtId="4" fontId="1" fillId="0" borderId="0" xfId="0" applyNumberFormat="1" applyFont="1" applyAlignment="1" applyProtection="1">
      <alignment/>
      <protection/>
    </xf>
    <xf numFmtId="3" fontId="33" fillId="0" borderId="112" xfId="0" applyNumberFormat="1" applyFont="1" applyBorder="1" applyAlignment="1" applyProtection="1">
      <alignment horizontal="left" vertical="top"/>
      <protection/>
    </xf>
    <xf numFmtId="3" fontId="13" fillId="0" borderId="10" xfId="0" applyNumberFormat="1" applyFont="1" applyBorder="1" applyAlignment="1" applyProtection="1">
      <alignment horizontal="left" vertical="top"/>
      <protection/>
    </xf>
    <xf numFmtId="4" fontId="15" fillId="0" borderId="10" xfId="0" applyNumberFormat="1" applyFont="1" applyBorder="1" applyAlignment="1" applyProtection="1">
      <alignment/>
      <protection/>
    </xf>
    <xf numFmtId="4" fontId="15" fillId="0" borderId="0" xfId="0" applyNumberFormat="1" applyFont="1" applyAlignment="1" applyProtection="1">
      <alignment/>
      <protection/>
    </xf>
    <xf numFmtId="0" fontId="1" fillId="0" borderId="44" xfId="0" applyFont="1" applyBorder="1" applyAlignment="1" applyProtection="1">
      <alignment horizontal="justify" vertical="top" wrapText="1"/>
      <protection/>
    </xf>
    <xf numFmtId="0" fontId="1" fillId="0" borderId="0" xfId="0" applyFont="1" applyBorder="1" applyAlignment="1" applyProtection="1">
      <alignment vertical="top" wrapText="1"/>
      <protection/>
    </xf>
    <xf numFmtId="3" fontId="12" fillId="0" borderId="0" xfId="0" applyNumberFormat="1" applyFont="1" applyBorder="1" applyAlignment="1" applyProtection="1">
      <alignment vertical="top"/>
      <protection/>
    </xf>
    <xf numFmtId="4" fontId="37" fillId="0" borderId="0" xfId="0" applyNumberFormat="1" applyFont="1" applyAlignment="1" applyProtection="1">
      <alignment/>
      <protection locked="0"/>
    </xf>
    <xf numFmtId="3" fontId="12" fillId="0" borderId="0" xfId="0" applyNumberFormat="1" applyFont="1" applyBorder="1" applyAlignment="1" applyProtection="1">
      <alignment vertical="top"/>
      <protection locked="0"/>
    </xf>
    <xf numFmtId="0" fontId="1" fillId="0" borderId="0" xfId="0" applyFont="1" applyBorder="1" applyAlignment="1" applyProtection="1">
      <alignment vertical="top" wrapText="1"/>
      <protection locked="0"/>
    </xf>
    <xf numFmtId="4" fontId="14" fillId="0" borderId="19" xfId="0" applyNumberFormat="1" applyFont="1" applyBorder="1" applyAlignment="1" applyProtection="1">
      <alignment horizontal="right"/>
      <protection locked="0"/>
    </xf>
    <xf numFmtId="4" fontId="14" fillId="0" borderId="110" xfId="0" applyNumberFormat="1" applyFont="1" applyBorder="1" applyAlignment="1" applyProtection="1">
      <alignment horizontal="right"/>
      <protection locked="0"/>
    </xf>
    <xf numFmtId="4" fontId="37" fillId="0" borderId="26" xfId="0" applyNumberFormat="1" applyFont="1" applyBorder="1" applyAlignment="1" applyProtection="1">
      <alignment/>
      <protection locked="0"/>
    </xf>
    <xf numFmtId="4" fontId="1" fillId="0" borderId="49" xfId="0" applyNumberFormat="1" applyFont="1" applyBorder="1" applyAlignment="1" applyProtection="1">
      <alignment horizontal="center" vertical="top"/>
      <protection locked="0"/>
    </xf>
    <xf numFmtId="4" fontId="37" fillId="0" borderId="43" xfId="0" applyNumberFormat="1" applyFont="1" applyBorder="1" applyAlignment="1" applyProtection="1">
      <alignment/>
      <protection locked="0"/>
    </xf>
    <xf numFmtId="4" fontId="37" fillId="0" borderId="116" xfId="0" applyNumberFormat="1" applyFont="1" applyBorder="1" applyAlignment="1" applyProtection="1">
      <alignment/>
      <protection locked="0"/>
    </xf>
    <xf numFmtId="4" fontId="37" fillId="0" borderId="30" xfId="0" applyNumberFormat="1" applyFont="1" applyBorder="1" applyAlignment="1" applyProtection="1">
      <alignment/>
      <protection locked="0"/>
    </xf>
    <xf numFmtId="4" fontId="37" fillId="0" borderId="33" xfId="0" applyNumberFormat="1" applyFont="1" applyBorder="1" applyAlignment="1" applyProtection="1">
      <alignment/>
      <protection locked="0"/>
    </xf>
    <xf numFmtId="4" fontId="37" fillId="0" borderId="16" xfId="0" applyNumberFormat="1" applyFont="1" applyBorder="1" applyAlignment="1" applyProtection="1">
      <alignment/>
      <protection locked="0"/>
    </xf>
    <xf numFmtId="4" fontId="13" fillId="0" borderId="105" xfId="0" applyNumberFormat="1" applyFont="1" applyBorder="1" applyAlignment="1" applyProtection="1">
      <alignment horizontal="right"/>
      <protection locked="0"/>
    </xf>
    <xf numFmtId="4" fontId="1" fillId="0" borderId="0" xfId="0" applyNumberFormat="1" applyFont="1" applyAlignment="1" applyProtection="1">
      <alignment/>
      <protection locked="0"/>
    </xf>
    <xf numFmtId="4" fontId="1" fillId="0" borderId="112" xfId="0" applyNumberFormat="1" applyFont="1" applyBorder="1" applyAlignment="1" applyProtection="1">
      <alignment/>
      <protection locked="0"/>
    </xf>
    <xf numFmtId="0" fontId="18" fillId="33" borderId="0" xfId="0" applyFont="1" applyFill="1" applyBorder="1" applyAlignment="1" applyProtection="1">
      <alignment horizontal="center"/>
      <protection/>
    </xf>
    <xf numFmtId="2" fontId="18" fillId="33" borderId="0" xfId="0" applyNumberFormat="1" applyFont="1" applyFill="1" applyBorder="1" applyAlignment="1" applyProtection="1">
      <alignment/>
      <protection/>
    </xf>
    <xf numFmtId="2" fontId="19" fillId="33" borderId="0" xfId="0" applyNumberFormat="1" applyFont="1" applyFill="1" applyBorder="1" applyAlignment="1" applyProtection="1">
      <alignment/>
      <protection/>
    </xf>
    <xf numFmtId="0" fontId="19" fillId="33" borderId="0" xfId="0" applyFont="1" applyFill="1" applyBorder="1" applyAlignment="1" applyProtection="1">
      <alignment/>
      <protection/>
    </xf>
    <xf numFmtId="4" fontId="21" fillId="33" borderId="0" xfId="0" applyNumberFormat="1" applyFont="1" applyFill="1" applyBorder="1" applyAlignment="1" applyProtection="1">
      <alignment horizontal="center"/>
      <protection locked="0"/>
    </xf>
    <xf numFmtId="4" fontId="19" fillId="33" borderId="0" xfId="0" applyNumberFormat="1" applyFont="1" applyFill="1" applyBorder="1" applyAlignment="1" applyProtection="1">
      <alignment horizontal="right" indent="1"/>
      <protection/>
    </xf>
    <xf numFmtId="1" fontId="18" fillId="33" borderId="84" xfId="0" applyNumberFormat="1" applyFont="1" applyFill="1" applyBorder="1" applyAlignment="1" applyProtection="1">
      <alignment horizontal="center" vertical="top"/>
      <protection/>
    </xf>
    <xf numFmtId="1" fontId="22" fillId="33" borderId="90" xfId="0" applyNumberFormat="1" applyFont="1" applyFill="1" applyBorder="1" applyAlignment="1" applyProtection="1">
      <alignment horizontal="center" vertical="top"/>
      <protection/>
    </xf>
    <xf numFmtId="4" fontId="22" fillId="33" borderId="91" xfId="0" applyNumberFormat="1" applyFont="1" applyFill="1" applyBorder="1" applyAlignment="1" applyProtection="1">
      <alignment horizontal="center"/>
      <protection/>
    </xf>
    <xf numFmtId="2" fontId="22" fillId="33" borderId="70" xfId="0" applyNumberFormat="1" applyFont="1" applyFill="1" applyBorder="1" applyAlignment="1" applyProtection="1">
      <alignment/>
      <protection/>
    </xf>
    <xf numFmtId="4" fontId="21" fillId="33" borderId="62" xfId="0" applyNumberFormat="1" applyFont="1" applyFill="1" applyBorder="1" applyAlignment="1" applyProtection="1">
      <alignment horizontal="center"/>
      <protection locked="0"/>
    </xf>
    <xf numFmtId="0" fontId="18" fillId="33" borderId="50" xfId="0" applyFont="1" applyFill="1" applyBorder="1" applyAlignment="1" applyProtection="1">
      <alignment horizontal="center"/>
      <protection/>
    </xf>
    <xf numFmtId="0" fontId="18" fillId="33" borderId="68" xfId="0" applyFont="1" applyFill="1" applyBorder="1" applyAlignment="1" applyProtection="1">
      <alignment horizontal="center"/>
      <protection/>
    </xf>
    <xf numFmtId="0" fontId="17" fillId="0" borderId="90" xfId="0" applyFont="1" applyBorder="1" applyAlignment="1" applyProtection="1">
      <alignment/>
      <protection/>
    </xf>
    <xf numFmtId="0" fontId="19" fillId="33" borderId="51" xfId="0" applyFont="1" applyFill="1" applyBorder="1" applyAlignment="1" applyProtection="1">
      <alignment horizontal="center"/>
      <protection/>
    </xf>
    <xf numFmtId="4" fontId="20" fillId="33" borderId="51" xfId="0" applyNumberFormat="1" applyFont="1" applyFill="1" applyBorder="1" applyAlignment="1" applyProtection="1">
      <alignment horizontal="center"/>
      <protection locked="0"/>
    </xf>
    <xf numFmtId="4" fontId="19" fillId="33" borderId="52" xfId="0" applyNumberFormat="1" applyFont="1" applyFill="1" applyBorder="1" applyAlignment="1" applyProtection="1">
      <alignment horizontal="center"/>
      <protection/>
    </xf>
    <xf numFmtId="0" fontId="19" fillId="33" borderId="50" xfId="0" applyFont="1" applyFill="1" applyBorder="1" applyAlignment="1" applyProtection="1">
      <alignment horizontal="center"/>
      <protection/>
    </xf>
    <xf numFmtId="0" fontId="18" fillId="37" borderId="119" xfId="0" applyFont="1" applyFill="1" applyBorder="1" applyAlignment="1" applyProtection="1">
      <alignment horizontal="center"/>
      <protection/>
    </xf>
    <xf numFmtId="2" fontId="18" fillId="37" borderId="120" xfId="0" applyNumberFormat="1" applyFont="1" applyFill="1" applyBorder="1" applyAlignment="1" applyProtection="1">
      <alignment/>
      <protection/>
    </xf>
    <xf numFmtId="2" fontId="18" fillId="37" borderId="121" xfId="0" applyNumberFormat="1" applyFont="1" applyFill="1" applyBorder="1" applyAlignment="1" applyProtection="1">
      <alignment/>
      <protection/>
    </xf>
    <xf numFmtId="0" fontId="18" fillId="37" borderId="121" xfId="0" applyFont="1" applyFill="1" applyBorder="1" applyAlignment="1" applyProtection="1">
      <alignment/>
      <protection/>
    </xf>
    <xf numFmtId="0" fontId="18" fillId="37" borderId="122" xfId="0" applyFont="1" applyFill="1" applyBorder="1" applyAlignment="1" applyProtection="1">
      <alignment/>
      <protection/>
    </xf>
    <xf numFmtId="0" fontId="18" fillId="37" borderId="68" xfId="0" applyFont="1" applyFill="1" applyBorder="1" applyAlignment="1" applyProtection="1" quotePrefix="1">
      <alignment horizontal="center" vertical="top"/>
      <protection/>
    </xf>
    <xf numFmtId="1" fontId="18" fillId="37" borderId="68" xfId="0" applyNumberFormat="1" applyFont="1" applyFill="1" applyBorder="1" applyAlignment="1" applyProtection="1" quotePrefix="1">
      <alignment horizontal="center" vertical="top"/>
      <protection/>
    </xf>
    <xf numFmtId="2" fontId="18" fillId="37" borderId="123" xfId="0" applyNumberFormat="1" applyFont="1" applyFill="1" applyBorder="1" applyAlignment="1" applyProtection="1">
      <alignment horizontal="left" vertical="top" wrapText="1"/>
      <protection/>
    </xf>
    <xf numFmtId="171" fontId="18" fillId="37" borderId="0" xfId="0" applyNumberFormat="1" applyFont="1" applyFill="1" applyBorder="1" applyAlignment="1" applyProtection="1">
      <alignment horizontal="right" indent="1"/>
      <protection/>
    </xf>
    <xf numFmtId="0" fontId="18" fillId="37" borderId="123" xfId="0" applyFont="1" applyFill="1" applyBorder="1" applyAlignment="1" applyProtection="1">
      <alignment horizontal="center"/>
      <protection/>
    </xf>
    <xf numFmtId="0" fontId="18" fillId="37" borderId="124" xfId="0" applyFont="1" applyFill="1" applyBorder="1" applyAlignment="1" applyProtection="1">
      <alignment horizontal="center"/>
      <protection/>
    </xf>
    <xf numFmtId="2" fontId="18" fillId="37" borderId="124" xfId="0" applyNumberFormat="1" applyFont="1" applyFill="1" applyBorder="1" applyAlignment="1" applyProtection="1">
      <alignment/>
      <protection/>
    </xf>
    <xf numFmtId="2" fontId="18" fillId="37" borderId="125" xfId="0" applyNumberFormat="1" applyFont="1" applyFill="1" applyBorder="1" applyAlignment="1" applyProtection="1">
      <alignment/>
      <protection/>
    </xf>
    <xf numFmtId="171" fontId="18" fillId="37" borderId="76" xfId="0" applyNumberFormat="1" applyFont="1" applyFill="1" applyBorder="1" applyAlignment="1" applyProtection="1">
      <alignment/>
      <protection/>
    </xf>
    <xf numFmtId="0" fontId="18" fillId="37" borderId="125" xfId="0" applyFont="1" applyFill="1" applyBorder="1" applyAlignment="1" applyProtection="1">
      <alignment/>
      <protection/>
    </xf>
    <xf numFmtId="0" fontId="18" fillId="37" borderId="68" xfId="0" applyFont="1" applyFill="1" applyBorder="1" applyAlignment="1" applyProtection="1">
      <alignment horizontal="center"/>
      <protection/>
    </xf>
    <xf numFmtId="2" fontId="18" fillId="37" borderId="68" xfId="0" applyNumberFormat="1" applyFont="1" applyFill="1" applyBorder="1" applyAlignment="1" applyProtection="1">
      <alignment/>
      <protection/>
    </xf>
    <xf numFmtId="2" fontId="18" fillId="37" borderId="123" xfId="0" applyNumberFormat="1" applyFont="1" applyFill="1" applyBorder="1" applyAlignment="1" applyProtection="1">
      <alignment/>
      <protection/>
    </xf>
    <xf numFmtId="171" fontId="18" fillId="37" borderId="0" xfId="0" applyNumberFormat="1" applyFont="1" applyFill="1" applyBorder="1" applyAlignment="1" applyProtection="1">
      <alignment/>
      <protection/>
    </xf>
    <xf numFmtId="0" fontId="18" fillId="37" borderId="123" xfId="0" applyFont="1" applyFill="1" applyBorder="1" applyAlignment="1" applyProtection="1">
      <alignment/>
      <protection/>
    </xf>
    <xf numFmtId="0" fontId="18" fillId="37" borderId="124" xfId="0" applyFont="1" applyFill="1" applyBorder="1" applyAlignment="1" applyProtection="1" quotePrefix="1">
      <alignment horizontal="center" vertical="top"/>
      <protection/>
    </xf>
    <xf numFmtId="1" fontId="18" fillId="37" borderId="124" xfId="0" applyNumberFormat="1" applyFont="1" applyFill="1" applyBorder="1" applyAlignment="1" applyProtection="1" quotePrefix="1">
      <alignment horizontal="center" vertical="top"/>
      <protection/>
    </xf>
    <xf numFmtId="171" fontId="18" fillId="37" borderId="76" xfId="0" applyNumberFormat="1" applyFont="1" applyFill="1" applyBorder="1" applyAlignment="1" applyProtection="1">
      <alignment horizontal="right" indent="1"/>
      <protection/>
    </xf>
    <xf numFmtId="0" fontId="18" fillId="37" borderId="125" xfId="0" applyFont="1" applyFill="1" applyBorder="1" applyAlignment="1" applyProtection="1">
      <alignment horizontal="center"/>
      <protection/>
    </xf>
    <xf numFmtId="0" fontId="18" fillId="37" borderId="119" xfId="0" applyFont="1" applyFill="1" applyBorder="1" applyAlignment="1" applyProtection="1" quotePrefix="1">
      <alignment horizontal="center" vertical="top"/>
      <protection/>
    </xf>
    <xf numFmtId="1" fontId="18" fillId="37" borderId="119" xfId="0" applyNumberFormat="1" applyFont="1" applyFill="1" applyBorder="1" applyAlignment="1" applyProtection="1" quotePrefix="1">
      <alignment horizontal="center" vertical="top"/>
      <protection/>
    </xf>
    <xf numFmtId="171" fontId="18" fillId="37" borderId="126" xfId="0" applyNumberFormat="1" applyFont="1" applyFill="1" applyBorder="1" applyAlignment="1" applyProtection="1">
      <alignment horizontal="right" indent="1"/>
      <protection/>
    </xf>
    <xf numFmtId="0" fontId="18" fillId="37" borderId="127" xfId="0" applyFont="1" applyFill="1" applyBorder="1" applyAlignment="1" applyProtection="1">
      <alignment horizontal="center"/>
      <protection/>
    </xf>
    <xf numFmtId="0" fontId="18" fillId="37" borderId="121" xfId="0" applyFont="1" applyFill="1" applyBorder="1" applyAlignment="1" applyProtection="1">
      <alignment/>
      <protection locked="0"/>
    </xf>
    <xf numFmtId="4" fontId="18" fillId="37" borderId="0" xfId="0" applyNumberFormat="1" applyFont="1" applyFill="1" applyBorder="1" applyAlignment="1" applyProtection="1">
      <alignment horizontal="center"/>
      <protection locked="0"/>
    </xf>
    <xf numFmtId="0" fontId="18" fillId="37" borderId="76" xfId="0" applyFont="1" applyFill="1" applyBorder="1" applyAlignment="1" applyProtection="1">
      <alignment/>
      <protection locked="0"/>
    </xf>
    <xf numFmtId="0" fontId="18" fillId="37" borderId="0" xfId="0" applyFont="1" applyFill="1" applyBorder="1" applyAlignment="1" applyProtection="1">
      <alignment/>
      <protection locked="0"/>
    </xf>
    <xf numFmtId="4" fontId="18" fillId="37" borderId="76" xfId="0" applyNumberFormat="1" applyFont="1" applyFill="1" applyBorder="1" applyAlignment="1" applyProtection="1">
      <alignment horizontal="center"/>
      <protection locked="0"/>
    </xf>
    <xf numFmtId="4" fontId="18" fillId="37" borderId="126" xfId="0" applyNumberFormat="1" applyFont="1" applyFill="1" applyBorder="1" applyAlignment="1" applyProtection="1">
      <alignment horizontal="center"/>
      <protection locked="0"/>
    </xf>
    <xf numFmtId="0" fontId="47" fillId="0" borderId="0" xfId="0" applyFont="1" applyAlignment="1" applyProtection="1">
      <alignment horizontal="left" vertical="top"/>
      <protection/>
    </xf>
    <xf numFmtId="0" fontId="1" fillId="0" borderId="0" xfId="0" applyFont="1" applyAlignment="1" applyProtection="1">
      <alignment horizontal="left" vertical="top"/>
      <protection/>
    </xf>
    <xf numFmtId="0" fontId="1" fillId="0" borderId="0" xfId="0" applyFont="1" applyAlignment="1" applyProtection="1">
      <alignment horizontal="left" wrapText="1"/>
      <protection/>
    </xf>
    <xf numFmtId="0" fontId="24" fillId="0" borderId="0" xfId="0" applyFont="1" applyAlignment="1" applyProtection="1">
      <alignment horizontal="right"/>
      <protection/>
    </xf>
    <xf numFmtId="0" fontId="1" fillId="0" borderId="0" xfId="0" applyFont="1" applyAlignment="1" applyProtection="1">
      <alignment horizontal="right"/>
      <protection/>
    </xf>
    <xf numFmtId="3" fontId="1" fillId="0" borderId="0" xfId="0" applyNumberFormat="1" applyFont="1" applyAlignment="1" applyProtection="1">
      <alignment horizontal="right"/>
      <protection/>
    </xf>
    <xf numFmtId="3" fontId="114" fillId="0" borderId="0" xfId="0" applyNumberFormat="1" applyFont="1" applyAlignment="1" applyProtection="1">
      <alignment horizontal="right"/>
      <protection/>
    </xf>
    <xf numFmtId="0" fontId="25" fillId="0" borderId="49" xfId="0" applyFont="1" applyBorder="1" applyAlignment="1" applyProtection="1">
      <alignment horizontal="left" vertical="center" wrapText="1"/>
      <protection/>
    </xf>
    <xf numFmtId="0" fontId="25" fillId="0" borderId="43" xfId="0" applyFont="1" applyBorder="1" applyAlignment="1" applyProtection="1">
      <alignment horizontal="left" vertical="center"/>
      <protection/>
    </xf>
    <xf numFmtId="0" fontId="25" fillId="0" borderId="128" xfId="0" applyFont="1" applyBorder="1" applyAlignment="1" applyProtection="1">
      <alignment horizontal="left" vertical="center"/>
      <protection/>
    </xf>
    <xf numFmtId="0" fontId="50" fillId="0" borderId="129" xfId="0" applyFont="1" applyBorder="1" applyAlignment="1" applyProtection="1">
      <alignment horizontal="left" vertical="center" wrapText="1"/>
      <protection/>
    </xf>
    <xf numFmtId="0" fontId="50" fillId="0" borderId="25" xfId="0" applyFont="1" applyBorder="1" applyAlignment="1" applyProtection="1">
      <alignment horizontal="left" vertical="center" wrapText="1"/>
      <protection/>
    </xf>
    <xf numFmtId="0" fontId="25" fillId="0" borderId="25" xfId="0" applyFont="1" applyBorder="1" applyAlignment="1" applyProtection="1">
      <alignment horizontal="center" vertical="center" wrapText="1"/>
      <protection/>
    </xf>
    <xf numFmtId="0" fontId="48" fillId="0" borderId="25" xfId="0" applyFont="1" applyBorder="1" applyAlignment="1" applyProtection="1">
      <alignment horizontal="right" wrapText="1"/>
      <protection/>
    </xf>
    <xf numFmtId="0" fontId="115" fillId="0" borderId="27" xfId="0" applyFont="1" applyBorder="1" applyAlignment="1" applyProtection="1">
      <alignment horizontal="right" wrapText="1"/>
      <protection/>
    </xf>
    <xf numFmtId="0" fontId="1" fillId="0" borderId="0" xfId="0" applyFont="1" applyAlignment="1" applyProtection="1">
      <alignment horizontal="left"/>
      <protection/>
    </xf>
    <xf numFmtId="0" fontId="1" fillId="0" borderId="0" xfId="0" applyFont="1" applyAlignment="1" applyProtection="1">
      <alignment horizontal="left" vertical="top" wrapText="1"/>
      <protection/>
    </xf>
    <xf numFmtId="0" fontId="52" fillId="0" borderId="0" xfId="0" applyFont="1" applyAlignment="1" applyProtection="1">
      <alignment horizontal="right" wrapText="1"/>
      <protection/>
    </xf>
    <xf numFmtId="0" fontId="13" fillId="0" borderId="0" xfId="0" applyFont="1" applyAlignment="1" applyProtection="1">
      <alignment horizontal="right" wrapText="1"/>
      <protection/>
    </xf>
    <xf numFmtId="0" fontId="25" fillId="0" borderId="0" xfId="0" applyFont="1" applyAlignment="1" applyProtection="1">
      <alignment horizontal="right"/>
      <protection/>
    </xf>
    <xf numFmtId="0" fontId="13" fillId="0" borderId="0" xfId="0" applyFont="1" applyAlignment="1" applyProtection="1">
      <alignment horizontal="right"/>
      <protection/>
    </xf>
    <xf numFmtId="0" fontId="1" fillId="0" borderId="0" xfId="0" applyFont="1" applyAlignment="1" applyProtection="1">
      <alignment horizontal="right" wrapText="1"/>
      <protection/>
    </xf>
    <xf numFmtId="0" fontId="53" fillId="0" borderId="0" xfId="0" applyFont="1" applyAlignment="1" applyProtection="1">
      <alignment horizontal="left" wrapText="1"/>
      <protection/>
    </xf>
    <xf numFmtId="0" fontId="53" fillId="0" borderId="0" xfId="0" applyFont="1" applyAlignment="1" applyProtection="1">
      <alignment horizontal="right"/>
      <protection/>
    </xf>
    <xf numFmtId="49" fontId="53" fillId="0" borderId="0" xfId="0" applyNumberFormat="1" applyFont="1" applyAlignment="1" applyProtection="1">
      <alignment horizontal="left" wrapText="1"/>
      <protection/>
    </xf>
    <xf numFmtId="0" fontId="53" fillId="0" borderId="16" xfId="0" applyFont="1" applyBorder="1" applyAlignment="1" applyProtection="1">
      <alignment horizontal="left" wrapText="1"/>
      <protection/>
    </xf>
    <xf numFmtId="0" fontId="53" fillId="0" borderId="16" xfId="0" applyFont="1" applyBorder="1" applyAlignment="1" applyProtection="1">
      <alignment horizontal="right"/>
      <protection/>
    </xf>
    <xf numFmtId="0" fontId="12" fillId="0" borderId="0" xfId="0" applyFont="1" applyAlignment="1" applyProtection="1">
      <alignment horizontal="center" wrapText="1"/>
      <protection/>
    </xf>
    <xf numFmtId="0" fontId="12" fillId="0" borderId="0" xfId="0" applyFont="1" applyAlignment="1" applyProtection="1">
      <alignment horizontal="right"/>
      <protection/>
    </xf>
    <xf numFmtId="49" fontId="1" fillId="0" borderId="0" xfId="0" applyNumberFormat="1" applyFont="1" applyAlignment="1" applyProtection="1">
      <alignment horizontal="left" vertical="top"/>
      <protection/>
    </xf>
    <xf numFmtId="0" fontId="13" fillId="0" borderId="0" xfId="0" applyFont="1" applyAlignment="1" applyProtection="1">
      <alignment horizontal="center" wrapText="1"/>
      <protection/>
    </xf>
    <xf numFmtId="0" fontId="13" fillId="0" borderId="0" xfId="0" applyFont="1" applyAlignment="1" applyProtection="1">
      <alignment horizontal="justify" vertical="top" wrapText="1"/>
      <protection/>
    </xf>
    <xf numFmtId="1" fontId="1" fillId="0" borderId="0" xfId="0" applyNumberFormat="1" applyFont="1" applyAlignment="1" applyProtection="1">
      <alignment horizontal="left" vertical="top"/>
      <protection/>
    </xf>
    <xf numFmtId="0" fontId="37" fillId="0" borderId="0" xfId="0" applyFont="1" applyAlignment="1" applyProtection="1">
      <alignment horizontal="justify" vertical="top" wrapText="1"/>
      <protection/>
    </xf>
    <xf numFmtId="1" fontId="1" fillId="0" borderId="0" xfId="0" applyNumberFormat="1" applyFont="1" applyAlignment="1" applyProtection="1">
      <alignment horizontal="right"/>
      <protection/>
    </xf>
    <xf numFmtId="0" fontId="55" fillId="0" borderId="0" xfId="57" applyFont="1" applyAlignment="1" applyProtection="1">
      <alignment vertical="top" wrapText="1"/>
      <protection/>
    </xf>
    <xf numFmtId="0" fontId="0" fillId="0" borderId="0" xfId="57" applyFont="1" applyAlignment="1" applyProtection="1">
      <alignment horizontal="right" wrapText="1"/>
      <protection/>
    </xf>
    <xf numFmtId="4" fontId="1" fillId="0" borderId="0" xfId="0" applyNumberFormat="1" applyFont="1" applyAlignment="1" applyProtection="1">
      <alignment horizontal="right" wrapText="1"/>
      <protection/>
    </xf>
    <xf numFmtId="0" fontId="0" fillId="0" borderId="0" xfId="57" applyFont="1" applyAlignment="1" applyProtection="1">
      <alignment vertical="top" wrapText="1"/>
      <protection/>
    </xf>
    <xf numFmtId="0" fontId="13" fillId="0" borderId="0" xfId="0" applyFont="1" applyAlignment="1" applyProtection="1">
      <alignment vertical="top" wrapText="1"/>
      <protection/>
    </xf>
    <xf numFmtId="0" fontId="56" fillId="0" borderId="0" xfId="0" applyFont="1" applyAlignment="1" applyProtection="1">
      <alignment vertical="center" wrapText="1"/>
      <protection/>
    </xf>
    <xf numFmtId="4" fontId="1" fillId="0" borderId="0" xfId="0" applyNumberFormat="1" applyFont="1" applyAlignment="1" applyProtection="1">
      <alignment horizontal="right"/>
      <protection/>
    </xf>
    <xf numFmtId="0" fontId="13" fillId="0" borderId="0" xfId="0" applyFont="1" applyAlignment="1" applyProtection="1">
      <alignment horizontal="left" vertical="top"/>
      <protection/>
    </xf>
    <xf numFmtId="0" fontId="14" fillId="0" borderId="0" xfId="0" applyFont="1" applyAlignment="1" applyProtection="1">
      <alignment horizontal="left" wrapText="1"/>
      <protection/>
    </xf>
    <xf numFmtId="0" fontId="18" fillId="0" borderId="0" xfId="0" applyFont="1" applyAlignment="1" applyProtection="1">
      <alignment horizontal="left" vertical="top"/>
      <protection/>
    </xf>
    <xf numFmtId="0" fontId="57" fillId="0" borderId="0" xfId="0" applyFont="1" applyAlignment="1" applyProtection="1">
      <alignment horizontal="left" vertical="top" wrapText="1"/>
      <protection/>
    </xf>
    <xf numFmtId="0" fontId="57" fillId="0" borderId="0" xfId="0" applyFont="1" applyAlignment="1" applyProtection="1">
      <alignment vertical="top" wrapText="1"/>
      <protection/>
    </xf>
    <xf numFmtId="0" fontId="0" fillId="0" borderId="0" xfId="0" applyFont="1" applyAlignment="1" applyProtection="1">
      <alignment horizontal="left" vertical="top"/>
      <protection/>
    </xf>
    <xf numFmtId="1" fontId="0" fillId="0" borderId="0" xfId="0" applyNumberFormat="1" applyFont="1" applyAlignment="1" applyProtection="1">
      <alignment horizontal="left" vertical="top"/>
      <protection/>
    </xf>
    <xf numFmtId="0" fontId="58" fillId="0" borderId="0" xfId="0" applyFont="1" applyAlignment="1" applyProtection="1">
      <alignment vertical="top" wrapText="1"/>
      <protection/>
    </xf>
    <xf numFmtId="0" fontId="0" fillId="0" borderId="0" xfId="0" applyFont="1" applyAlignment="1" applyProtection="1">
      <alignment horizontal="right"/>
      <protection/>
    </xf>
    <xf numFmtId="4" fontId="0" fillId="0" borderId="0" xfId="0" applyNumberFormat="1" applyFont="1" applyAlignment="1" applyProtection="1">
      <alignment horizontal="right"/>
      <protection/>
    </xf>
    <xf numFmtId="0" fontId="1" fillId="0" borderId="0" xfId="0" applyFont="1" applyAlignment="1" applyProtection="1">
      <alignment wrapText="1"/>
      <protection/>
    </xf>
    <xf numFmtId="0" fontId="1" fillId="0" borderId="0" xfId="62" applyFont="1" applyAlignment="1" applyProtection="1">
      <alignment horizontal="left" vertical="top" wrapText="1"/>
      <protection/>
    </xf>
    <xf numFmtId="1" fontId="1" fillId="0" borderId="0" xfId="0" applyNumberFormat="1" applyFont="1" applyAlignment="1" applyProtection="1">
      <alignment horizontal="right" wrapText="1"/>
      <protection/>
    </xf>
    <xf numFmtId="0" fontId="1" fillId="0" borderId="0" xfId="63" applyFont="1" applyAlignment="1" applyProtection="1">
      <alignment horizontal="justify" vertical="top" wrapText="1"/>
      <protection/>
    </xf>
    <xf numFmtId="0" fontId="1" fillId="33" borderId="0" xfId="63" applyFont="1" applyFill="1" applyAlignment="1" applyProtection="1">
      <alignment horizontal="justify" vertical="top" wrapText="1"/>
      <protection/>
    </xf>
    <xf numFmtId="1" fontId="1" fillId="33" borderId="0" xfId="0" applyNumberFormat="1" applyFont="1" applyFill="1" applyAlignment="1" applyProtection="1">
      <alignment horizontal="right" wrapText="1"/>
      <protection/>
    </xf>
    <xf numFmtId="4" fontId="1" fillId="33" borderId="0" xfId="0" applyNumberFormat="1" applyFont="1" applyFill="1" applyAlignment="1" applyProtection="1">
      <alignment horizontal="right" wrapText="1"/>
      <protection/>
    </xf>
    <xf numFmtId="1" fontId="0" fillId="0" borderId="0" xfId="0" applyNumberFormat="1" applyFont="1" applyAlignment="1" applyProtection="1">
      <alignment horizontal="right"/>
      <protection/>
    </xf>
    <xf numFmtId="2" fontId="1" fillId="0" borderId="0" xfId="0" applyNumberFormat="1" applyFont="1" applyAlignment="1" applyProtection="1">
      <alignment horizontal="right" vertical="center"/>
      <protection/>
    </xf>
    <xf numFmtId="0" fontId="0"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13" fillId="0" borderId="0" xfId="0" applyFont="1" applyAlignment="1" applyProtection="1">
      <alignment wrapText="1"/>
      <protection/>
    </xf>
    <xf numFmtId="49" fontId="1" fillId="0" borderId="0" xfId="0" applyNumberFormat="1" applyFont="1" applyAlignment="1" applyProtection="1">
      <alignment horizontal="left" vertical="top" wrapText="1"/>
      <protection/>
    </xf>
    <xf numFmtId="0" fontId="13" fillId="0" borderId="0" xfId="0" applyFont="1" applyAlignment="1" applyProtection="1">
      <alignment horizontal="left" wrapText="1"/>
      <protection/>
    </xf>
    <xf numFmtId="0" fontId="1" fillId="0" borderId="0" xfId="0" applyFont="1" applyAlignment="1" applyProtection="1">
      <alignment horizontal="left" vertical="top" wrapText="1" readingOrder="1"/>
      <protection/>
    </xf>
    <xf numFmtId="4" fontId="13" fillId="0" borderId="0" xfId="0" applyNumberFormat="1" applyFont="1" applyAlignment="1" applyProtection="1">
      <alignment horizontal="right"/>
      <protection/>
    </xf>
    <xf numFmtId="49" fontId="1" fillId="0" borderId="0" xfId="58" applyNumberFormat="1" applyFont="1" applyAlignment="1" applyProtection="1">
      <alignment horizontal="left" vertical="top" wrapText="1"/>
      <protection/>
    </xf>
    <xf numFmtId="0" fontId="54" fillId="0" borderId="0" xfId="0" applyFont="1" applyAlignment="1" applyProtection="1">
      <alignment horizontal="justify" vertical="top" wrapText="1"/>
      <protection/>
    </xf>
    <xf numFmtId="0" fontId="0" fillId="0" borderId="0" xfId="55" applyFont="1" applyAlignment="1" applyProtection="1">
      <alignment vertical="top" wrapText="1"/>
      <protection/>
    </xf>
    <xf numFmtId="0" fontId="27" fillId="0" borderId="0" xfId="0" applyFont="1" applyAlignment="1" applyProtection="1">
      <alignment vertical="top"/>
      <protection/>
    </xf>
    <xf numFmtId="0" fontId="27" fillId="0" borderId="0" xfId="0" applyFont="1" applyAlignment="1" applyProtection="1">
      <alignment horizontal="right"/>
      <protection/>
    </xf>
    <xf numFmtId="0" fontId="27" fillId="0" borderId="0" xfId="0" applyFont="1" applyAlignment="1" applyProtection="1">
      <alignment vertical="top" wrapText="1"/>
      <protection/>
    </xf>
    <xf numFmtId="0" fontId="1" fillId="0" borderId="0" xfId="55" applyFont="1" applyAlignment="1" applyProtection="1">
      <alignment horizontal="right"/>
      <protection/>
    </xf>
    <xf numFmtId="0" fontId="1" fillId="0" borderId="0" xfId="55" applyAlignment="1" applyProtection="1">
      <alignment horizontal="right"/>
      <protection/>
    </xf>
    <xf numFmtId="1" fontId="24" fillId="0" borderId="0" xfId="0" applyNumberFormat="1" applyFont="1" applyAlignment="1" applyProtection="1">
      <alignment horizontal="left" vertical="top"/>
      <protection/>
    </xf>
    <xf numFmtId="0" fontId="11" fillId="0" borderId="0" xfId="0" applyFont="1" applyAlignment="1" applyProtection="1">
      <alignment horizontal="right" wrapText="1"/>
      <protection/>
    </xf>
    <xf numFmtId="3" fontId="1" fillId="0" borderId="0" xfId="0" applyNumberFormat="1" applyFont="1" applyAlignment="1" applyProtection="1">
      <alignment wrapText="1"/>
      <protection/>
    </xf>
    <xf numFmtId="0" fontId="1" fillId="0" borderId="16" xfId="0" applyFont="1" applyBorder="1" applyAlignment="1" applyProtection="1">
      <alignment horizontal="left"/>
      <protection/>
    </xf>
    <xf numFmtId="0" fontId="1" fillId="0" borderId="16" xfId="0" applyFont="1" applyBorder="1" applyAlignment="1" applyProtection="1">
      <alignment horizontal="right"/>
      <protection/>
    </xf>
    <xf numFmtId="0" fontId="54" fillId="0" borderId="0" xfId="0" applyFont="1" applyAlignment="1" applyProtection="1">
      <alignment horizontal="right"/>
      <protection/>
    </xf>
    <xf numFmtId="49" fontId="1" fillId="0" borderId="0" xfId="59" applyNumberFormat="1" applyAlignment="1" applyProtection="1">
      <alignment horizontal="left" wrapText="1"/>
      <protection/>
    </xf>
    <xf numFmtId="3" fontId="1" fillId="0" borderId="0" xfId="0" applyNumberFormat="1" applyFont="1" applyBorder="1" applyAlignment="1" applyProtection="1">
      <alignment horizontal="justify"/>
      <protection/>
    </xf>
    <xf numFmtId="0" fontId="1" fillId="0" borderId="0" xfId="0" applyFont="1" applyBorder="1" applyAlignment="1" applyProtection="1">
      <alignment horizontal="right"/>
      <protection/>
    </xf>
    <xf numFmtId="3" fontId="1" fillId="0" borderId="76" xfId="0" applyNumberFormat="1" applyFont="1" applyBorder="1" applyAlignment="1" applyProtection="1">
      <alignment horizontal="justify"/>
      <protection/>
    </xf>
    <xf numFmtId="0" fontId="1" fillId="0" borderId="76" xfId="0" applyFont="1" applyBorder="1" applyAlignment="1" applyProtection="1">
      <alignment horizontal="right"/>
      <protection/>
    </xf>
    <xf numFmtId="0" fontId="13" fillId="0" borderId="0" xfId="0" applyFont="1" applyBorder="1" applyAlignment="1" applyProtection="1">
      <alignment horizontal="right"/>
      <protection/>
    </xf>
    <xf numFmtId="3" fontId="59" fillId="0" borderId="0" xfId="0" applyNumberFormat="1" applyFont="1" applyAlignment="1" applyProtection="1">
      <alignment horizontal="right" wrapText="1"/>
      <protection/>
    </xf>
    <xf numFmtId="0" fontId="59" fillId="0" borderId="0" xfId="0" applyFont="1" applyAlignment="1" applyProtection="1">
      <alignment horizontal="right" wrapText="1"/>
      <protection/>
    </xf>
    <xf numFmtId="3" fontId="58" fillId="0" borderId="0" xfId="0" applyNumberFormat="1" applyFont="1" applyAlignment="1" applyProtection="1">
      <alignment horizontal="right" wrapText="1"/>
      <protection/>
    </xf>
    <xf numFmtId="3" fontId="13" fillId="0" borderId="0" xfId="0" applyNumberFormat="1" applyFont="1" applyAlignment="1" applyProtection="1">
      <alignment horizontal="right"/>
      <protection/>
    </xf>
    <xf numFmtId="0" fontId="0" fillId="0" borderId="0" xfId="0" applyAlignment="1" applyProtection="1">
      <alignment horizontal="left" vertical="top"/>
      <protection/>
    </xf>
    <xf numFmtId="0" fontId="58" fillId="0" borderId="0" xfId="0" applyFont="1" applyAlignment="1" applyProtection="1">
      <alignment horizontal="left" vertical="top" wrapText="1"/>
      <protection/>
    </xf>
    <xf numFmtId="0" fontId="58" fillId="0" borderId="0" xfId="0" applyFont="1" applyAlignment="1" applyProtection="1">
      <alignment horizontal="right" wrapText="1"/>
      <protection/>
    </xf>
    <xf numFmtId="0" fontId="58" fillId="0" borderId="0" xfId="0" applyFont="1" applyAlignment="1" applyProtection="1">
      <alignment wrapText="1"/>
      <protection/>
    </xf>
    <xf numFmtId="3" fontId="0" fillId="0" borderId="0" xfId="0" applyNumberFormat="1" applyFont="1" applyAlignment="1" applyProtection="1">
      <alignment horizontal="right"/>
      <protection/>
    </xf>
    <xf numFmtId="49" fontId="13" fillId="0" borderId="16" xfId="0" applyNumberFormat="1" applyFont="1" applyBorder="1" applyAlignment="1" applyProtection="1">
      <alignment horizontal="left" wrapText="1"/>
      <protection/>
    </xf>
    <xf numFmtId="3" fontId="13" fillId="0" borderId="16" xfId="0" applyNumberFormat="1" applyFont="1" applyBorder="1" applyAlignment="1" applyProtection="1">
      <alignment horizontal="right"/>
      <protection/>
    </xf>
    <xf numFmtId="49" fontId="13" fillId="0" borderId="0" xfId="0" applyNumberFormat="1" applyFont="1" applyAlignment="1" applyProtection="1">
      <alignment horizontal="left" wrapText="1"/>
      <protection/>
    </xf>
    <xf numFmtId="0" fontId="60" fillId="0" borderId="0" xfId="0" applyFont="1" applyAlignment="1" applyProtection="1">
      <alignment horizontal="center" wrapText="1"/>
      <protection/>
    </xf>
    <xf numFmtId="0" fontId="13" fillId="0" borderId="0" xfId="0" applyFont="1" applyAlignment="1" applyProtection="1">
      <alignment horizontal="center"/>
      <protection/>
    </xf>
    <xf numFmtId="3" fontId="33" fillId="0" borderId="0" xfId="0" applyNumberFormat="1" applyFont="1" applyAlignment="1" applyProtection="1">
      <alignment horizontal="left" vertical="top"/>
      <protection/>
    </xf>
    <xf numFmtId="3" fontId="47" fillId="0" borderId="0" xfId="0" applyNumberFormat="1" applyFont="1" applyAlignment="1" applyProtection="1">
      <alignment vertical="top"/>
      <protection/>
    </xf>
    <xf numFmtId="3" fontId="13" fillId="0" borderId="0" xfId="0" applyNumberFormat="1" applyFont="1" applyAlignment="1" applyProtection="1">
      <alignment vertical="top"/>
      <protection/>
    </xf>
    <xf numFmtId="4" fontId="0" fillId="0" borderId="0" xfId="0" applyNumberFormat="1" applyFont="1" applyAlignment="1" applyProtection="1">
      <alignment horizontal="right"/>
      <protection/>
    </xf>
    <xf numFmtId="3" fontId="24" fillId="0" borderId="0" xfId="0" applyNumberFormat="1" applyFont="1" applyAlignment="1" applyProtection="1">
      <alignment horizontal="left" vertical="top"/>
      <protection/>
    </xf>
    <xf numFmtId="3" fontId="25" fillId="0" borderId="0" xfId="0" applyNumberFormat="1" applyFont="1" applyAlignment="1" applyProtection="1">
      <alignment vertical="center"/>
      <protection/>
    </xf>
    <xf numFmtId="3" fontId="24" fillId="0" borderId="0" xfId="0" applyNumberFormat="1" applyFont="1" applyAlignment="1" applyProtection="1">
      <alignment horizontal="right"/>
      <protection/>
    </xf>
    <xf numFmtId="3" fontId="25" fillId="0" borderId="0" xfId="0" applyNumberFormat="1" applyFont="1" applyAlignment="1" applyProtection="1">
      <alignment horizontal="left" vertical="top"/>
      <protection/>
    </xf>
    <xf numFmtId="3" fontId="25" fillId="0" borderId="0" xfId="0" applyNumberFormat="1" applyFont="1" applyAlignment="1" applyProtection="1">
      <alignment horizontal="right"/>
      <protection/>
    </xf>
    <xf numFmtId="3" fontId="24" fillId="0" borderId="0" xfId="0" applyNumberFormat="1" applyFont="1" applyAlignment="1" applyProtection="1">
      <alignment horizontal="justify" vertical="center"/>
      <protection/>
    </xf>
    <xf numFmtId="49" fontId="1" fillId="0" borderId="0" xfId="0" applyNumberFormat="1" applyFont="1" applyAlignment="1" applyProtection="1">
      <alignment horizontal="right"/>
      <protection/>
    </xf>
    <xf numFmtId="49" fontId="13" fillId="0" borderId="0" xfId="0" applyNumberFormat="1" applyFont="1" applyAlignment="1" applyProtection="1">
      <alignment horizontal="left" vertical="top"/>
      <protection/>
    </xf>
    <xf numFmtId="4" fontId="13" fillId="0" borderId="0" xfId="0" applyNumberFormat="1" applyFont="1" applyAlignment="1" applyProtection="1">
      <alignment horizontal="left" vertical="top"/>
      <protection/>
    </xf>
    <xf numFmtId="4" fontId="1" fillId="0" borderId="0" xfId="0" applyNumberFormat="1" applyFont="1" applyAlignment="1" applyProtection="1">
      <alignment wrapText="1"/>
      <protection/>
    </xf>
    <xf numFmtId="0" fontId="1" fillId="0" borderId="0" xfId="60" applyFont="1" applyAlignment="1" applyProtection="1">
      <alignment vertical="top" wrapText="1"/>
      <protection/>
    </xf>
    <xf numFmtId="0" fontId="32" fillId="0" borderId="0" xfId="0" applyFont="1" applyAlignment="1" applyProtection="1">
      <alignment vertical="top" wrapText="1"/>
      <protection/>
    </xf>
    <xf numFmtId="0" fontId="13" fillId="0" borderId="33" xfId="0" applyFont="1" applyBorder="1" applyAlignment="1" applyProtection="1">
      <alignment horizontal="left" wrapText="1"/>
      <protection/>
    </xf>
    <xf numFmtId="0" fontId="13" fillId="0" borderId="33" xfId="0" applyFont="1" applyBorder="1" applyAlignment="1" applyProtection="1">
      <alignment horizontal="right"/>
      <protection/>
    </xf>
    <xf numFmtId="176" fontId="25" fillId="0" borderId="0" xfId="0" applyNumberFormat="1" applyFont="1" applyAlignment="1" applyProtection="1">
      <alignment horizontal="left" vertical="top" wrapText="1"/>
      <protection/>
    </xf>
    <xf numFmtId="0" fontId="16" fillId="0" borderId="0" xfId="0" applyFont="1" applyAlignment="1" applyProtection="1">
      <alignment horizontal="left" vertical="top"/>
      <protection/>
    </xf>
    <xf numFmtId="3" fontId="31" fillId="0" borderId="0" xfId="0" applyNumberFormat="1" applyFont="1" applyAlignment="1" applyProtection="1">
      <alignment horizontal="left" vertical="top"/>
      <protection/>
    </xf>
    <xf numFmtId="3" fontId="31" fillId="0" borderId="62" xfId="0" applyNumberFormat="1" applyFont="1" applyBorder="1" applyAlignment="1" applyProtection="1">
      <alignment horizontal="left" vertical="top"/>
      <protection/>
    </xf>
    <xf numFmtId="0" fontId="1" fillId="0" borderId="62" xfId="0" applyFont="1" applyBorder="1" applyAlignment="1" applyProtection="1">
      <alignment horizontal="right" wrapText="1"/>
      <protection/>
    </xf>
    <xf numFmtId="0" fontId="1" fillId="0" borderId="62" xfId="0" applyFont="1" applyBorder="1" applyAlignment="1" applyProtection="1">
      <alignment horizontal="right"/>
      <protection/>
    </xf>
    <xf numFmtId="4" fontId="13" fillId="0" borderId="0" xfId="0" applyNumberFormat="1" applyFont="1" applyAlignment="1" applyProtection="1">
      <alignment vertical="top"/>
      <protection/>
    </xf>
    <xf numFmtId="4" fontId="64" fillId="0" borderId="0" xfId="0" applyNumberFormat="1" applyFont="1" applyAlignment="1" applyProtection="1">
      <alignment/>
      <protection/>
    </xf>
    <xf numFmtId="4" fontId="53" fillId="0" borderId="0" xfId="0" applyNumberFormat="1" applyFont="1" applyAlignment="1" applyProtection="1">
      <alignment horizontal="right"/>
      <protection/>
    </xf>
    <xf numFmtId="4" fontId="53" fillId="0" borderId="16" xfId="0" applyNumberFormat="1" applyFont="1" applyBorder="1" applyAlignment="1" applyProtection="1">
      <alignment horizontal="right"/>
      <protection/>
    </xf>
    <xf numFmtId="4" fontId="12" fillId="0" borderId="0" xfId="0" applyNumberFormat="1" applyFont="1" applyAlignment="1" applyProtection="1">
      <alignment horizontal="right"/>
      <protection/>
    </xf>
    <xf numFmtId="4" fontId="1" fillId="0" borderId="16" xfId="0" applyNumberFormat="1" applyFont="1" applyBorder="1" applyAlignment="1" applyProtection="1">
      <alignment horizontal="right"/>
      <protection/>
    </xf>
    <xf numFmtId="4" fontId="1" fillId="0" borderId="0" xfId="0" applyNumberFormat="1" applyFont="1" applyBorder="1" applyAlignment="1" applyProtection="1">
      <alignment horizontal="right"/>
      <protection/>
    </xf>
    <xf numFmtId="4" fontId="1" fillId="0" borderId="76" xfId="0" applyNumberFormat="1" applyFont="1" applyBorder="1" applyAlignment="1" applyProtection="1">
      <alignment horizontal="right"/>
      <protection/>
    </xf>
    <xf numFmtId="4" fontId="58" fillId="0" borderId="0" xfId="0" applyNumberFormat="1" applyFont="1" applyAlignment="1" applyProtection="1">
      <alignment horizontal="right" wrapText="1"/>
      <protection/>
    </xf>
    <xf numFmtId="4" fontId="1" fillId="0" borderId="0" xfId="74" applyNumberFormat="1" applyFont="1" applyAlignment="1" applyProtection="1">
      <alignment horizontal="right" wrapText="1"/>
      <protection/>
    </xf>
    <xf numFmtId="4" fontId="37" fillId="0" borderId="0" xfId="0" applyNumberFormat="1" applyFont="1" applyAlignment="1" applyProtection="1">
      <alignment horizontal="right"/>
      <protection/>
    </xf>
    <xf numFmtId="4" fontId="58" fillId="0" borderId="76" xfId="74" applyNumberFormat="1" applyFont="1" applyBorder="1" applyAlignment="1" applyProtection="1">
      <alignment horizontal="right" wrapText="1"/>
      <protection/>
    </xf>
    <xf numFmtId="4" fontId="13" fillId="0" borderId="0" xfId="74" applyNumberFormat="1" applyFont="1" applyAlignment="1" applyProtection="1">
      <alignment horizontal="right" wrapText="1"/>
      <protection/>
    </xf>
    <xf numFmtId="4" fontId="1" fillId="0" borderId="76" xfId="74" applyNumberFormat="1" applyFont="1" applyBorder="1" applyAlignment="1" applyProtection="1">
      <alignment horizontal="right" wrapText="1"/>
      <protection/>
    </xf>
    <xf numFmtId="4" fontId="1" fillId="0" borderId="62" xfId="0" applyNumberFormat="1" applyFont="1" applyBorder="1" applyAlignment="1" applyProtection="1">
      <alignment horizontal="right"/>
      <protection/>
    </xf>
    <xf numFmtId="0" fontId="25" fillId="0" borderId="105" xfId="0" applyFont="1" applyBorder="1" applyAlignment="1" applyProtection="1">
      <alignment wrapText="1"/>
      <protection/>
    </xf>
    <xf numFmtId="0" fontId="50" fillId="0" borderId="130" xfId="0" applyFont="1" applyBorder="1" applyAlignment="1" applyProtection="1">
      <alignment/>
      <protection/>
    </xf>
    <xf numFmtId="0" fontId="1" fillId="0" borderId="0" xfId="0" applyFont="1" applyAlignment="1" applyProtection="1">
      <alignment/>
      <protection/>
    </xf>
    <xf numFmtId="0" fontId="24" fillId="0" borderId="0" xfId="0" applyFont="1" applyAlignment="1" applyProtection="1">
      <alignment/>
      <protection/>
    </xf>
    <xf numFmtId="0" fontId="52" fillId="0" borderId="0" xfId="0" applyFont="1" applyBorder="1" applyAlignment="1" applyProtection="1">
      <alignment/>
      <protection/>
    </xf>
    <xf numFmtId="0" fontId="25" fillId="0" borderId="20" xfId="0" applyFont="1" applyBorder="1" applyAlignment="1" applyProtection="1">
      <alignment/>
      <protection/>
    </xf>
    <xf numFmtId="0" fontId="25" fillId="0" borderId="105" xfId="0" applyFont="1" applyBorder="1" applyAlignment="1" applyProtection="1">
      <alignment wrapText="1"/>
      <protection locked="0"/>
    </xf>
    <xf numFmtId="0" fontId="25" fillId="0" borderId="20" xfId="0" applyFont="1" applyBorder="1" applyAlignment="1" applyProtection="1">
      <alignment/>
      <protection locked="0"/>
    </xf>
    <xf numFmtId="0" fontId="50" fillId="0" borderId="130" xfId="0" applyFont="1" applyBorder="1" applyAlignment="1" applyProtection="1">
      <alignment/>
      <protection locked="0"/>
    </xf>
    <xf numFmtId="0" fontId="24" fillId="0" borderId="0" xfId="0" applyFont="1" applyAlignment="1" applyProtection="1">
      <alignment/>
      <protection locked="0"/>
    </xf>
    <xf numFmtId="0" fontId="1" fillId="0" borderId="0" xfId="0" applyFont="1" applyAlignment="1" applyProtection="1">
      <alignment/>
      <protection locked="0"/>
    </xf>
    <xf numFmtId="4" fontId="13" fillId="0" borderId="0" xfId="0" applyNumberFormat="1" applyFont="1" applyAlignment="1" applyProtection="1">
      <alignment horizontal="right"/>
      <protection locked="0"/>
    </xf>
    <xf numFmtId="0" fontId="49" fillId="0" borderId="49" xfId="0" applyFont="1" applyBorder="1" applyAlignment="1" applyProtection="1">
      <alignment/>
      <protection/>
    </xf>
    <xf numFmtId="0" fontId="48" fillId="0" borderId="128" xfId="0" applyFont="1" applyBorder="1" applyAlignment="1" applyProtection="1">
      <alignment/>
      <protection/>
    </xf>
    <xf numFmtId="0" fontId="49" fillId="0" borderId="43" xfId="0" applyFont="1" applyBorder="1" applyAlignment="1" applyProtection="1">
      <alignment/>
      <protection/>
    </xf>
    <xf numFmtId="0" fontId="13" fillId="0" borderId="0" xfId="0" applyFont="1" applyBorder="1" applyAlignment="1" applyProtection="1">
      <alignment/>
      <protection/>
    </xf>
    <xf numFmtId="3" fontId="51" fillId="0" borderId="25" xfId="0" applyNumberFormat="1" applyFont="1" applyBorder="1" applyAlignment="1" applyProtection="1">
      <alignment horizontal="right" wrapText="1"/>
      <protection locked="0"/>
    </xf>
    <xf numFmtId="0" fontId="14" fillId="0" borderId="0" xfId="0" applyFont="1" applyAlignment="1" applyProtection="1">
      <alignment horizontal="right"/>
      <protection locked="0"/>
    </xf>
    <xf numFmtId="0" fontId="52" fillId="0" borderId="0" xfId="0" applyFont="1" applyBorder="1" applyAlignment="1" applyProtection="1">
      <alignment/>
      <protection locked="0"/>
    </xf>
    <xf numFmtId="4" fontId="0" fillId="0" borderId="0" xfId="77" applyNumberFormat="1" applyFont="1" applyFill="1" applyBorder="1" applyAlignment="1" applyProtection="1">
      <alignment horizontal="right"/>
      <protection locked="0"/>
    </xf>
    <xf numFmtId="4" fontId="27" fillId="0" borderId="0" xfId="0" applyNumberFormat="1" applyFont="1" applyAlignment="1" applyProtection="1">
      <alignment horizontal="right"/>
      <protection locked="0"/>
    </xf>
    <xf numFmtId="2" fontId="1" fillId="0" borderId="0" xfId="0" applyNumberFormat="1" applyFont="1" applyAlignment="1" applyProtection="1">
      <alignment horizontal="right"/>
      <protection locked="0"/>
    </xf>
    <xf numFmtId="3" fontId="1" fillId="0" borderId="16" xfId="0" applyNumberFormat="1" applyFont="1" applyBorder="1" applyAlignment="1" applyProtection="1">
      <alignment horizontal="right"/>
      <protection locked="0"/>
    </xf>
    <xf numFmtId="169" fontId="1" fillId="0" borderId="0" xfId="0" applyNumberFormat="1" applyFont="1" applyAlignment="1" applyProtection="1">
      <alignment horizontal="right"/>
      <protection locked="0"/>
    </xf>
    <xf numFmtId="0" fontId="1" fillId="0" borderId="0" xfId="0" applyFont="1" applyBorder="1" applyAlignment="1" applyProtection="1">
      <alignment horizontal="right"/>
      <protection locked="0"/>
    </xf>
    <xf numFmtId="0" fontId="1" fillId="0" borderId="76" xfId="0"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3" fontId="58" fillId="0" borderId="0" xfId="0" applyNumberFormat="1" applyFont="1" applyAlignment="1" applyProtection="1">
      <alignment horizontal="right" wrapText="1"/>
      <protection locked="0"/>
    </xf>
    <xf numFmtId="3" fontId="13" fillId="0" borderId="0" xfId="0" applyNumberFormat="1" applyFont="1" applyAlignment="1" applyProtection="1">
      <alignment horizontal="right"/>
      <protection locked="0"/>
    </xf>
    <xf numFmtId="0" fontId="47" fillId="0" borderId="0" xfId="0" applyFont="1" applyAlignment="1" applyProtection="1">
      <alignment horizontal="left" vertical="top"/>
      <protection locked="0"/>
    </xf>
    <xf numFmtId="0" fontId="13" fillId="0" borderId="16" xfId="0" applyFont="1" applyBorder="1" applyAlignment="1" applyProtection="1">
      <alignment horizontal="right"/>
      <protection locked="0"/>
    </xf>
    <xf numFmtId="0" fontId="13" fillId="0" borderId="0" xfId="0" applyFont="1" applyBorder="1" applyAlignment="1" applyProtection="1">
      <alignment/>
      <protection locked="0"/>
    </xf>
    <xf numFmtId="4" fontId="61" fillId="0" borderId="0" xfId="74" applyNumberFormat="1" applyFont="1" applyAlignment="1" applyProtection="1">
      <alignment horizontal="right" wrapText="1"/>
      <protection locked="0"/>
    </xf>
    <xf numFmtId="3" fontId="24" fillId="0" borderId="0" xfId="0" applyNumberFormat="1" applyFont="1" applyAlignment="1" applyProtection="1">
      <alignment horizontal="right"/>
      <protection locked="0"/>
    </xf>
    <xf numFmtId="3" fontId="25" fillId="0" borderId="0" xfId="0" applyNumberFormat="1" applyFont="1" applyAlignment="1" applyProtection="1">
      <alignment horizontal="right"/>
      <protection locked="0"/>
    </xf>
    <xf numFmtId="4" fontId="34" fillId="0" borderId="0" xfId="0" applyNumberFormat="1" applyFont="1" applyAlignment="1" applyProtection="1">
      <alignment horizontal="right"/>
      <protection locked="0"/>
    </xf>
    <xf numFmtId="0" fontId="58" fillId="0" borderId="76" xfId="0" applyFont="1" applyBorder="1" applyAlignment="1" applyProtection="1">
      <alignment horizontal="right"/>
      <protection locked="0"/>
    </xf>
    <xf numFmtId="3" fontId="1" fillId="0" borderId="62" xfId="0" applyNumberFormat="1" applyFont="1" applyBorder="1" applyAlignment="1" applyProtection="1">
      <alignment horizontal="right"/>
      <protection locked="0"/>
    </xf>
    <xf numFmtId="49" fontId="11" fillId="0" borderId="0" xfId="0" applyNumberFormat="1" applyFont="1" applyAlignment="1" applyProtection="1">
      <alignment horizontal="center"/>
      <protection/>
    </xf>
    <xf numFmtId="49" fontId="11" fillId="0" borderId="0" xfId="0" applyNumberFormat="1" applyFont="1" applyAlignment="1" applyProtection="1">
      <alignment horizontal="center" wrapText="1"/>
      <protection/>
    </xf>
    <xf numFmtId="49" fontId="12" fillId="0" borderId="0" xfId="0" applyNumberFormat="1" applyFont="1" applyAlignment="1" applyProtection="1">
      <alignment/>
      <protection/>
    </xf>
    <xf numFmtId="49" fontId="13" fillId="0" borderId="0" xfId="0" applyNumberFormat="1" applyFont="1" applyAlignment="1" applyProtection="1">
      <alignment horizontal="right"/>
      <protection/>
    </xf>
    <xf numFmtId="49" fontId="1" fillId="0" borderId="0" xfId="0" applyNumberFormat="1" applyFont="1" applyAlignment="1" applyProtection="1">
      <alignment horizontal="left"/>
      <protection/>
    </xf>
    <xf numFmtId="2" fontId="14" fillId="0" borderId="0" xfId="0" applyNumberFormat="1" applyFont="1" applyAlignment="1" applyProtection="1">
      <alignment horizontal="right" vertical="top"/>
      <protection/>
    </xf>
    <xf numFmtId="2" fontId="14" fillId="0" borderId="0" xfId="0" applyNumberFormat="1" applyFont="1" applyAlignment="1" applyProtection="1">
      <alignment horizontal="left"/>
      <protection/>
    </xf>
    <xf numFmtId="4" fontId="1" fillId="0" borderId="49" xfId="0" applyNumberFormat="1" applyFont="1" applyBorder="1" applyAlignment="1" applyProtection="1">
      <alignment/>
      <protection/>
    </xf>
    <xf numFmtId="2" fontId="14" fillId="0" borderId="0" xfId="0" applyNumberFormat="1" applyFont="1" applyAlignment="1" applyProtection="1">
      <alignment horizontal="left" wrapText="1"/>
      <protection/>
    </xf>
    <xf numFmtId="168" fontId="14" fillId="0" borderId="0" xfId="0" applyNumberFormat="1" applyFont="1" applyAlignment="1" applyProtection="1">
      <alignment horizontal="right"/>
      <protection/>
    </xf>
    <xf numFmtId="168" fontId="14" fillId="0" borderId="0" xfId="0" applyNumberFormat="1" applyFont="1" applyAlignment="1" applyProtection="1">
      <alignment horizontal="right" vertical="top"/>
      <protection/>
    </xf>
    <xf numFmtId="2" fontId="1" fillId="0" borderId="0" xfId="0" applyNumberFormat="1" applyFont="1" applyAlignment="1" applyProtection="1">
      <alignment horizontal="right"/>
      <protection/>
    </xf>
    <xf numFmtId="2" fontId="1" fillId="0" borderId="0" xfId="0" applyNumberFormat="1" applyFont="1" applyAlignment="1" applyProtection="1">
      <alignment horizontal="left"/>
      <protection/>
    </xf>
    <xf numFmtId="49" fontId="13" fillId="0" borderId="0" xfId="0" applyNumberFormat="1" applyFont="1" applyAlignment="1" applyProtection="1">
      <alignment horizontal="left"/>
      <protection/>
    </xf>
    <xf numFmtId="49" fontId="13" fillId="0" borderId="13" xfId="0" applyNumberFormat="1" applyFont="1" applyBorder="1" applyAlignment="1" applyProtection="1">
      <alignment horizontal="left"/>
      <protection/>
    </xf>
    <xf numFmtId="4" fontId="1" fillId="0" borderId="10" xfId="0" applyNumberFormat="1" applyFont="1" applyBorder="1" applyAlignment="1" applyProtection="1">
      <alignment/>
      <protection/>
    </xf>
    <xf numFmtId="4" fontId="13" fillId="0" borderId="105" xfId="0" applyNumberFormat="1" applyFont="1" applyBorder="1" applyAlignment="1" applyProtection="1">
      <alignment/>
      <protection/>
    </xf>
    <xf numFmtId="49" fontId="1" fillId="0" borderId="13" xfId="0" applyNumberFormat="1" applyFont="1" applyBorder="1" applyAlignment="1" applyProtection="1">
      <alignment horizontal="left"/>
      <protection/>
    </xf>
    <xf numFmtId="4" fontId="1" fillId="0" borderId="105" xfId="0" applyNumberFormat="1" applyFont="1" applyBorder="1" applyAlignment="1" applyProtection="1">
      <alignment/>
      <protection/>
    </xf>
    <xf numFmtId="0" fontId="0" fillId="0" borderId="0" xfId="0" applyFont="1" applyAlignment="1" applyProtection="1">
      <alignment/>
      <protection/>
    </xf>
    <xf numFmtId="2" fontId="18" fillId="37" borderId="125" xfId="0" applyNumberFormat="1" applyFont="1" applyFill="1" applyBorder="1" applyAlignment="1" applyProtection="1">
      <alignment horizontal="left" vertical="top" wrapText="1"/>
      <protection/>
    </xf>
    <xf numFmtId="2" fontId="18" fillId="37" borderId="127" xfId="0" applyNumberFormat="1" applyFont="1" applyFill="1" applyBorder="1" applyAlignment="1" applyProtection="1">
      <alignment horizontal="left" vertical="top" wrapText="1"/>
      <protection/>
    </xf>
    <xf numFmtId="0" fontId="65" fillId="38" borderId="11" xfId="0" applyFont="1" applyFill="1" applyBorder="1" applyAlignment="1">
      <alignment vertical="top" wrapText="1"/>
    </xf>
    <xf numFmtId="4" fontId="65" fillId="38" borderId="11" xfId="0" applyNumberFormat="1" applyFont="1" applyFill="1" applyBorder="1" applyAlignment="1">
      <alignment vertical="top" wrapText="1"/>
    </xf>
    <xf numFmtId="4" fontId="68" fillId="38" borderId="11" xfId="0" applyNumberFormat="1" applyFont="1" applyFill="1" applyBorder="1" applyAlignment="1">
      <alignment horizontal="right" vertical="top" wrapText="1"/>
    </xf>
    <xf numFmtId="0" fontId="1" fillId="0" borderId="12" xfId="0" applyFont="1" applyBorder="1" applyAlignment="1" applyProtection="1">
      <alignment vertical="center" wrapText="1"/>
      <protection/>
    </xf>
    <xf numFmtId="0" fontId="11" fillId="0" borderId="15" xfId="0" applyFont="1" applyBorder="1" applyAlignment="1" applyProtection="1">
      <alignment vertical="center"/>
      <protection/>
    </xf>
    <xf numFmtId="0" fontId="11" fillId="0" borderId="15" xfId="0" applyFont="1" applyBorder="1" applyAlignment="1" applyProtection="1">
      <alignment vertical="center" wrapText="1"/>
      <protection/>
    </xf>
    <xf numFmtId="0" fontId="11" fillId="0" borderId="15" xfId="0" applyFont="1" applyBorder="1" applyAlignment="1" applyProtection="1">
      <alignment vertical="center" wrapText="1"/>
      <protection locked="0"/>
    </xf>
    <xf numFmtId="0" fontId="1" fillId="0" borderId="14" xfId="0" applyFont="1" applyBorder="1" applyAlignment="1" applyProtection="1">
      <alignment wrapText="1"/>
      <protection/>
    </xf>
    <xf numFmtId="0" fontId="1" fillId="0" borderId="14" xfId="0" applyFont="1" applyBorder="1" applyAlignment="1" applyProtection="1">
      <alignment horizontal="center" wrapText="1"/>
      <protection/>
    </xf>
    <xf numFmtId="0" fontId="1" fillId="0" borderId="14" xfId="0" applyFont="1" applyBorder="1" applyAlignment="1" applyProtection="1">
      <alignment horizontal="right" wrapText="1"/>
      <protection/>
    </xf>
    <xf numFmtId="0" fontId="1" fillId="0" borderId="14" xfId="0" applyFont="1" applyBorder="1" applyAlignment="1" applyProtection="1">
      <alignment horizontal="right" wrapText="1"/>
      <protection locked="0"/>
    </xf>
    <xf numFmtId="0" fontId="1" fillId="0" borderId="14" xfId="0" applyFont="1" applyBorder="1" applyAlignment="1" applyProtection="1">
      <alignment horizontal="justify" vertical="center" wrapText="1"/>
      <protection/>
    </xf>
    <xf numFmtId="0" fontId="1" fillId="38" borderId="131" xfId="0" applyFont="1" applyFill="1" applyBorder="1" applyAlignment="1" applyProtection="1">
      <alignment vertical="center" wrapText="1"/>
      <protection/>
    </xf>
    <xf numFmtId="0" fontId="1" fillId="38" borderId="131" xfId="0" applyFont="1" applyFill="1" applyBorder="1" applyAlignment="1" applyProtection="1">
      <alignment horizontal="center" vertical="center" wrapText="1"/>
      <protection/>
    </xf>
    <xf numFmtId="0" fontId="1" fillId="38" borderId="131" xfId="0" applyFont="1" applyFill="1" applyBorder="1" applyAlignment="1" applyProtection="1">
      <alignment horizontal="right" vertical="center" wrapText="1"/>
      <protection/>
    </xf>
    <xf numFmtId="0" fontId="13" fillId="38" borderId="11" xfId="0" applyFont="1" applyFill="1" applyBorder="1" applyAlignment="1">
      <alignment vertical="center" wrapText="1"/>
    </xf>
    <xf numFmtId="0" fontId="11" fillId="38" borderId="11" xfId="0" applyFont="1" applyFill="1" applyBorder="1" applyAlignment="1">
      <alignment vertical="center"/>
    </xf>
    <xf numFmtId="0" fontId="0" fillId="38" borderId="0" xfId="0" applyFill="1" applyAlignment="1">
      <alignment/>
    </xf>
    <xf numFmtId="4" fontId="1" fillId="38" borderId="11" xfId="0" applyNumberFormat="1" applyFont="1" applyFill="1" applyBorder="1" applyAlignment="1" applyProtection="1">
      <alignment vertical="top" wrapText="1"/>
      <protection locked="0"/>
    </xf>
    <xf numFmtId="4" fontId="1" fillId="38" borderId="11" xfId="0" applyNumberFormat="1" applyFont="1" applyFill="1" applyBorder="1" applyAlignment="1">
      <alignment vertical="top" wrapText="1"/>
    </xf>
    <xf numFmtId="2" fontId="14" fillId="38" borderId="0" xfId="0" applyNumberFormat="1" applyFont="1" applyFill="1" applyAlignment="1" applyProtection="1">
      <alignment horizontal="left" vertical="top" wrapText="1"/>
      <protection/>
    </xf>
    <xf numFmtId="4" fontId="1" fillId="38" borderId="49" xfId="0" applyNumberFormat="1" applyFont="1" applyFill="1" applyBorder="1" applyAlignment="1" applyProtection="1">
      <alignment vertical="top"/>
      <protection locked="0"/>
    </xf>
    <xf numFmtId="0" fontId="20" fillId="39" borderId="0" xfId="0" applyFont="1" applyFill="1" applyAlignment="1" applyProtection="1">
      <alignment horizontal="center"/>
      <protection locked="0"/>
    </xf>
    <xf numFmtId="0" fontId="9" fillId="0" borderId="0" xfId="0" applyFont="1" applyBorder="1" applyAlignment="1">
      <alignment horizontal="center" vertical="top" wrapText="1"/>
    </xf>
    <xf numFmtId="0" fontId="8" fillId="0" borderId="0" xfId="0" applyFont="1" applyAlignment="1">
      <alignment horizontal="center" wrapText="1"/>
    </xf>
    <xf numFmtId="49" fontId="11" fillId="0" borderId="0" xfId="0" applyNumberFormat="1" applyFont="1" applyBorder="1" applyAlignment="1" applyProtection="1">
      <alignment horizontal="center" wrapText="1"/>
      <protection/>
    </xf>
    <xf numFmtId="2" fontId="27" fillId="33" borderId="132" xfId="0" applyNumberFormat="1" applyFont="1" applyFill="1" applyBorder="1" applyAlignment="1" applyProtection="1">
      <alignment horizontal="center" vertical="center" textRotation="90"/>
      <protection/>
    </xf>
    <xf numFmtId="2" fontId="27" fillId="33" borderId="133" xfId="0" applyNumberFormat="1" applyFont="1" applyFill="1" applyBorder="1" applyAlignment="1" applyProtection="1">
      <alignment horizontal="center" vertical="center" textRotation="90"/>
      <protection/>
    </xf>
    <xf numFmtId="1" fontId="27" fillId="33" borderId="134" xfId="0" applyNumberFormat="1" applyFont="1" applyFill="1" applyBorder="1" applyAlignment="1" applyProtection="1">
      <alignment horizontal="center" vertical="center" textRotation="90"/>
      <protection/>
    </xf>
    <xf numFmtId="1" fontId="27" fillId="33" borderId="135" xfId="0" applyNumberFormat="1" applyFont="1" applyFill="1" applyBorder="1" applyAlignment="1" applyProtection="1">
      <alignment horizontal="center" vertical="center" textRotation="90"/>
      <protection/>
    </xf>
    <xf numFmtId="1" fontId="27" fillId="33" borderId="136" xfId="0" applyNumberFormat="1" applyFont="1" applyFill="1" applyBorder="1" applyAlignment="1" applyProtection="1">
      <alignment horizontal="center" vertical="center" textRotation="90"/>
      <protection/>
    </xf>
    <xf numFmtId="1" fontId="27" fillId="33" borderId="137" xfId="0" applyNumberFormat="1" applyFont="1" applyFill="1" applyBorder="1" applyAlignment="1" applyProtection="1">
      <alignment horizontal="center" vertical="center" textRotation="90"/>
      <protection/>
    </xf>
    <xf numFmtId="1" fontId="27" fillId="33" borderId="138" xfId="0" applyNumberFormat="1" applyFont="1" applyFill="1" applyBorder="1" applyAlignment="1" applyProtection="1">
      <alignment horizontal="center" vertical="center" textRotation="90"/>
      <protection/>
    </xf>
    <xf numFmtId="0" fontId="1" fillId="38" borderId="139" xfId="0" applyFont="1" applyFill="1" applyBorder="1" applyAlignment="1" applyProtection="1">
      <alignment horizontal="center" vertical="center" wrapText="1"/>
      <protection/>
    </xf>
    <xf numFmtId="0" fontId="1" fillId="38" borderId="140" xfId="0" applyFont="1" applyFill="1" applyBorder="1" applyAlignment="1" applyProtection="1">
      <alignment horizontal="center" vertical="center" wrapText="1"/>
      <protection/>
    </xf>
    <xf numFmtId="0" fontId="68" fillId="0" borderId="11" xfId="0" applyFont="1" applyBorder="1" applyAlignment="1">
      <alignment vertical="top" wrapText="1"/>
    </xf>
    <xf numFmtId="4" fontId="68" fillId="0" borderId="11" xfId="0" applyNumberFormat="1" applyFont="1" applyBorder="1" applyAlignment="1">
      <alignment horizontal="right" vertical="top" wrapText="1"/>
    </xf>
    <xf numFmtId="0" fontId="68" fillId="0" borderId="11" xfId="0" applyFont="1" applyBorder="1" applyAlignment="1">
      <alignment horizontal="right" vertical="top" wrapText="1"/>
    </xf>
    <xf numFmtId="4" fontId="1" fillId="0" borderId="11" xfId="0" applyNumberFormat="1" applyFont="1" applyBorder="1" applyAlignment="1" applyProtection="1">
      <alignment vertical="top" wrapText="1"/>
      <protection locked="0"/>
    </xf>
    <xf numFmtId="0" fontId="48" fillId="0" borderId="141" xfId="0" applyFont="1" applyBorder="1" applyAlignment="1" applyProtection="1">
      <alignment horizontal="left" vertical="center"/>
      <protection/>
    </xf>
    <xf numFmtId="0" fontId="48" fillId="0" borderId="49" xfId="0" applyFont="1" applyBorder="1" applyAlignment="1" applyProtection="1">
      <alignment horizontal="left" vertical="center"/>
      <protection/>
    </xf>
    <xf numFmtId="0" fontId="48" fillId="0" borderId="142" xfId="0" applyFont="1" applyBorder="1" applyAlignment="1" applyProtection="1">
      <alignment horizontal="left" vertical="center"/>
      <protection/>
    </xf>
    <xf numFmtId="0" fontId="1" fillId="0" borderId="0" xfId="0" applyFont="1" applyBorder="1" applyAlignment="1" applyProtection="1">
      <alignment horizontal="center" vertical="top" wrapText="1"/>
      <protection/>
    </xf>
    <xf numFmtId="0" fontId="5" fillId="38" borderId="0" xfId="70" applyFill="1" applyAlignment="1" applyProtection="1" quotePrefix="1">
      <alignment vertical="top"/>
      <protection/>
    </xf>
    <xf numFmtId="0" fontId="5" fillId="38" borderId="0" xfId="70" applyFill="1" applyAlignment="1" applyProtection="1" quotePrefix="1">
      <alignment vertical="center" wrapText="1"/>
      <protection locked="0"/>
    </xf>
    <xf numFmtId="0" fontId="5" fillId="38" borderId="0" xfId="70" applyFill="1" applyAlignment="1" applyProtection="1" quotePrefix="1">
      <alignment vertical="center" wrapText="1"/>
      <protection/>
    </xf>
    <xf numFmtId="0" fontId="116" fillId="38" borderId="0" xfId="67" applyFont="1" applyFill="1" applyAlignment="1" applyProtection="1" quotePrefix="1">
      <alignment horizontal="left" vertical="center" wrapText="1"/>
      <protection/>
    </xf>
    <xf numFmtId="0" fontId="116" fillId="38" borderId="0" xfId="71" applyFont="1" applyFill="1" applyAlignment="1" applyProtection="1" quotePrefix="1">
      <alignment horizontal="left" vertical="center" wrapText="1"/>
      <protection/>
    </xf>
    <xf numFmtId="0" fontId="116" fillId="38" borderId="0" xfId="72" applyFont="1" applyFill="1" applyAlignment="1" applyProtection="1" quotePrefix="1">
      <alignment horizontal="left" vertical="top" wrapText="1"/>
      <protection/>
    </xf>
    <xf numFmtId="0" fontId="116" fillId="38" borderId="0" xfId="73" applyNumberFormat="1" applyFont="1" applyFill="1" applyAlignment="1" applyProtection="1">
      <alignment horizontal="right" wrapText="1"/>
      <protection/>
    </xf>
    <xf numFmtId="0" fontId="116" fillId="38" borderId="0" xfId="72" applyFont="1" applyFill="1" applyAlignment="1" applyProtection="1" quotePrefix="1">
      <alignment horizontal="right" wrapText="1"/>
      <protection/>
    </xf>
    <xf numFmtId="4" fontId="116" fillId="38" borderId="0" xfId="74" applyNumberFormat="1" applyFont="1" applyFill="1" applyAlignment="1" applyProtection="1">
      <alignment horizontal="right" vertical="top" wrapText="1"/>
      <protection locked="0"/>
    </xf>
    <xf numFmtId="4" fontId="116" fillId="38" borderId="0" xfId="74" applyNumberFormat="1" applyFont="1" applyFill="1" applyAlignment="1" applyProtection="1">
      <alignment vertical="top" wrapText="1"/>
      <protection/>
    </xf>
    <xf numFmtId="0" fontId="116" fillId="38" borderId="0" xfId="72" applyFont="1" applyFill="1" applyAlignment="1" applyProtection="1" quotePrefix="1">
      <alignment vertical="top" wrapText="1"/>
      <protection/>
    </xf>
    <xf numFmtId="0" fontId="0" fillId="38" borderId="0" xfId="0" applyFont="1" applyFill="1" applyAlignment="1" applyProtection="1">
      <alignment wrapText="1"/>
      <protection/>
    </xf>
    <xf numFmtId="0" fontId="117" fillId="38" borderId="0" xfId="68" applyFont="1" applyFill="1" applyAlignment="1" applyProtection="1" quotePrefix="1">
      <alignment horizontal="left" vertical="top" wrapText="1"/>
      <protection/>
    </xf>
    <xf numFmtId="0" fontId="0" fillId="38" borderId="0" xfId="0" applyFont="1" applyFill="1" applyAlignment="1" applyProtection="1">
      <alignment horizontal="right" wrapText="1"/>
      <protection/>
    </xf>
    <xf numFmtId="4" fontId="0" fillId="38" borderId="0" xfId="0" applyNumberFormat="1" applyFont="1" applyFill="1" applyAlignment="1" applyProtection="1">
      <alignment wrapText="1"/>
      <protection locked="0"/>
    </xf>
    <xf numFmtId="0" fontId="117" fillId="38" borderId="0" xfId="67" applyFont="1" applyFill="1" applyAlignment="1" applyProtection="1" quotePrefix="1">
      <alignment horizontal="left" vertical="center" wrapText="1"/>
      <protection/>
    </xf>
    <xf numFmtId="0" fontId="117" fillId="38" borderId="0" xfId="71" applyFont="1" applyFill="1" applyAlignment="1" applyProtection="1" quotePrefix="1">
      <alignment horizontal="left" vertical="center" wrapText="1"/>
      <protection/>
    </xf>
    <xf numFmtId="0" fontId="117" fillId="38" borderId="0" xfId="72" applyFont="1" applyFill="1" applyAlignment="1" applyProtection="1" quotePrefix="1">
      <alignment horizontal="left" vertical="top" wrapText="1"/>
      <protection/>
    </xf>
    <xf numFmtId="0" fontId="117" fillId="38" borderId="0" xfId="73" applyNumberFormat="1" applyFont="1" applyFill="1" applyAlignment="1" applyProtection="1">
      <alignment horizontal="right" wrapText="1"/>
      <protection/>
    </xf>
    <xf numFmtId="0" fontId="117" fillId="38" borderId="0" xfId="72" applyFont="1" applyFill="1" applyAlignment="1" applyProtection="1" quotePrefix="1">
      <alignment horizontal="right" wrapText="1"/>
      <protection/>
    </xf>
    <xf numFmtId="4" fontId="117" fillId="38" borderId="0" xfId="74" applyNumberFormat="1" applyFont="1" applyFill="1" applyAlignment="1" applyProtection="1">
      <alignment horizontal="right" vertical="top" wrapText="1"/>
      <protection locked="0"/>
    </xf>
    <xf numFmtId="0" fontId="118" fillId="38" borderId="59" xfId="70" applyFont="1" applyFill="1" applyBorder="1" applyAlignment="1" applyProtection="1" quotePrefix="1">
      <alignment vertical="center"/>
      <protection/>
    </xf>
    <xf numFmtId="0" fontId="118" fillId="38" borderId="77" xfId="70" applyFont="1" applyFill="1" applyBorder="1" applyAlignment="1" applyProtection="1" quotePrefix="1">
      <alignment vertical="center"/>
      <protection/>
    </xf>
    <xf numFmtId="0" fontId="118" fillId="38" borderId="77" xfId="70" applyFont="1" applyFill="1" applyBorder="1" applyAlignment="1" applyProtection="1" quotePrefix="1">
      <alignment vertical="center"/>
      <protection locked="0"/>
    </xf>
    <xf numFmtId="4" fontId="119" fillId="38" borderId="78" xfId="74" applyNumberFormat="1" applyFont="1" applyFill="1" applyBorder="1" applyAlignment="1" applyProtection="1">
      <alignment vertical="top" wrapText="1"/>
      <protection/>
    </xf>
    <xf numFmtId="0" fontId="118" fillId="38" borderId="0" xfId="70" applyFont="1" applyFill="1" applyAlignment="1" applyProtection="1" quotePrefix="1">
      <alignment horizontal="left" vertical="center" wrapText="1"/>
      <protection/>
    </xf>
    <xf numFmtId="0" fontId="118" fillId="38" borderId="0" xfId="70" applyFont="1" applyFill="1" applyAlignment="1" applyProtection="1" quotePrefix="1">
      <alignment horizontal="left" vertical="center" wrapText="1"/>
      <protection locked="0"/>
    </xf>
    <xf numFmtId="0" fontId="118" fillId="38" borderId="0" xfId="70" applyFont="1" applyFill="1" applyAlignment="1" applyProtection="1" quotePrefix="1">
      <alignment vertical="center"/>
      <protection/>
    </xf>
    <xf numFmtId="0" fontId="118" fillId="38" borderId="0" xfId="70" applyFont="1" applyFill="1" applyAlignment="1" applyProtection="1" quotePrefix="1">
      <alignment vertical="center"/>
      <protection locked="0"/>
    </xf>
    <xf numFmtId="0" fontId="117" fillId="38" borderId="0" xfId="72" applyFont="1" applyFill="1" applyAlignment="1" applyProtection="1" quotePrefix="1">
      <alignment vertical="top" wrapText="1"/>
      <protection/>
    </xf>
    <xf numFmtId="0" fontId="117" fillId="38" borderId="0" xfId="73" applyNumberFormat="1" applyFont="1" applyFill="1" applyAlignment="1" applyProtection="1">
      <alignment horizontal="right" vertical="top" wrapText="1"/>
      <protection/>
    </xf>
    <xf numFmtId="4" fontId="0" fillId="38" borderId="0" xfId="0" applyNumberFormat="1" applyFont="1" applyFill="1" applyAlignment="1" applyProtection="1">
      <alignment wrapText="1"/>
      <protection/>
    </xf>
    <xf numFmtId="0" fontId="118" fillId="38" borderId="59" xfId="70" applyFont="1" applyFill="1" applyBorder="1" applyAlignment="1" applyProtection="1" quotePrefix="1">
      <alignment horizontal="left" vertical="top" wrapText="1"/>
      <protection/>
    </xf>
    <xf numFmtId="0" fontId="118" fillId="38" borderId="77" xfId="70" applyFont="1" applyFill="1" applyBorder="1" applyAlignment="1" applyProtection="1" quotePrefix="1">
      <alignment horizontal="left" vertical="top" wrapText="1"/>
      <protection/>
    </xf>
    <xf numFmtId="0" fontId="118" fillId="38" borderId="77" xfId="70" applyFont="1" applyFill="1" applyBorder="1" applyAlignment="1" applyProtection="1" quotePrefix="1">
      <alignment vertical="center" wrapText="1"/>
      <protection/>
    </xf>
    <xf numFmtId="0" fontId="118" fillId="38" borderId="77" xfId="70" applyFont="1" applyFill="1" applyBorder="1" applyAlignment="1" applyProtection="1" quotePrefix="1">
      <alignment horizontal="right" wrapText="1"/>
      <protection/>
    </xf>
    <xf numFmtId="0" fontId="118" fillId="38" borderId="77" xfId="70" applyFont="1" applyFill="1" applyBorder="1" applyAlignment="1" applyProtection="1" quotePrefix="1">
      <alignment vertical="center" wrapText="1"/>
      <protection locked="0"/>
    </xf>
    <xf numFmtId="4" fontId="118" fillId="38" borderId="78" xfId="69" applyNumberFormat="1" applyFont="1" applyFill="1" applyBorder="1" applyAlignment="1" applyProtection="1">
      <alignment vertical="center" wrapText="1"/>
      <protection/>
    </xf>
    <xf numFmtId="0" fontId="118" fillId="38" borderId="0" xfId="70" applyFont="1" applyFill="1" applyAlignment="1" applyProtection="1" quotePrefix="1">
      <alignment horizontal="right" wrapText="1"/>
      <protection/>
    </xf>
    <xf numFmtId="0" fontId="119" fillId="38" borderId="0" xfId="70" applyFont="1" applyFill="1" applyAlignment="1" applyProtection="1" quotePrefix="1">
      <alignment vertical="center" wrapText="1"/>
      <protection/>
    </xf>
    <xf numFmtId="0" fontId="119" fillId="38" borderId="0" xfId="70" applyFont="1" applyFill="1" applyAlignment="1" applyProtection="1" quotePrefix="1">
      <alignment horizontal="left" vertical="top" wrapText="1"/>
      <protection/>
    </xf>
    <xf numFmtId="0" fontId="119" fillId="38" borderId="0" xfId="70" applyFont="1" applyFill="1" applyAlignment="1" applyProtection="1" quotePrefix="1">
      <alignment horizontal="right" wrapText="1"/>
      <protection/>
    </xf>
    <xf numFmtId="0" fontId="119" fillId="38" borderId="0" xfId="70" applyFont="1" applyFill="1" applyAlignment="1" applyProtection="1" quotePrefix="1">
      <alignment vertical="center" wrapText="1"/>
      <protection locked="0"/>
    </xf>
    <xf numFmtId="0" fontId="116" fillId="38" borderId="0" xfId="73" applyNumberFormat="1" applyFont="1" applyFill="1" applyAlignment="1" applyProtection="1">
      <alignment horizontal="right" vertical="top" wrapText="1"/>
      <protection/>
    </xf>
    <xf numFmtId="4" fontId="1" fillId="38" borderId="0" xfId="0" applyNumberFormat="1" applyFont="1" applyFill="1" applyAlignment="1" applyProtection="1">
      <alignment wrapText="1"/>
      <protection/>
    </xf>
    <xf numFmtId="0" fontId="1" fillId="38" borderId="0" xfId="0" applyFont="1" applyFill="1" applyAlignment="1" applyProtection="1">
      <alignment wrapText="1"/>
      <protection/>
    </xf>
    <xf numFmtId="0" fontId="116" fillId="38" borderId="0" xfId="68" applyFont="1" applyFill="1" applyAlignment="1" applyProtection="1" quotePrefix="1">
      <alignment horizontal="left" vertical="top" wrapText="1"/>
      <protection/>
    </xf>
    <xf numFmtId="0" fontId="1" fillId="38" borderId="0" xfId="0" applyFont="1" applyFill="1" applyAlignment="1" applyProtection="1">
      <alignment horizontal="right" wrapText="1"/>
      <protection/>
    </xf>
    <xf numFmtId="4" fontId="1" fillId="38" borderId="0" xfId="0" applyNumberFormat="1" applyFont="1" applyFill="1" applyAlignment="1" applyProtection="1">
      <alignment wrapText="1"/>
      <protection locked="0"/>
    </xf>
    <xf numFmtId="0" fontId="0" fillId="38" borderId="0" xfId="0" applyFill="1" applyAlignment="1" applyProtection="1">
      <alignment wrapText="1"/>
      <protection/>
    </xf>
    <xf numFmtId="0" fontId="119" fillId="38" borderId="59" xfId="70" applyFont="1" applyFill="1" applyBorder="1" applyAlignment="1" applyProtection="1" quotePrefix="1">
      <alignment horizontal="left" vertical="top" wrapText="1"/>
      <protection/>
    </xf>
    <xf numFmtId="0" fontId="119" fillId="38" borderId="77" xfId="70" applyFont="1" applyFill="1" applyBorder="1" applyAlignment="1" applyProtection="1" quotePrefix="1">
      <alignment horizontal="left" vertical="top" wrapText="1"/>
      <protection/>
    </xf>
    <xf numFmtId="0" fontId="119" fillId="38" borderId="77" xfId="70" applyFont="1" applyFill="1" applyBorder="1" applyAlignment="1" applyProtection="1" quotePrefix="1">
      <alignment vertical="center" wrapText="1"/>
      <protection/>
    </xf>
    <xf numFmtId="0" fontId="119" fillId="38" borderId="77" xfId="70" applyFont="1" applyFill="1" applyBorder="1" applyAlignment="1" applyProtection="1" quotePrefix="1">
      <alignment horizontal="right" wrapText="1"/>
      <protection/>
    </xf>
    <xf numFmtId="0" fontId="119" fillId="38" borderId="77" xfId="70" applyFont="1" applyFill="1" applyBorder="1" applyAlignment="1" applyProtection="1" quotePrefix="1">
      <alignment vertical="center" wrapText="1"/>
      <protection locked="0"/>
    </xf>
    <xf numFmtId="4" fontId="13" fillId="38" borderId="78" xfId="0" applyNumberFormat="1" applyFont="1" applyFill="1" applyBorder="1" applyAlignment="1" applyProtection="1">
      <alignment wrapText="1"/>
      <protection/>
    </xf>
    <xf numFmtId="4" fontId="1" fillId="38" borderId="0" xfId="0" applyNumberFormat="1" applyFont="1" applyFill="1" applyBorder="1" applyAlignment="1" applyProtection="1">
      <alignment horizontal="right"/>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avadno 10 2 3" xfId="54"/>
    <cellStyle name="Navadno 100 2" xfId="55"/>
    <cellStyle name="Navadno 14" xfId="56"/>
    <cellStyle name="Navadno 14 2" xfId="57"/>
    <cellStyle name="Navadno_KALAMAR-PSO GREGORČIČEVA MS-16.11.04 2" xfId="58"/>
    <cellStyle name="Navadno_KALAMAR-PSO GREGORČIČEVA MS-16.11.04 2 2" xfId="59"/>
    <cellStyle name="Navadno_popis" xfId="60"/>
    <cellStyle name="Neutral" xfId="61"/>
    <cellStyle name="Normal 12" xfId="62"/>
    <cellStyle name="Normal 14" xfId="63"/>
    <cellStyle name="Note" xfId="64"/>
    <cellStyle name="Output" xfId="65"/>
    <cellStyle name="Percent" xfId="66"/>
    <cellStyle name="S10" xfId="67"/>
    <cellStyle name="S11" xfId="68"/>
    <cellStyle name="S12" xfId="69"/>
    <cellStyle name="S5" xfId="70"/>
    <cellStyle name="S6" xfId="71"/>
    <cellStyle name="S7" xfId="72"/>
    <cellStyle name="S8" xfId="73"/>
    <cellStyle name="S9" xfId="74"/>
    <cellStyle name="Title" xfId="75"/>
    <cellStyle name="Total" xfId="76"/>
    <cellStyle name="Valuta 2" xfId="77"/>
    <cellStyle name="Vejica 2" xfId="78"/>
    <cellStyle name="Warning Text" xfId="79"/>
  </cellStyles>
  <dxfs count="249">
    <dxf>
      <font>
        <b val="0"/>
        <color indexed="9"/>
      </font>
    </dxf>
    <dxf>
      <font>
        <b val="0"/>
        <color indexed="9"/>
      </font>
    </dxf>
    <dxf>
      <font>
        <b val="0"/>
        <color indexed="9"/>
      </font>
    </dxf>
    <dxf>
      <font>
        <b val="0"/>
        <color indexed="9"/>
      </font>
    </dxf>
    <dxf>
      <font>
        <b val="0"/>
        <color indexed="9"/>
      </font>
    </dxf>
    <dxf>
      <fill>
        <patternFill patternType="solid">
          <fgColor indexed="27"/>
          <bgColor indexed="42"/>
        </patternFill>
      </fill>
    </dxf>
    <dxf>
      <fill>
        <patternFill patternType="solid">
          <fgColor indexed="60"/>
          <bgColor indexed="10"/>
        </patternFill>
      </fill>
    </dxf>
    <dxf>
      <fill>
        <patternFill patternType="solid">
          <fgColor indexed="60"/>
          <bgColor indexed="10"/>
        </patternFill>
      </fill>
    </dxf>
    <dxf>
      <font>
        <b val="0"/>
        <color indexed="9"/>
      </font>
    </dxf>
    <dxf>
      <fill>
        <patternFill patternType="solid">
          <fgColor indexed="27"/>
          <bgColor indexed="42"/>
        </patternFill>
      </fill>
    </dxf>
    <dxf>
      <font>
        <b val="0"/>
        <color indexed="9"/>
      </font>
    </dxf>
    <dxf>
      <fill>
        <patternFill patternType="solid">
          <fgColor indexed="27"/>
          <bgColor indexed="42"/>
        </patternFill>
      </fill>
    </dxf>
    <dxf>
      <font>
        <b val="0"/>
        <color indexed="9"/>
      </font>
    </dxf>
    <dxf>
      <fill>
        <patternFill patternType="solid">
          <fgColor indexed="27"/>
          <bgColor indexed="42"/>
        </patternFill>
      </fill>
    </dxf>
    <dxf>
      <fill>
        <patternFill patternType="solid">
          <fgColor indexed="60"/>
          <bgColor indexed="10"/>
        </patternFill>
      </fill>
    </dxf>
    <dxf>
      <fill>
        <patternFill patternType="solid">
          <fgColor indexed="60"/>
          <bgColor indexed="10"/>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ont>
        <b val="0"/>
        <color indexed="9"/>
      </font>
    </dxf>
    <dxf>
      <font>
        <b val="0"/>
        <color indexed="9"/>
      </font>
    </dxf>
    <dxf>
      <fill>
        <patternFill patternType="solid">
          <fgColor indexed="60"/>
          <bgColor indexed="10"/>
        </patternFill>
      </fill>
    </dxf>
    <dxf>
      <fill>
        <patternFill patternType="solid">
          <fgColor indexed="27"/>
          <bgColor indexed="42"/>
        </patternFill>
      </fill>
    </dxf>
    <dxf>
      <font>
        <b val="0"/>
        <color indexed="9"/>
      </font>
    </dxf>
    <dxf>
      <font>
        <b val="0"/>
        <color indexed="63"/>
      </font>
      <fill>
        <patternFill patternType="solid">
          <fgColor indexed="26"/>
          <bgColor indexed="43"/>
        </patternFill>
      </fill>
    </dxf>
    <dxf>
      <font>
        <b val="0"/>
        <color indexed="9"/>
      </font>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ont>
        <b val="0"/>
        <color indexed="63"/>
      </font>
      <fill>
        <patternFill patternType="solid">
          <fgColor indexed="26"/>
          <bgColor indexed="43"/>
        </patternFill>
      </fill>
    </dxf>
    <dxf>
      <fill>
        <patternFill patternType="solid">
          <fgColor indexed="60"/>
          <bgColor indexed="10"/>
        </patternFill>
      </fill>
    </dxf>
    <dxf>
      <fill>
        <patternFill patternType="solid">
          <fgColor indexed="27"/>
          <bgColor indexed="42"/>
        </patternFill>
      </fill>
    </dxf>
    <dxf>
      <fill>
        <patternFill patternType="solid">
          <fgColor indexed="60"/>
          <bgColor indexed="10"/>
        </patternFill>
      </fill>
    </dxf>
    <dxf>
      <fill>
        <patternFill patternType="solid">
          <fgColor indexed="27"/>
          <bgColor indexed="42"/>
        </patternFill>
      </fill>
    </dxf>
    <dxf>
      <font>
        <b val="0"/>
        <color indexed="9"/>
      </font>
    </dxf>
    <dxf>
      <fill>
        <patternFill patternType="solid">
          <fgColor indexed="60"/>
          <bgColor indexed="10"/>
        </patternFill>
      </fill>
    </dxf>
    <dxf>
      <fill>
        <patternFill patternType="solid">
          <fgColor indexed="60"/>
          <bgColor indexed="10"/>
        </patternFill>
      </fill>
    </dxf>
    <dxf>
      <fill>
        <patternFill patternType="solid">
          <fgColor indexed="27"/>
          <bgColor indexed="42"/>
        </patternFill>
      </fill>
    </dxf>
    <dxf>
      <font>
        <b val="0"/>
        <color indexed="9"/>
      </font>
    </dxf>
    <dxf>
      <font>
        <b val="0"/>
        <color indexed="9"/>
      </font>
    </dxf>
    <dxf>
      <fill>
        <patternFill patternType="solid">
          <fgColor indexed="27"/>
          <bgColor indexed="42"/>
        </patternFill>
      </fill>
    </dxf>
    <dxf>
      <font>
        <b val="0"/>
        <color indexed="9"/>
      </font>
    </dxf>
    <dxf>
      <font>
        <b val="0"/>
        <color indexed="9"/>
      </font>
    </dxf>
    <dxf>
      <fill>
        <patternFill patternType="solid">
          <fgColor indexed="60"/>
          <bgColor indexed="10"/>
        </patternFill>
      </fill>
    </dxf>
    <dxf>
      <font>
        <b val="0"/>
        <color rgb="FFFFFFFF"/>
      </font>
      <border/>
    </dxf>
    <dxf>
      <font>
        <b val="0"/>
        <color rgb="FF000000"/>
      </font>
      <fill>
        <patternFill patternType="solid">
          <fgColor rgb="FFFFFFCC"/>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1135</xdr:row>
      <xdr:rowOff>0</xdr:rowOff>
    </xdr:from>
    <xdr:to>
      <xdr:col>2</xdr:col>
      <xdr:colOff>485775</xdr:colOff>
      <xdr:row>1137</xdr:row>
      <xdr:rowOff>171450</xdr:rowOff>
    </xdr:to>
    <xdr:sp fLocksText="0">
      <xdr:nvSpPr>
        <xdr:cNvPr id="1" name="Text Box 62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 name="Text Box 63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3" name="Text Box 63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4" name="Text Box 63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 name="Text Box 63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 name="Text Box 63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7" name="Text Box 63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8" name="Text Box 63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 name="Text Box 63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0" name="Text Box 79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1" name="Text Box 79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2" name="Text Box 79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3" name="Text Box 80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4" name="Text Box 801"/>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5" name="Text Box 80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6" name="Text Box 80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7" name="Text Box 80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8" name="Text Box 80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 name="Text Box 80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 name="Text Box 80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1" name="Text Box 80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2" name="Text Box 86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3" name="Text Box 86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4" name="Text Box 87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5" name="Text Box 871"/>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6" name="Text Box 87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7" name="Text Box 873"/>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8" name="Text Box 87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9" name="Text Box 87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30" name="Text Box 87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31" name="Text Box 87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32" name="Text Box 87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33" name="Text Box 87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34" name="Text Box 93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35" name="Text Box 94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36" name="Text Box 94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37" name="Text Box 94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38" name="Text Box 943"/>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39" name="Text Box 94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40" name="Text Box 94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41" name="Text Box 94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42" name="Text Box 94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43" name="Text Box 94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44" name="Text Box 94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45" name="Text Box 100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46" name="Text Box 100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47" name="Text Box 100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48" name="Text Box 1009"/>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180975</xdr:rowOff>
    </xdr:to>
    <xdr:sp fLocksText="0">
      <xdr:nvSpPr>
        <xdr:cNvPr id="49" name="Text Box 1010"/>
        <xdr:cNvSpPr txBox="1">
          <a:spLocks noChangeArrowheads="1"/>
        </xdr:cNvSpPr>
      </xdr:nvSpPr>
      <xdr:spPr>
        <a:xfrm>
          <a:off x="847725" y="233352975"/>
          <a:ext cx="123825" cy="5048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0" name="Text Box 101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1" name="Text Box 101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2" name="Text Box 101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3" name="Text Box 101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4" name="Text Box 101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5" name="Text Box 101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6" name="Text Box 106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7" name="Text Box 106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8" name="Text Box 106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59" name="Text Box 107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0" name="Text Box 107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1" name="Text Box 107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2" name="Text Box 107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3" name="Text Box 107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4" name="Text Box 62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5" name="Text Box 63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6" name="Text Box 63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7" name="Text Box 63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8" name="Text Box 63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69" name="Text Box 63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70" name="Text Box 63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71" name="Text Box 63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72" name="Text Box 63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73" name="Text Box 79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74" name="Text Box 79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75" name="Text Box 79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76" name="Text Box 80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77" name="Text Box 801"/>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78" name="Text Box 80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79" name="Text Box 80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80" name="Text Box 80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81" name="Text Box 80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82" name="Text Box 80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83" name="Text Box 80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84" name="Text Box 80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85" name="Text Box 86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86" name="Text Box 86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87" name="Text Box 87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88" name="Text Box 871"/>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89" name="Text Box 87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90" name="Text Box 873"/>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1" name="Text Box 87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2" name="Text Box 87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3" name="Text Box 87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4" name="Text Box 87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5" name="Text Box 87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6" name="Text Box 87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7" name="Text Box 93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8" name="Text Box 94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99" name="Text Box 94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00" name="Text Box 94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01" name="Text Box 943"/>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02" name="Text Box 94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03" name="Text Box 94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04" name="Text Box 94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05" name="Text Box 94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06" name="Text Box 94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07" name="Text Box 94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08" name="Text Box 100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09" name="Text Box 100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10" name="Text Box 100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11" name="Text Box 1009"/>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180975</xdr:rowOff>
    </xdr:to>
    <xdr:sp fLocksText="0">
      <xdr:nvSpPr>
        <xdr:cNvPr id="112" name="Text Box 1010"/>
        <xdr:cNvSpPr txBox="1">
          <a:spLocks noChangeArrowheads="1"/>
        </xdr:cNvSpPr>
      </xdr:nvSpPr>
      <xdr:spPr>
        <a:xfrm>
          <a:off x="847725" y="233352975"/>
          <a:ext cx="123825" cy="5048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13" name="Text Box 101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14" name="Text Box 101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15" name="Text Box 101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16" name="Text Box 101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17" name="Text Box 101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18" name="Text Box 101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19" name="Text Box 106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20" name="Text Box 106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21" name="Text Box 106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22" name="Text Box 107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23" name="Text Box 107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24" name="Text Box 107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25" name="Text Box 107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26" name="Text Box 107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1142</xdr:row>
      <xdr:rowOff>95250</xdr:rowOff>
    </xdr:to>
    <xdr:sp fLocksText="0">
      <xdr:nvSpPr>
        <xdr:cNvPr id="127" name="Text Box 251"/>
        <xdr:cNvSpPr txBox="1">
          <a:spLocks noChangeArrowheads="1"/>
        </xdr:cNvSpPr>
      </xdr:nvSpPr>
      <xdr:spPr>
        <a:xfrm>
          <a:off x="847725" y="233352975"/>
          <a:ext cx="85725" cy="1276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1142</xdr:row>
      <xdr:rowOff>95250</xdr:rowOff>
    </xdr:to>
    <xdr:sp fLocksText="0">
      <xdr:nvSpPr>
        <xdr:cNvPr id="128" name="Text Box 252"/>
        <xdr:cNvSpPr txBox="1">
          <a:spLocks noChangeArrowheads="1"/>
        </xdr:cNvSpPr>
      </xdr:nvSpPr>
      <xdr:spPr>
        <a:xfrm>
          <a:off x="847725" y="233352975"/>
          <a:ext cx="85725" cy="1276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1142</xdr:row>
      <xdr:rowOff>95250</xdr:rowOff>
    </xdr:to>
    <xdr:sp fLocksText="0">
      <xdr:nvSpPr>
        <xdr:cNvPr id="129" name="Text Box 253"/>
        <xdr:cNvSpPr txBox="1">
          <a:spLocks noChangeArrowheads="1"/>
        </xdr:cNvSpPr>
      </xdr:nvSpPr>
      <xdr:spPr>
        <a:xfrm>
          <a:off x="847725" y="233352975"/>
          <a:ext cx="85725" cy="1276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1142</xdr:row>
      <xdr:rowOff>95250</xdr:rowOff>
    </xdr:to>
    <xdr:sp fLocksText="0">
      <xdr:nvSpPr>
        <xdr:cNvPr id="130" name="Text Box 254"/>
        <xdr:cNvSpPr txBox="1">
          <a:spLocks noChangeArrowheads="1"/>
        </xdr:cNvSpPr>
      </xdr:nvSpPr>
      <xdr:spPr>
        <a:xfrm>
          <a:off x="847725" y="233352975"/>
          <a:ext cx="85725" cy="1276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1142</xdr:row>
      <xdr:rowOff>95250</xdr:rowOff>
    </xdr:to>
    <xdr:sp fLocksText="0">
      <xdr:nvSpPr>
        <xdr:cNvPr id="131" name="Text Box 382"/>
        <xdr:cNvSpPr txBox="1">
          <a:spLocks noChangeArrowheads="1"/>
        </xdr:cNvSpPr>
      </xdr:nvSpPr>
      <xdr:spPr>
        <a:xfrm>
          <a:off x="847725" y="233352975"/>
          <a:ext cx="85725" cy="1276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1142</xdr:row>
      <xdr:rowOff>95250</xdr:rowOff>
    </xdr:to>
    <xdr:sp fLocksText="0">
      <xdr:nvSpPr>
        <xdr:cNvPr id="132" name="Text Box 383"/>
        <xdr:cNvSpPr txBox="1">
          <a:spLocks noChangeArrowheads="1"/>
        </xdr:cNvSpPr>
      </xdr:nvSpPr>
      <xdr:spPr>
        <a:xfrm>
          <a:off x="847725" y="233352975"/>
          <a:ext cx="85725" cy="1276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1142</xdr:row>
      <xdr:rowOff>95250</xdr:rowOff>
    </xdr:to>
    <xdr:sp fLocksText="0">
      <xdr:nvSpPr>
        <xdr:cNvPr id="133" name="Text Box 384"/>
        <xdr:cNvSpPr txBox="1">
          <a:spLocks noChangeArrowheads="1"/>
        </xdr:cNvSpPr>
      </xdr:nvSpPr>
      <xdr:spPr>
        <a:xfrm>
          <a:off x="847725" y="233352975"/>
          <a:ext cx="85725" cy="1276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1142</xdr:row>
      <xdr:rowOff>95250</xdr:rowOff>
    </xdr:to>
    <xdr:sp fLocksText="0">
      <xdr:nvSpPr>
        <xdr:cNvPr id="134" name="Text Box 385"/>
        <xdr:cNvSpPr txBox="1">
          <a:spLocks noChangeArrowheads="1"/>
        </xdr:cNvSpPr>
      </xdr:nvSpPr>
      <xdr:spPr>
        <a:xfrm>
          <a:off x="847725" y="233352975"/>
          <a:ext cx="85725" cy="1276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35" name="Text Box 62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36" name="Text Box 63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37" name="Text Box 63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38" name="Text Box 63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39" name="Text Box 63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40" name="Text Box 63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41" name="Text Box 63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42" name="Text Box 63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43" name="Text Box 63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44" name="Text Box 79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45" name="Text Box 79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46" name="Text Box 79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47" name="Text Box 80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48" name="Text Box 801"/>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49" name="Text Box 80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50" name="Text Box 80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51" name="Text Box 80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52" name="Text Box 80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53" name="Text Box 80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54" name="Text Box 80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55" name="Text Box 80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56" name="Text Box 86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57" name="Text Box 86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58" name="Text Box 87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59" name="Text Box 871"/>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60" name="Text Box 87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61" name="Text Box 873"/>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62" name="Text Box 87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63" name="Text Box 87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64" name="Text Box 87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65" name="Text Box 87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66" name="Text Box 87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67" name="Text Box 87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68" name="Text Box 93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69" name="Text Box 94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70" name="Text Box 94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71" name="Text Box 94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72" name="Text Box 943"/>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73" name="Text Box 94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74" name="Text Box 94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75" name="Text Box 94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76" name="Text Box 94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77" name="Text Box 94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78" name="Text Box 94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79" name="Text Box 100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80" name="Text Box 100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81" name="Text Box 100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82" name="Text Box 1009"/>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83"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84" name="Text Box 101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85" name="Text Box 101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86" name="Text Box 101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87" name="Text Box 101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88" name="Text Box 101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89" name="Text Box 101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0" name="Text Box 106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1" name="Text Box 106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2" name="Text Box 106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3" name="Text Box 107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4" name="Text Box 107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5" name="Text Box 107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6" name="Text Box 107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7" name="Text Box 107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8" name="Text Box 62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199" name="Text Box 63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0" name="Text Box 63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1" name="Text Box 63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2" name="Text Box 63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3" name="Text Box 63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4" name="Text Box 63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5" name="Text Box 63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6" name="Text Box 63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7" name="Text Box 79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8" name="Text Box 79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09" name="Text Box 79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10" name="Text Box 80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11" name="Text Box 801"/>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12" name="Text Box 80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13" name="Text Box 80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14" name="Text Box 80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15" name="Text Box 80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16" name="Text Box 80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17" name="Text Box 80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18" name="Text Box 80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19" name="Text Box 86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20" name="Text Box 86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21" name="Text Box 87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22" name="Text Box 871"/>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23" name="Text Box 87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24" name="Text Box 873"/>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25" name="Text Box 87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26" name="Text Box 87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27" name="Text Box 87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28" name="Text Box 87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29" name="Text Box 87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30" name="Text Box 87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31" name="Text Box 93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32" name="Text Box 94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33" name="Text Box 94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34" name="Text Box 942"/>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35" name="Text Box 943"/>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36" name="Text Box 94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37" name="Text Box 94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38" name="Text Box 94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39" name="Text Box 94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40" name="Text Box 94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41" name="Text Box 949"/>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42" name="Text Box 100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43" name="Text Box 100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44" name="Text Box 100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45" name="Text Box 1009"/>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246"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47" name="Text Box 101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48" name="Text Box 101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49" name="Text Box 101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0" name="Text Box 101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1" name="Text Box 1015"/>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2" name="Text Box 101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3" name="Text Box 1066"/>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4" name="Text Box 1067"/>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5" name="Text Box 1068"/>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6" name="Text Box 1070"/>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7" name="Text Box 1071"/>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8" name="Text Box 1072"/>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59" name="Text Box 1073"/>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171450</xdr:rowOff>
    </xdr:to>
    <xdr:sp fLocksText="0">
      <xdr:nvSpPr>
        <xdr:cNvPr id="260" name="Text Box 1074"/>
        <xdr:cNvSpPr txBox="1">
          <a:spLocks noChangeArrowheads="1"/>
        </xdr:cNvSpPr>
      </xdr:nvSpPr>
      <xdr:spPr>
        <a:xfrm>
          <a:off x="1200150" y="233352975"/>
          <a:ext cx="14287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61" name="Text Box 62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62" name="Text Box 63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63" name="Text Box 63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64" name="Text Box 63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65" name="Text Box 63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66" name="Text Box 63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67" name="Text Box 63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68" name="Text Box 63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69" name="Text Box 63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70" name="Text Box 79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71" name="Text Box 79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72" name="Text Box 79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273" name="Text Box 800"/>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274" name="Text Box 80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275" name="Text Box 80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76" name="Text Box 80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77" name="Text Box 80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78" name="Text Box 80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79" name="Text Box 8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80" name="Text Box 8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81" name="Text Box 8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82" name="Text Box 8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83" name="Text Box 86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84" name="Text Box 8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285" name="Text Box 87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286" name="Text Box 87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287" name="Text Box 87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88" name="Text Box 8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89" name="Text Box 87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90" name="Text Box 87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91" name="Text Box 87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92" name="Text Box 87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93" name="Text Box 87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94" name="Text Box 93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95" name="Text Box 94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96" name="Text Box 94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297" name="Text Box 94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298" name="Text Box 94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299" name="Text Box 94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00" name="Text Box 94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01" name="Text Box 94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02" name="Text Box 94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03" name="Text Box 94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04" name="Text Box 94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05" name="Text Box 10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06" name="Text Box 10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07" name="Text Box 10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08" name="Text Box 1009"/>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152400</xdr:rowOff>
    </xdr:to>
    <xdr:sp fLocksText="0">
      <xdr:nvSpPr>
        <xdr:cNvPr id="309" name="Text Box 1010"/>
        <xdr:cNvSpPr txBox="1">
          <a:spLocks noChangeArrowheads="1"/>
        </xdr:cNvSpPr>
      </xdr:nvSpPr>
      <xdr:spPr>
        <a:xfrm>
          <a:off x="847725" y="233352975"/>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0" name="Text Box 101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1" name="Text Box 101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2" name="Text Box 101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3" name="Text Box 101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4" name="Text Box 101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5" name="Text Box 101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6" name="Text Box 106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7" name="Text Box 106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8" name="Text Box 10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19" name="Text Box 10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0" name="Text Box 107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1" name="Text Box 107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2" name="Text Box 107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3" name="Text Box 10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4" name="Text Box 62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5" name="Text Box 63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6" name="Text Box 63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7" name="Text Box 63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8" name="Text Box 63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29" name="Text Box 63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30" name="Text Box 63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31" name="Text Box 63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32" name="Text Box 63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33" name="Text Box 79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34" name="Text Box 79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35" name="Text Box 79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36" name="Text Box 800"/>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37" name="Text Box 80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38" name="Text Box 80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39" name="Text Box 80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40" name="Text Box 80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41" name="Text Box 80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42" name="Text Box 8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43" name="Text Box 8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44" name="Text Box 8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45" name="Text Box 8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46" name="Text Box 86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47" name="Text Box 8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48" name="Text Box 87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49" name="Text Box 87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50" name="Text Box 87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51" name="Text Box 8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52" name="Text Box 87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53" name="Text Box 87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54" name="Text Box 87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55" name="Text Box 87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56" name="Text Box 87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57" name="Text Box 93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58" name="Text Box 94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59" name="Text Box 94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60" name="Text Box 94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61" name="Text Box 94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62" name="Text Box 94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63" name="Text Box 94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64" name="Text Box 94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65" name="Text Box 94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66" name="Text Box 94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67" name="Text Box 94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68" name="Text Box 10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69" name="Text Box 10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70" name="Text Box 10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371" name="Text Box 1009"/>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152400</xdr:rowOff>
    </xdr:to>
    <xdr:sp fLocksText="0">
      <xdr:nvSpPr>
        <xdr:cNvPr id="372" name="Text Box 1010"/>
        <xdr:cNvSpPr txBox="1">
          <a:spLocks noChangeArrowheads="1"/>
        </xdr:cNvSpPr>
      </xdr:nvSpPr>
      <xdr:spPr>
        <a:xfrm>
          <a:off x="847725" y="233352975"/>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73" name="Text Box 101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74" name="Text Box 101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75" name="Text Box 101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76" name="Text Box 101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77" name="Text Box 101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78" name="Text Box 101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79" name="Text Box 106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80" name="Text Box 106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81" name="Text Box 10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82" name="Text Box 10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83" name="Text Box 107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84" name="Text Box 107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85" name="Text Box 107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86" name="Text Box 10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387" name="Text Box 251"/>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388" name="Text Box 252"/>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389" name="Text Box 253"/>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390" name="Text Box 254"/>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391" name="Text Box 382"/>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392" name="Text Box 383"/>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393" name="Text Box 384"/>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394" name="Text Box 385"/>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95" name="Text Box 62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96" name="Text Box 63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97" name="Text Box 63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98" name="Text Box 63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399" name="Text Box 63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00" name="Text Box 63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01" name="Text Box 63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02" name="Text Box 63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03" name="Text Box 63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04" name="Text Box 79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05" name="Text Box 79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06" name="Text Box 79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07" name="Text Box 800"/>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08" name="Text Box 80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09" name="Text Box 80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10" name="Text Box 80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11" name="Text Box 80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12" name="Text Box 80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13" name="Text Box 8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14" name="Text Box 8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15" name="Text Box 8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16" name="Text Box 8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17" name="Text Box 86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18" name="Text Box 8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19" name="Text Box 87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20" name="Text Box 87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21" name="Text Box 87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22" name="Text Box 8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23" name="Text Box 87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24" name="Text Box 87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25" name="Text Box 87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26" name="Text Box 87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27" name="Text Box 87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28" name="Text Box 93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29" name="Text Box 94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30" name="Text Box 94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31" name="Text Box 94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32" name="Text Box 94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33" name="Text Box 94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34" name="Text Box 94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35" name="Text Box 94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36" name="Text Box 94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37" name="Text Box 94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38" name="Text Box 94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39" name="Text Box 10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40" name="Text Box 10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41" name="Text Box 10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42" name="Text Box 1009"/>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152400</xdr:rowOff>
    </xdr:to>
    <xdr:sp fLocksText="0">
      <xdr:nvSpPr>
        <xdr:cNvPr id="443" name="Text Box 1010"/>
        <xdr:cNvSpPr txBox="1">
          <a:spLocks noChangeArrowheads="1"/>
        </xdr:cNvSpPr>
      </xdr:nvSpPr>
      <xdr:spPr>
        <a:xfrm>
          <a:off x="847725" y="233352975"/>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44" name="Text Box 101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45" name="Text Box 101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46" name="Text Box 101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47" name="Text Box 101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48" name="Text Box 101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49" name="Text Box 101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0" name="Text Box 106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1" name="Text Box 106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2" name="Text Box 10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3" name="Text Box 10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4" name="Text Box 107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5" name="Text Box 107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6" name="Text Box 107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7" name="Text Box 10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8" name="Text Box 62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59" name="Text Box 63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0" name="Text Box 63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1" name="Text Box 63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2" name="Text Box 63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3" name="Text Box 63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4" name="Text Box 63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5" name="Text Box 63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6" name="Text Box 63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7" name="Text Box 79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8" name="Text Box 79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69" name="Text Box 79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70" name="Text Box 800"/>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71" name="Text Box 80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72" name="Text Box 80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73" name="Text Box 80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74" name="Text Box 80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75" name="Text Box 80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76" name="Text Box 8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77" name="Text Box 8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78" name="Text Box 8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79" name="Text Box 8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80" name="Text Box 86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81" name="Text Box 8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82" name="Text Box 87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83" name="Text Box 87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84" name="Text Box 87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85" name="Text Box 8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86" name="Text Box 87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87" name="Text Box 87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88" name="Text Box 87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89" name="Text Box 87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90" name="Text Box 87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91" name="Text Box 93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92" name="Text Box 94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93" name="Text Box 94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94" name="Text Box 94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495" name="Text Box 94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96" name="Text Box 94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97" name="Text Box 94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98" name="Text Box 94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499" name="Text Box 94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00" name="Text Box 94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01" name="Text Box 94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02" name="Text Box 10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03" name="Text Box 10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04" name="Text Box 10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05" name="Text Box 1009"/>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152400</xdr:rowOff>
    </xdr:to>
    <xdr:sp fLocksText="0">
      <xdr:nvSpPr>
        <xdr:cNvPr id="506" name="Text Box 1010"/>
        <xdr:cNvSpPr txBox="1">
          <a:spLocks noChangeArrowheads="1"/>
        </xdr:cNvSpPr>
      </xdr:nvSpPr>
      <xdr:spPr>
        <a:xfrm>
          <a:off x="847725" y="233352975"/>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07" name="Text Box 101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08" name="Text Box 101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09" name="Text Box 101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0" name="Text Box 101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1" name="Text Box 101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2" name="Text Box 101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3" name="Text Box 106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4" name="Text Box 106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5" name="Text Box 10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6" name="Text Box 10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7" name="Text Box 107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8" name="Text Box 107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19" name="Text Box 107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0" name="Text Box 10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1" name="Text Box 62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2" name="Text Box 63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3" name="Text Box 63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4" name="Text Box 63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5" name="Text Box 63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6" name="Text Box 63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7" name="Text Box 63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8" name="Text Box 63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29" name="Text Box 63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30" name="Text Box 79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31" name="Text Box 79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32" name="Text Box 79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33" name="Text Box 800"/>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34" name="Text Box 80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35" name="Text Box 80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36" name="Text Box 80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37" name="Text Box 80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38" name="Text Box 80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39" name="Text Box 8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40" name="Text Box 8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41" name="Text Box 8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42" name="Text Box 8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43" name="Text Box 86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44" name="Text Box 8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45" name="Text Box 87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46" name="Text Box 87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47" name="Text Box 87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48" name="Text Box 8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49" name="Text Box 87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50" name="Text Box 87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51" name="Text Box 87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52" name="Text Box 87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53" name="Text Box 87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54" name="Text Box 93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55" name="Text Box 94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56" name="Text Box 94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57" name="Text Box 94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58" name="Text Box 94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59" name="Text Box 94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60" name="Text Box 94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61" name="Text Box 94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62" name="Text Box 94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63" name="Text Box 94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64" name="Text Box 94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65" name="Text Box 10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66" name="Text Box 10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67" name="Text Box 10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68" name="Text Box 1009"/>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152400</xdr:rowOff>
    </xdr:to>
    <xdr:sp fLocksText="0">
      <xdr:nvSpPr>
        <xdr:cNvPr id="569" name="Text Box 1010"/>
        <xdr:cNvSpPr txBox="1">
          <a:spLocks noChangeArrowheads="1"/>
        </xdr:cNvSpPr>
      </xdr:nvSpPr>
      <xdr:spPr>
        <a:xfrm>
          <a:off x="847725" y="233352975"/>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0" name="Text Box 101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1" name="Text Box 101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2" name="Text Box 101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3" name="Text Box 101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4" name="Text Box 101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5" name="Text Box 101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6" name="Text Box 106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7" name="Text Box 106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8" name="Text Box 10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79" name="Text Box 10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0" name="Text Box 107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1" name="Text Box 107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2" name="Text Box 107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3" name="Text Box 10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4" name="Text Box 62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5" name="Text Box 63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6" name="Text Box 63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7" name="Text Box 63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8" name="Text Box 63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89" name="Text Box 63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90" name="Text Box 63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91" name="Text Box 63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92" name="Text Box 63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93" name="Text Box 79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94" name="Text Box 79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95" name="Text Box 79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96" name="Text Box 800"/>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97" name="Text Box 80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598" name="Text Box 80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599" name="Text Box 80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00" name="Text Box 80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01" name="Text Box 80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02" name="Text Box 8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03" name="Text Box 8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04" name="Text Box 8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05" name="Text Box 8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06" name="Text Box 86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07" name="Text Box 8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08" name="Text Box 87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09" name="Text Box 87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10" name="Text Box 87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11" name="Text Box 8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12" name="Text Box 87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13" name="Text Box 87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14" name="Text Box 87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15" name="Text Box 87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16" name="Text Box 87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17" name="Text Box 93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18" name="Text Box 94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19" name="Text Box 94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20" name="Text Box 94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21" name="Text Box 94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22" name="Text Box 94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23" name="Text Box 94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24" name="Text Box 94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25" name="Text Box 94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26" name="Text Box 94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27" name="Text Box 94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28" name="Text Box 10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29" name="Text Box 10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30" name="Text Box 10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31" name="Text Box 1009"/>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152400</xdr:rowOff>
    </xdr:to>
    <xdr:sp fLocksText="0">
      <xdr:nvSpPr>
        <xdr:cNvPr id="632" name="Text Box 1010"/>
        <xdr:cNvSpPr txBox="1">
          <a:spLocks noChangeArrowheads="1"/>
        </xdr:cNvSpPr>
      </xdr:nvSpPr>
      <xdr:spPr>
        <a:xfrm>
          <a:off x="847725" y="233352975"/>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33" name="Text Box 101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34" name="Text Box 101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35" name="Text Box 101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36" name="Text Box 101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37" name="Text Box 101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38" name="Text Box 101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39" name="Text Box 106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40" name="Text Box 106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41" name="Text Box 10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42" name="Text Box 10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43" name="Text Box 107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44" name="Text Box 107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45" name="Text Box 107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46" name="Text Box 10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647" name="Text Box 251"/>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648" name="Text Box 252"/>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649" name="Text Box 253"/>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650" name="Text Box 254"/>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651" name="Text Box 382"/>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652" name="Text Box 383"/>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653" name="Text Box 384"/>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1144</xdr:row>
      <xdr:rowOff>133350</xdr:rowOff>
    </xdr:to>
    <xdr:sp fLocksText="0">
      <xdr:nvSpPr>
        <xdr:cNvPr id="654" name="Text Box 385"/>
        <xdr:cNvSpPr txBox="1">
          <a:spLocks noChangeArrowheads="1"/>
        </xdr:cNvSpPr>
      </xdr:nvSpPr>
      <xdr:spPr>
        <a:xfrm>
          <a:off x="847725" y="233352975"/>
          <a:ext cx="85725" cy="1638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55" name="Text Box 62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56" name="Text Box 63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57" name="Text Box 63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58" name="Text Box 63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59" name="Text Box 63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60" name="Text Box 63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61" name="Text Box 63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62" name="Text Box 63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63" name="Text Box 63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64" name="Text Box 79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65" name="Text Box 79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66" name="Text Box 79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67" name="Text Box 800"/>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68" name="Text Box 80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69" name="Text Box 80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70" name="Text Box 80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71" name="Text Box 80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72" name="Text Box 80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73" name="Text Box 8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74" name="Text Box 8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75" name="Text Box 8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76" name="Text Box 8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77" name="Text Box 86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78" name="Text Box 8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79" name="Text Box 87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80" name="Text Box 87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81" name="Text Box 87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82" name="Text Box 8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83" name="Text Box 87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84" name="Text Box 87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85" name="Text Box 87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86" name="Text Box 87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87" name="Text Box 87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88" name="Text Box 93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89" name="Text Box 94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90" name="Text Box 94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91" name="Text Box 94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692" name="Text Box 94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93" name="Text Box 94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94" name="Text Box 94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95" name="Text Box 94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96" name="Text Box 94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97" name="Text Box 94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98" name="Text Box 94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699" name="Text Box 10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00" name="Text Box 10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01" name="Text Box 10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02" name="Text Box 1009"/>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152400</xdr:rowOff>
    </xdr:to>
    <xdr:sp fLocksText="0">
      <xdr:nvSpPr>
        <xdr:cNvPr id="703" name="Text Box 1010"/>
        <xdr:cNvSpPr txBox="1">
          <a:spLocks noChangeArrowheads="1"/>
        </xdr:cNvSpPr>
      </xdr:nvSpPr>
      <xdr:spPr>
        <a:xfrm>
          <a:off x="847725" y="233352975"/>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04" name="Text Box 101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05" name="Text Box 101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06" name="Text Box 101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07" name="Text Box 101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08" name="Text Box 101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09" name="Text Box 101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0" name="Text Box 106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1" name="Text Box 106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2" name="Text Box 10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3" name="Text Box 10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4" name="Text Box 107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5" name="Text Box 107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6" name="Text Box 107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7" name="Text Box 10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8" name="Text Box 62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19" name="Text Box 63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0" name="Text Box 63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1" name="Text Box 63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2" name="Text Box 63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3" name="Text Box 63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4" name="Text Box 63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5" name="Text Box 63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6" name="Text Box 63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7" name="Text Box 79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8" name="Text Box 79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29" name="Text Box 79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30" name="Text Box 800"/>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31" name="Text Box 80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32" name="Text Box 80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33" name="Text Box 80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34" name="Text Box 80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35" name="Text Box 80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36" name="Text Box 8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37" name="Text Box 8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38" name="Text Box 8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39" name="Text Box 8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40" name="Text Box 86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41" name="Text Box 8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42" name="Text Box 871"/>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43" name="Text Box 87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44" name="Text Box 87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45" name="Text Box 87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46" name="Text Box 87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47" name="Text Box 87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48" name="Text Box 87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49" name="Text Box 87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50" name="Text Box 87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51" name="Text Box 93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52" name="Text Box 94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53" name="Text Box 94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54" name="Text Box 942"/>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55" name="Text Box 943"/>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56" name="Text Box 94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57" name="Text Box 94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58" name="Text Box 94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59" name="Text Box 94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60" name="Text Box 94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61" name="Text Box 949"/>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62" name="Text Box 100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63" name="Text Box 100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64" name="Text Box 100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1138</xdr:row>
      <xdr:rowOff>133350</xdr:rowOff>
    </xdr:to>
    <xdr:sp fLocksText="0">
      <xdr:nvSpPr>
        <xdr:cNvPr id="765" name="Text Box 1009"/>
        <xdr:cNvSpPr txBox="1">
          <a:spLocks noChangeArrowheads="1"/>
        </xdr:cNvSpPr>
      </xdr:nvSpPr>
      <xdr:spPr>
        <a:xfrm>
          <a:off x="847725" y="233352975"/>
          <a:ext cx="12382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152400</xdr:rowOff>
    </xdr:to>
    <xdr:sp fLocksText="0">
      <xdr:nvSpPr>
        <xdr:cNvPr id="766" name="Text Box 1010"/>
        <xdr:cNvSpPr txBox="1">
          <a:spLocks noChangeArrowheads="1"/>
        </xdr:cNvSpPr>
      </xdr:nvSpPr>
      <xdr:spPr>
        <a:xfrm>
          <a:off x="847725" y="233352975"/>
          <a:ext cx="123825" cy="476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67" name="Text Box 101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68" name="Text Box 101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69" name="Text Box 101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0" name="Text Box 1014"/>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1" name="Text Box 1015"/>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2" name="Text Box 101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3" name="Text Box 1066"/>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4" name="Text Box 1067"/>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5" name="Text Box 1068"/>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6" name="Text Box 1070"/>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7" name="Text Box 1071"/>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8" name="Text Box 1072"/>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1138</xdr:row>
      <xdr:rowOff>133350</xdr:rowOff>
    </xdr:to>
    <xdr:sp fLocksText="0">
      <xdr:nvSpPr>
        <xdr:cNvPr id="779" name="Text Box 1073"/>
        <xdr:cNvSpPr txBox="1">
          <a:spLocks noChangeArrowheads="1"/>
        </xdr:cNvSpPr>
      </xdr:nvSpPr>
      <xdr:spPr>
        <a:xfrm>
          <a:off x="1200150" y="233352975"/>
          <a:ext cx="142875" cy="666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1135</xdr:row>
      <xdr:rowOff>0</xdr:rowOff>
    </xdr:from>
    <xdr:to>
      <xdr:col>3</xdr:col>
      <xdr:colOff>133350</xdr:colOff>
      <xdr:row>1137</xdr:row>
      <xdr:rowOff>9525</xdr:rowOff>
    </xdr:to>
    <xdr:sp fLocksText="0">
      <xdr:nvSpPr>
        <xdr:cNvPr id="780" name="Text Box 1074"/>
        <xdr:cNvSpPr txBox="1">
          <a:spLocks noChangeArrowheads="1"/>
        </xdr:cNvSpPr>
      </xdr:nvSpPr>
      <xdr:spPr>
        <a:xfrm>
          <a:off x="6019800" y="233352975"/>
          <a:ext cx="133350" cy="333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81" name="Text Box 62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82" name="Text Box 63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83" name="Text Box 63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84" name="Text Box 63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85" name="Text Box 63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86" name="Text Box 63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87" name="Text Box 63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88" name="Text Box 63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89" name="Text Box 63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90" name="Text Box 79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91" name="Text Box 79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92" name="Text Box 79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793" name="Text Box 800"/>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794" name="Text Box 80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795" name="Text Box 80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96" name="Text Box 80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97" name="Text Box 80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98" name="Text Box 80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799" name="Text Box 8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00" name="Text Box 8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01" name="Text Box 8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02" name="Text Box 8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03" name="Text Box 86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04" name="Text Box 8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05" name="Text Box 87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06" name="Text Box 87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07" name="Text Box 87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08" name="Text Box 8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09" name="Text Box 87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10" name="Text Box 87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11" name="Text Box 87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12" name="Text Box 87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13" name="Text Box 87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14" name="Text Box 93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15" name="Text Box 94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16" name="Text Box 94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17" name="Text Box 94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18" name="Text Box 94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19" name="Text Box 94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20" name="Text Box 94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21" name="Text Box 94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22" name="Text Box 94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23" name="Text Box 94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24" name="Text Box 94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25" name="Text Box 10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26" name="Text Box 10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27" name="Text Box 10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28" name="Text Box 1009"/>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829"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0" name="Text Box 101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1" name="Text Box 101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2" name="Text Box 101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3" name="Text Box 101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4" name="Text Box 101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5" name="Text Box 101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6" name="Text Box 106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7" name="Text Box 106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8" name="Text Box 10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39" name="Text Box 10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0" name="Text Box 107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1" name="Text Box 107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2" name="Text Box 107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3" name="Text Box 10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4" name="Text Box 62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5" name="Text Box 63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6" name="Text Box 63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7" name="Text Box 63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8" name="Text Box 63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49" name="Text Box 63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50" name="Text Box 63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51" name="Text Box 63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52" name="Text Box 63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53" name="Text Box 79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54" name="Text Box 79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55" name="Text Box 79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56" name="Text Box 800"/>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57" name="Text Box 80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58" name="Text Box 80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59" name="Text Box 80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60" name="Text Box 80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61" name="Text Box 80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62" name="Text Box 8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63" name="Text Box 8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64" name="Text Box 8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65" name="Text Box 8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66" name="Text Box 86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67" name="Text Box 8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68" name="Text Box 87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69" name="Text Box 87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70" name="Text Box 87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71" name="Text Box 8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72" name="Text Box 87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73" name="Text Box 87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74" name="Text Box 87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75" name="Text Box 87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76" name="Text Box 87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77" name="Text Box 93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78" name="Text Box 94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79" name="Text Box 94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80" name="Text Box 94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81" name="Text Box 94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82" name="Text Box 94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83" name="Text Box 94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84" name="Text Box 94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85" name="Text Box 94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86" name="Text Box 94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87" name="Text Box 94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88" name="Text Box 10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89" name="Text Box 10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90" name="Text Box 10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891" name="Text Box 1009"/>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892"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93" name="Text Box 101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94" name="Text Box 101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95" name="Text Box 101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96" name="Text Box 101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97" name="Text Box 101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98" name="Text Box 101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899" name="Text Box 106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00" name="Text Box 106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01" name="Text Box 10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02" name="Text Box 10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03" name="Text Box 107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04" name="Text Box 107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05" name="Text Box 107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06" name="Text Box 10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907" name="Text Box 251"/>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908" name="Text Box 252"/>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909" name="Text Box 253"/>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910" name="Text Box 254"/>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911" name="Text Box 382"/>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912" name="Text Box 383"/>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913" name="Text Box 384"/>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914" name="Text Box 385"/>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15" name="Text Box 62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16" name="Text Box 63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17" name="Text Box 63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18" name="Text Box 63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19" name="Text Box 63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20" name="Text Box 63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21" name="Text Box 63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22" name="Text Box 63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23" name="Text Box 63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24" name="Text Box 79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25" name="Text Box 79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26" name="Text Box 79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27" name="Text Box 800"/>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28" name="Text Box 80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29" name="Text Box 80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30" name="Text Box 80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31" name="Text Box 80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32" name="Text Box 80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33" name="Text Box 8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34" name="Text Box 8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35" name="Text Box 8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36" name="Text Box 8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37" name="Text Box 86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38" name="Text Box 8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39" name="Text Box 87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40" name="Text Box 87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41" name="Text Box 87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42" name="Text Box 8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43" name="Text Box 87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44" name="Text Box 87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45" name="Text Box 87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46" name="Text Box 87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47" name="Text Box 87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48" name="Text Box 93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49" name="Text Box 94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50" name="Text Box 94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51" name="Text Box 94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52" name="Text Box 94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53" name="Text Box 94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54" name="Text Box 94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55" name="Text Box 94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56" name="Text Box 94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57" name="Text Box 94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58" name="Text Box 94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59" name="Text Box 10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60" name="Text Box 10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61" name="Text Box 10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62" name="Text Box 1009"/>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963"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64" name="Text Box 101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65" name="Text Box 101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66" name="Text Box 101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67" name="Text Box 101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68" name="Text Box 101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69" name="Text Box 101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0" name="Text Box 106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1" name="Text Box 106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2" name="Text Box 10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3" name="Text Box 10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4" name="Text Box 107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5" name="Text Box 107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6" name="Text Box 107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7" name="Text Box 10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8" name="Text Box 62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79" name="Text Box 63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0" name="Text Box 63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1" name="Text Box 63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2" name="Text Box 63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3" name="Text Box 63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4" name="Text Box 63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5" name="Text Box 63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6" name="Text Box 63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7" name="Text Box 79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8" name="Text Box 79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89" name="Text Box 79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90" name="Text Box 800"/>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91" name="Text Box 80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992" name="Text Box 80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93" name="Text Box 80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94" name="Text Box 80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95" name="Text Box 80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96" name="Text Box 8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97" name="Text Box 8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98" name="Text Box 8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999" name="Text Box 8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00" name="Text Box 86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01" name="Text Box 8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02" name="Text Box 87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03" name="Text Box 87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04" name="Text Box 87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05" name="Text Box 8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06" name="Text Box 87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07" name="Text Box 87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08" name="Text Box 87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09" name="Text Box 87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10" name="Text Box 87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11" name="Text Box 93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12" name="Text Box 94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13" name="Text Box 94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14" name="Text Box 94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15" name="Text Box 94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16" name="Text Box 94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17" name="Text Box 94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18" name="Text Box 94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19" name="Text Box 94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20" name="Text Box 94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21" name="Text Box 94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22" name="Text Box 10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23" name="Text Box 10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24" name="Text Box 10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25" name="Text Box 1009"/>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026"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27" name="Text Box 101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28" name="Text Box 101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29" name="Text Box 101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0" name="Text Box 101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1" name="Text Box 101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2" name="Text Box 101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3" name="Text Box 106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4" name="Text Box 106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5" name="Text Box 10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6" name="Text Box 10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7" name="Text Box 107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8" name="Text Box 107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39" name="Text Box 107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0" name="Text Box 10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1" name="Text Box 62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2" name="Text Box 63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3" name="Text Box 63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4" name="Text Box 63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5" name="Text Box 63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6" name="Text Box 63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7" name="Text Box 63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8" name="Text Box 63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49" name="Text Box 63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50" name="Text Box 79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51" name="Text Box 79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52" name="Text Box 79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53" name="Text Box 800"/>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54" name="Text Box 80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55" name="Text Box 80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56" name="Text Box 80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57" name="Text Box 80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58" name="Text Box 80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59" name="Text Box 8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60" name="Text Box 8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61" name="Text Box 8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62" name="Text Box 8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63" name="Text Box 86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64" name="Text Box 8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65" name="Text Box 87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66" name="Text Box 87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67" name="Text Box 87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68" name="Text Box 8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69" name="Text Box 87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70" name="Text Box 87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71" name="Text Box 87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72" name="Text Box 87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73" name="Text Box 87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74" name="Text Box 93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75" name="Text Box 94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76" name="Text Box 94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77" name="Text Box 94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78" name="Text Box 94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79" name="Text Box 94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80" name="Text Box 94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81" name="Text Box 94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82" name="Text Box 94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83" name="Text Box 94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84" name="Text Box 94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85" name="Text Box 10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86" name="Text Box 10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87" name="Text Box 10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088" name="Text Box 1009"/>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089"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0" name="Text Box 101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1" name="Text Box 101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2" name="Text Box 101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3" name="Text Box 101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4" name="Text Box 101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5" name="Text Box 101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6" name="Text Box 106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7" name="Text Box 106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8" name="Text Box 10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099" name="Text Box 10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0" name="Text Box 107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1" name="Text Box 107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2" name="Text Box 107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3" name="Text Box 10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4" name="Text Box 62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5" name="Text Box 63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6" name="Text Box 63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7" name="Text Box 63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8" name="Text Box 63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09" name="Text Box 63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10" name="Text Box 63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11" name="Text Box 63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12" name="Text Box 63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13" name="Text Box 79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14" name="Text Box 79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15" name="Text Box 79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16" name="Text Box 800"/>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17" name="Text Box 80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18" name="Text Box 80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19" name="Text Box 80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20" name="Text Box 80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21" name="Text Box 80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22" name="Text Box 8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23" name="Text Box 8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24" name="Text Box 8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25" name="Text Box 8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26" name="Text Box 86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27" name="Text Box 8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28" name="Text Box 87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29" name="Text Box 87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30" name="Text Box 87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31" name="Text Box 8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32" name="Text Box 87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33" name="Text Box 87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34" name="Text Box 87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35" name="Text Box 87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36" name="Text Box 87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37" name="Text Box 93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38" name="Text Box 94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39" name="Text Box 94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40" name="Text Box 94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41" name="Text Box 94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42" name="Text Box 94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43" name="Text Box 94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44" name="Text Box 94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45" name="Text Box 94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46" name="Text Box 94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47" name="Text Box 94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48" name="Text Box 10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49" name="Text Box 10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50" name="Text Box 10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51" name="Text Box 1009"/>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152"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53" name="Text Box 101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54" name="Text Box 101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55" name="Text Box 101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56" name="Text Box 101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57" name="Text Box 101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58" name="Text Box 101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59" name="Text Box 106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60" name="Text Box 106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61" name="Text Box 10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62" name="Text Box 10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63" name="Text Box 107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64" name="Text Box 107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65" name="Text Box 107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66" name="Text Box 10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1167" name="Text Box 251"/>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1168" name="Text Box 252"/>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1169" name="Text Box 253"/>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1170" name="Text Box 254"/>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1171" name="Text Box 382"/>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1172" name="Text Box 383"/>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1173" name="Text Box 384"/>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85725</xdr:colOff>
      <xdr:row>1143</xdr:row>
      <xdr:rowOff>133350</xdr:rowOff>
    </xdr:to>
    <xdr:sp fLocksText="0">
      <xdr:nvSpPr>
        <xdr:cNvPr id="1174" name="Text Box 385"/>
        <xdr:cNvSpPr txBox="1">
          <a:spLocks noChangeArrowheads="1"/>
        </xdr:cNvSpPr>
      </xdr:nvSpPr>
      <xdr:spPr>
        <a:xfrm>
          <a:off x="847725" y="233352975"/>
          <a:ext cx="85725" cy="14763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75" name="Text Box 62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76" name="Text Box 63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77" name="Text Box 63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78" name="Text Box 63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79" name="Text Box 63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80" name="Text Box 63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81" name="Text Box 63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82" name="Text Box 63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83" name="Text Box 63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84" name="Text Box 79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85" name="Text Box 79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86" name="Text Box 79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87" name="Text Box 800"/>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88" name="Text Box 80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89" name="Text Box 80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90" name="Text Box 80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91" name="Text Box 80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92" name="Text Box 80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93" name="Text Box 8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94" name="Text Box 8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95" name="Text Box 8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96" name="Text Box 8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97" name="Text Box 86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198" name="Text Box 8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199" name="Text Box 87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00" name="Text Box 87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01" name="Text Box 87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02" name="Text Box 8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03" name="Text Box 87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04" name="Text Box 87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05" name="Text Box 87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06" name="Text Box 87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07" name="Text Box 87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08" name="Text Box 93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09" name="Text Box 94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10" name="Text Box 94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11" name="Text Box 94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12" name="Text Box 94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13" name="Text Box 94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14" name="Text Box 94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15" name="Text Box 94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16" name="Text Box 94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17" name="Text Box 94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18" name="Text Box 94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19" name="Text Box 10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20" name="Text Box 10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21" name="Text Box 10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22" name="Text Box 1009"/>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223"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24" name="Text Box 101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25" name="Text Box 101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26" name="Text Box 101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27" name="Text Box 101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28" name="Text Box 101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29" name="Text Box 101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0" name="Text Box 106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1" name="Text Box 106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2" name="Text Box 10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3" name="Text Box 10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4" name="Text Box 107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5" name="Text Box 107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6" name="Text Box 107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7" name="Text Box 10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8" name="Text Box 62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39" name="Text Box 63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0" name="Text Box 63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1" name="Text Box 63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2" name="Text Box 63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3" name="Text Box 63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4" name="Text Box 63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5" name="Text Box 63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6" name="Text Box 63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7" name="Text Box 79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8" name="Text Box 79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49" name="Text Box 79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50" name="Text Box 800"/>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51" name="Text Box 80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52" name="Text Box 80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53" name="Text Box 80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54" name="Text Box 80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55" name="Text Box 80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56" name="Text Box 8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57" name="Text Box 8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58" name="Text Box 8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59" name="Text Box 8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60" name="Text Box 86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61" name="Text Box 8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62" name="Text Box 871"/>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63" name="Text Box 87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64" name="Text Box 87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65" name="Text Box 8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66" name="Text Box 87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67" name="Text Box 87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68" name="Text Box 87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69" name="Text Box 87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70" name="Text Box 87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71" name="Text Box 93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72" name="Text Box 94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73" name="Text Box 94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74" name="Text Box 942"/>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75" name="Text Box 943"/>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76" name="Text Box 94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77" name="Text Box 94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78" name="Text Box 94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79" name="Text Box 94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80" name="Text Box 94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81" name="Text Box 949"/>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82" name="Text Box 100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83" name="Text Box 100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84" name="Text Box 100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190500</xdr:rowOff>
    </xdr:to>
    <xdr:sp fLocksText="0">
      <xdr:nvSpPr>
        <xdr:cNvPr id="1285" name="Text Box 1009"/>
        <xdr:cNvSpPr txBox="1">
          <a:spLocks noChangeArrowheads="1"/>
        </xdr:cNvSpPr>
      </xdr:nvSpPr>
      <xdr:spPr>
        <a:xfrm>
          <a:off x="847725" y="233352975"/>
          <a:ext cx="12382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1135</xdr:row>
      <xdr:rowOff>0</xdr:rowOff>
    </xdr:from>
    <xdr:to>
      <xdr:col>2</xdr:col>
      <xdr:colOff>123825</xdr:colOff>
      <xdr:row>1137</xdr:row>
      <xdr:rowOff>171450</xdr:rowOff>
    </xdr:to>
    <xdr:sp fLocksText="0">
      <xdr:nvSpPr>
        <xdr:cNvPr id="1286" name="Text Box 1010"/>
        <xdr:cNvSpPr txBox="1">
          <a:spLocks noChangeArrowheads="1"/>
        </xdr:cNvSpPr>
      </xdr:nvSpPr>
      <xdr:spPr>
        <a:xfrm>
          <a:off x="847725" y="233352975"/>
          <a:ext cx="123825" cy="495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87" name="Text Box 101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88" name="Text Box 101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89" name="Text Box 101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0" name="Text Box 101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1" name="Text Box 1015"/>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2" name="Text Box 101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3" name="Text Box 1066"/>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4" name="Text Box 1067"/>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5" name="Text Box 1068"/>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6" name="Text Box 1070"/>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7" name="Text Box 1071"/>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8" name="Text Box 1072"/>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299" name="Text Box 1073"/>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352425</xdr:colOff>
      <xdr:row>1135</xdr:row>
      <xdr:rowOff>0</xdr:rowOff>
    </xdr:from>
    <xdr:to>
      <xdr:col>2</xdr:col>
      <xdr:colOff>485775</xdr:colOff>
      <xdr:row>1137</xdr:row>
      <xdr:rowOff>190500</xdr:rowOff>
    </xdr:to>
    <xdr:sp fLocksText="0">
      <xdr:nvSpPr>
        <xdr:cNvPr id="1300" name="Text Box 1074"/>
        <xdr:cNvSpPr txBox="1">
          <a:spLocks noChangeArrowheads="1"/>
        </xdr:cNvSpPr>
      </xdr:nvSpPr>
      <xdr:spPr>
        <a:xfrm>
          <a:off x="1200150" y="233352975"/>
          <a:ext cx="142875" cy="51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I30"/>
  <sheetViews>
    <sheetView view="pageBreakPreview" zoomScaleSheetLayoutView="100" zoomScalePageLayoutView="0" workbookViewId="0" topLeftCell="B1">
      <selection activeCell="G30" sqref="G30"/>
    </sheetView>
  </sheetViews>
  <sheetFormatPr defaultColWidth="9.00390625" defaultRowHeight="12.75"/>
  <cols>
    <col min="1" max="1" width="5.25390625" style="1" customWidth="1"/>
    <col min="2" max="7" width="9.125" style="1" customWidth="1"/>
    <col min="8" max="8" width="14.375" style="1" customWidth="1"/>
    <col min="9" max="16384" width="9.125" style="1" customWidth="1"/>
  </cols>
  <sheetData>
    <row r="3" spans="3:8" ht="57" customHeight="1">
      <c r="C3" s="952" t="s">
        <v>911</v>
      </c>
      <c r="D3" s="952"/>
      <c r="E3" s="952"/>
      <c r="F3" s="952"/>
      <c r="G3" s="952"/>
      <c r="H3" s="952"/>
    </row>
    <row r="7" spans="2:8" ht="25.5" customHeight="1">
      <c r="B7" s="2"/>
      <c r="C7" s="2"/>
      <c r="D7" s="2"/>
      <c r="E7" s="2"/>
      <c r="F7" s="2"/>
      <c r="G7" s="2"/>
      <c r="H7" s="2"/>
    </row>
    <row r="8" spans="2:8" ht="12.75" customHeight="1">
      <c r="B8" s="2"/>
      <c r="C8" s="2"/>
      <c r="D8" s="3"/>
      <c r="E8" s="3"/>
      <c r="F8" s="3"/>
      <c r="G8" s="3"/>
      <c r="H8" s="2"/>
    </row>
    <row r="9" spans="2:8" ht="12.75" customHeight="1">
      <c r="B9" s="2"/>
      <c r="C9" s="2"/>
      <c r="D9" s="3"/>
      <c r="E9" s="3"/>
      <c r="F9" s="3"/>
      <c r="G9" s="3"/>
      <c r="H9" s="2"/>
    </row>
    <row r="10" spans="2:8" ht="12.75" customHeight="1">
      <c r="B10" s="2"/>
      <c r="C10" s="2"/>
      <c r="D10" s="3"/>
      <c r="E10" s="3"/>
      <c r="F10" s="3"/>
      <c r="G10" s="3"/>
      <c r="H10" s="2"/>
    </row>
    <row r="11" spans="2:8" ht="12.75" customHeight="1">
      <c r="B11" s="2"/>
      <c r="C11" s="2"/>
      <c r="D11" s="3"/>
      <c r="E11" s="3"/>
      <c r="F11" s="3"/>
      <c r="G11" s="3"/>
      <c r="H11" s="2"/>
    </row>
    <row r="12" spans="2:8" ht="12.75" customHeight="1">
      <c r="B12" s="2"/>
      <c r="C12" s="2"/>
      <c r="D12" s="3"/>
      <c r="E12" s="3"/>
      <c r="F12" s="3"/>
      <c r="G12" s="3"/>
      <c r="H12" s="2"/>
    </row>
    <row r="13" spans="2:8" ht="12.75" customHeight="1">
      <c r="B13" s="2"/>
      <c r="C13" s="2"/>
      <c r="D13" s="3"/>
      <c r="E13" s="3"/>
      <c r="F13" s="3"/>
      <c r="G13" s="3"/>
      <c r="H13" s="2"/>
    </row>
    <row r="14" spans="2:8" ht="12.75" customHeight="1">
      <c r="B14" s="2"/>
      <c r="C14" s="2"/>
      <c r="D14" s="3"/>
      <c r="E14" s="3"/>
      <c r="F14" s="3"/>
      <c r="G14" s="3"/>
      <c r="H14" s="2"/>
    </row>
    <row r="15" spans="2:8" ht="12.75" customHeight="1">
      <c r="B15" s="2"/>
      <c r="C15" s="2"/>
      <c r="D15" s="3"/>
      <c r="E15" s="3"/>
      <c r="F15" s="3"/>
      <c r="G15" s="3"/>
      <c r="H15" s="2"/>
    </row>
    <row r="16" spans="2:8" ht="12.75" customHeight="1">
      <c r="B16" s="2"/>
      <c r="C16" s="2"/>
      <c r="D16" s="2"/>
      <c r="E16" s="2"/>
      <c r="F16" s="2"/>
      <c r="G16" s="2"/>
      <c r="H16" s="2"/>
    </row>
    <row r="17" spans="2:8" ht="12.75" customHeight="1">
      <c r="B17" s="2"/>
      <c r="C17" s="2"/>
      <c r="D17" s="2"/>
      <c r="E17" s="2"/>
      <c r="F17" s="2"/>
      <c r="G17" s="2"/>
      <c r="H17" s="2"/>
    </row>
    <row r="18" spans="2:8" ht="12.75" customHeight="1">
      <c r="B18" s="2"/>
      <c r="C18" s="2"/>
      <c r="D18" s="2"/>
      <c r="E18" s="2"/>
      <c r="F18" s="2"/>
      <c r="G18" s="2"/>
      <c r="H18" s="2"/>
    </row>
    <row r="19" spans="2:8" ht="12.75" customHeight="1">
      <c r="B19" s="2"/>
      <c r="C19" s="2"/>
      <c r="D19" s="2"/>
      <c r="E19" s="2"/>
      <c r="F19" s="2"/>
      <c r="G19" s="2"/>
      <c r="H19" s="2"/>
    </row>
    <row r="20" spans="2:8" ht="12.75" customHeight="1">
      <c r="B20" s="2"/>
      <c r="C20" s="2"/>
      <c r="D20" s="2"/>
      <c r="E20" s="2"/>
      <c r="F20" s="2"/>
      <c r="G20" s="2"/>
      <c r="H20" s="2"/>
    </row>
    <row r="21" spans="2:8" ht="12.75" customHeight="1">
      <c r="B21" s="2"/>
      <c r="C21" s="2"/>
      <c r="D21" s="2"/>
      <c r="E21" s="2"/>
      <c r="F21" s="2"/>
      <c r="G21" s="2"/>
      <c r="H21" s="2"/>
    </row>
    <row r="24" spans="2:9" ht="47.25" customHeight="1">
      <c r="B24" s="951" t="s">
        <v>912</v>
      </c>
      <c r="C24" s="951"/>
      <c r="D24" s="951"/>
      <c r="E24" s="951"/>
      <c r="F24" s="951"/>
      <c r="G24" s="951"/>
      <c r="H24" s="951"/>
      <c r="I24" s="951"/>
    </row>
    <row r="25" spans="2:8" ht="16.5" customHeight="1">
      <c r="B25" s="4"/>
      <c r="C25" s="4"/>
      <c r="D25" s="4"/>
      <c r="E25" s="4"/>
      <c r="F25" s="4"/>
      <c r="G25" s="4"/>
      <c r="H25" s="4"/>
    </row>
    <row r="26" spans="2:8" ht="16.5" customHeight="1">
      <c r="B26" s="4"/>
      <c r="C26" s="4"/>
      <c r="D26" s="4"/>
      <c r="E26" s="4"/>
      <c r="F26" s="4"/>
      <c r="G26" s="4"/>
      <c r="H26" s="4"/>
    </row>
    <row r="27" spans="2:8" ht="14.25" customHeight="1">
      <c r="B27" s="4"/>
      <c r="C27" s="4"/>
      <c r="D27" s="4"/>
      <c r="E27" s="4"/>
      <c r="F27" s="4"/>
      <c r="G27" s="4"/>
      <c r="H27" s="4"/>
    </row>
    <row r="28" spans="2:8" ht="13.5" customHeight="1">
      <c r="B28" s="4"/>
      <c r="C28" s="4"/>
      <c r="D28" s="4"/>
      <c r="E28" s="4"/>
      <c r="F28" s="4"/>
      <c r="G28" s="4"/>
      <c r="H28" s="4"/>
    </row>
    <row r="29" spans="2:8" ht="13.5" customHeight="1">
      <c r="B29" s="4"/>
      <c r="C29" s="4"/>
      <c r="D29" s="4"/>
      <c r="E29" s="4"/>
      <c r="F29" s="4"/>
      <c r="G29" s="4"/>
      <c r="H29" s="4"/>
    </row>
    <row r="30" spans="2:8" ht="12.75" customHeight="1">
      <c r="B30" s="5"/>
      <c r="C30" s="5"/>
      <c r="D30" s="5"/>
      <c r="E30" s="5"/>
      <c r="F30" s="5"/>
      <c r="G30" s="5"/>
      <c r="H30" s="5"/>
    </row>
  </sheetData>
  <sheetProtection selectLockedCells="1" selectUnlockedCells="1"/>
  <mergeCells count="2">
    <mergeCell ref="B24:I24"/>
    <mergeCell ref="C3:H3"/>
  </mergeCells>
  <printOptions/>
  <pageMargins left="0.7086614173228347" right="0.7086614173228347" top="0.7480314960629921" bottom="0.7480314960629921" header="0.5118110236220472" footer="0.5118110236220472"/>
  <pageSetup firstPageNumber="1" useFirstPageNumber="1" horizontalDpi="300" verticalDpi="300" orientation="portrait" paperSize="9" r:id="rId1"/>
  <headerFooter alignWithMargins="0">
    <oddFooter>&amp;CStran &amp;P</oddFooter>
  </headerFooter>
</worksheet>
</file>

<file path=xl/worksheets/sheet10.xml><?xml version="1.0" encoding="utf-8"?>
<worksheet xmlns="http://schemas.openxmlformats.org/spreadsheetml/2006/main" xmlns:r="http://schemas.openxmlformats.org/officeDocument/2006/relationships">
  <dimension ref="A2:J208"/>
  <sheetViews>
    <sheetView view="pageBreakPreview" zoomScaleSheetLayoutView="100" zoomScalePageLayoutView="0" workbookViewId="0" topLeftCell="A16">
      <selection activeCell="G46" sqref="G46"/>
    </sheetView>
  </sheetViews>
  <sheetFormatPr defaultColWidth="9.00390625" defaultRowHeight="12.75"/>
  <cols>
    <col min="1" max="1" width="4.375" style="549" customWidth="1"/>
    <col min="2" max="2" width="4.125" style="550" customWidth="1"/>
    <col min="3" max="3" width="5.125" style="551" hidden="1" customWidth="1"/>
    <col min="4" max="4" width="34.125" style="559" customWidth="1"/>
    <col min="5" max="5" width="6.25390625" style="553" customWidth="1"/>
    <col min="6" max="6" width="10.125" style="554" customWidth="1"/>
    <col min="7" max="7" width="10.00390625" style="660" customWidth="1"/>
    <col min="8" max="8" width="13.00390625" style="555" customWidth="1"/>
    <col min="9" max="9" width="10.125" style="140" customWidth="1"/>
    <col min="10" max="16384" width="9.00390625" style="140" customWidth="1"/>
  </cols>
  <sheetData>
    <row r="2" ht="18">
      <c r="D2" s="552" t="s">
        <v>852</v>
      </c>
    </row>
    <row r="4" spans="1:4" ht="15">
      <c r="A4" s="556" t="s">
        <v>15</v>
      </c>
      <c r="B4" s="557"/>
      <c r="C4" s="557"/>
      <c r="D4" s="558" t="s">
        <v>16</v>
      </c>
    </row>
    <row r="7" spans="5:6" ht="14.25">
      <c r="E7" s="551"/>
      <c r="F7" s="560"/>
    </row>
    <row r="8" spans="4:6" ht="14.25">
      <c r="D8" s="561"/>
      <c r="E8" s="551"/>
      <c r="F8" s="560"/>
    </row>
    <row r="9" spans="4:6" ht="15">
      <c r="D9" s="562"/>
      <c r="E9" s="551"/>
      <c r="F9" s="560"/>
    </row>
    <row r="10" spans="1:8" ht="17.25" customHeight="1">
      <c r="A10" s="563"/>
      <c r="B10" s="659" t="s">
        <v>853</v>
      </c>
      <c r="C10" s="659"/>
      <c r="D10" s="659"/>
      <c r="E10" s="659"/>
      <c r="F10" s="659"/>
      <c r="G10" s="661"/>
      <c r="H10" s="659"/>
    </row>
    <row r="11" spans="1:8" ht="57.75" customHeight="1">
      <c r="A11" s="563"/>
      <c r="B11" s="970" t="s">
        <v>854</v>
      </c>
      <c r="C11" s="970"/>
      <c r="D11" s="970"/>
      <c r="E11" s="658"/>
      <c r="F11" s="658"/>
      <c r="G11" s="662"/>
      <c r="H11" s="564"/>
    </row>
    <row r="12" spans="2:4" ht="27.75" customHeight="1">
      <c r="B12" s="565"/>
      <c r="C12" s="566"/>
      <c r="D12" s="561"/>
    </row>
    <row r="13" spans="2:3" ht="15">
      <c r="B13" s="567" t="s">
        <v>299</v>
      </c>
      <c r="C13" s="562"/>
    </row>
    <row r="15" spans="2:8" ht="15">
      <c r="B15" s="568" t="s">
        <v>2</v>
      </c>
      <c r="C15" s="569"/>
      <c r="D15" s="570" t="s">
        <v>855</v>
      </c>
      <c r="E15" s="571"/>
      <c r="F15" s="572"/>
      <c r="G15" s="663"/>
      <c r="H15" s="573">
        <f>H72</f>
        <v>0</v>
      </c>
    </row>
    <row r="16" spans="2:8" ht="15">
      <c r="B16" s="574" t="s">
        <v>3</v>
      </c>
      <c r="C16" s="575"/>
      <c r="D16" s="576" t="s">
        <v>856</v>
      </c>
      <c r="E16" s="577"/>
      <c r="F16" s="578"/>
      <c r="G16" s="664"/>
      <c r="H16" s="579">
        <f>+H102</f>
        <v>0</v>
      </c>
    </row>
    <row r="17" spans="2:8" ht="15">
      <c r="B17" s="574" t="s">
        <v>5</v>
      </c>
      <c r="C17" s="575"/>
      <c r="D17" s="576" t="s">
        <v>857</v>
      </c>
      <c r="E17" s="577"/>
      <c r="F17" s="578"/>
      <c r="G17" s="664"/>
      <c r="H17" s="579">
        <f>H132</f>
        <v>0</v>
      </c>
    </row>
    <row r="18" spans="2:8" ht="15">
      <c r="B18" s="574" t="s">
        <v>7</v>
      </c>
      <c r="C18" s="575"/>
      <c r="D18" s="576" t="s">
        <v>858</v>
      </c>
      <c r="E18" s="577"/>
      <c r="F18" s="578"/>
      <c r="G18" s="664"/>
      <c r="H18" s="579">
        <f>H162</f>
        <v>0</v>
      </c>
    </row>
    <row r="19" spans="2:8" ht="15">
      <c r="B19" s="574" t="s">
        <v>9</v>
      </c>
      <c r="C19" s="575"/>
      <c r="D19" s="576" t="s">
        <v>859</v>
      </c>
      <c r="E19" s="577"/>
      <c r="F19" s="578"/>
      <c r="G19" s="664"/>
      <c r="H19" s="579">
        <f>H190</f>
        <v>0</v>
      </c>
    </row>
    <row r="20" spans="2:8" ht="15">
      <c r="B20" s="574" t="s">
        <v>11</v>
      </c>
      <c r="C20" s="575"/>
      <c r="D20" s="576" t="s">
        <v>860</v>
      </c>
      <c r="E20" s="577"/>
      <c r="F20" s="578"/>
      <c r="G20" s="664"/>
      <c r="H20" s="579">
        <f>H208</f>
        <v>0</v>
      </c>
    </row>
    <row r="21" spans="2:8" ht="20.25" customHeight="1">
      <c r="B21" s="580"/>
      <c r="C21" s="581"/>
      <c r="D21" s="582" t="s">
        <v>97</v>
      </c>
      <c r="E21" s="583"/>
      <c r="F21" s="584"/>
      <c r="G21" s="665"/>
      <c r="H21" s="585">
        <f>SUM(H15:H20)</f>
        <v>0</v>
      </c>
    </row>
    <row r="33" ht="14.25">
      <c r="D33" s="586"/>
    </row>
    <row r="34" spans="1:8" ht="15.75">
      <c r="A34" s="587"/>
      <c r="E34" s="588"/>
      <c r="F34" s="589"/>
      <c r="H34" s="590"/>
    </row>
    <row r="35" spans="1:8" ht="15.75">
      <c r="A35" s="587"/>
      <c r="E35" s="588"/>
      <c r="F35" s="589"/>
      <c r="H35" s="590"/>
    </row>
    <row r="36" spans="1:8" ht="15.75">
      <c r="A36" s="587"/>
      <c r="E36" s="588"/>
      <c r="F36" s="589"/>
      <c r="H36" s="590"/>
    </row>
    <row r="37" spans="1:8" ht="15.75">
      <c r="A37" s="587"/>
      <c r="E37" s="588"/>
      <c r="F37" s="589"/>
      <c r="H37" s="590"/>
    </row>
    <row r="38" spans="1:8" ht="15.75">
      <c r="A38" s="587"/>
      <c r="E38" s="588"/>
      <c r="F38" s="589"/>
      <c r="H38" s="590"/>
    </row>
    <row r="44" spans="1:6" ht="18">
      <c r="A44" s="591" t="s">
        <v>81</v>
      </c>
      <c r="C44" s="592"/>
      <c r="D44" s="593" t="s">
        <v>855</v>
      </c>
      <c r="E44" s="594"/>
      <c r="F44" s="595">
        <v>0</v>
      </c>
    </row>
    <row r="45" spans="1:8" ht="15.75" customHeight="1">
      <c r="A45" s="596" t="s">
        <v>2</v>
      </c>
      <c r="B45" s="597"/>
      <c r="C45" s="598"/>
      <c r="D45" s="599" t="s">
        <v>16</v>
      </c>
      <c r="E45" s="600" t="s">
        <v>31</v>
      </c>
      <c r="F45" s="601" t="s">
        <v>30</v>
      </c>
      <c r="G45" s="666" t="s">
        <v>861</v>
      </c>
      <c r="H45" s="602" t="s">
        <v>586</v>
      </c>
    </row>
    <row r="46" spans="1:8" ht="51">
      <c r="A46" s="603" t="s">
        <v>2</v>
      </c>
      <c r="B46" s="604">
        <v>1</v>
      </c>
      <c r="C46" s="605"/>
      <c r="D46" s="606" t="s">
        <v>862</v>
      </c>
      <c r="E46" s="607" t="s">
        <v>74</v>
      </c>
      <c r="F46" s="608">
        <v>6020</v>
      </c>
      <c r="G46" s="667"/>
      <c r="H46" s="609">
        <f aca="true" t="shared" si="0" ref="H46:H55">F46*G46</f>
        <v>0</v>
      </c>
    </row>
    <row r="47" spans="1:8" ht="38.25">
      <c r="A47" s="610" t="s">
        <v>2</v>
      </c>
      <c r="B47" s="611">
        <v>2</v>
      </c>
      <c r="C47" s="612"/>
      <c r="D47" s="613" t="s">
        <v>863</v>
      </c>
      <c r="E47" s="614" t="s">
        <v>74</v>
      </c>
      <c r="F47" s="615">
        <v>432</v>
      </c>
      <c r="G47" s="668"/>
      <c r="H47" s="609">
        <f t="shared" si="0"/>
        <v>0</v>
      </c>
    </row>
    <row r="48" spans="1:8" ht="38.25">
      <c r="A48" s="610" t="s">
        <v>2</v>
      </c>
      <c r="B48" s="611">
        <v>3</v>
      </c>
      <c r="C48" s="612"/>
      <c r="D48" s="613" t="s">
        <v>864</v>
      </c>
      <c r="E48" s="614" t="s">
        <v>76</v>
      </c>
      <c r="F48" s="615">
        <v>8</v>
      </c>
      <c r="G48" s="668"/>
      <c r="H48" s="609">
        <f t="shared" si="0"/>
        <v>0</v>
      </c>
    </row>
    <row r="49" spans="1:8" ht="38.25">
      <c r="A49" s="610" t="s">
        <v>2</v>
      </c>
      <c r="B49" s="611">
        <v>4</v>
      </c>
      <c r="C49" s="612"/>
      <c r="D49" s="613" t="s">
        <v>865</v>
      </c>
      <c r="E49" s="614" t="s">
        <v>76</v>
      </c>
      <c r="F49" s="615">
        <v>8</v>
      </c>
      <c r="G49" s="668"/>
      <c r="H49" s="609">
        <f t="shared" si="0"/>
        <v>0</v>
      </c>
    </row>
    <row r="50" spans="1:8" ht="38.25">
      <c r="A50" s="610" t="s">
        <v>2</v>
      </c>
      <c r="B50" s="611">
        <v>5</v>
      </c>
      <c r="C50" s="612"/>
      <c r="D50" s="613" t="s">
        <v>866</v>
      </c>
      <c r="E50" s="614" t="s">
        <v>76</v>
      </c>
      <c r="F50" s="615">
        <v>10</v>
      </c>
      <c r="G50" s="668"/>
      <c r="H50" s="609">
        <f t="shared" si="0"/>
        <v>0</v>
      </c>
    </row>
    <row r="51" spans="1:8" ht="63.75">
      <c r="A51" s="610" t="s">
        <v>2</v>
      </c>
      <c r="B51" s="611">
        <v>6</v>
      </c>
      <c r="C51" s="612"/>
      <c r="D51" s="613" t="s">
        <v>867</v>
      </c>
      <c r="E51" s="614" t="s">
        <v>76</v>
      </c>
      <c r="F51" s="615">
        <v>10</v>
      </c>
      <c r="G51" s="668"/>
      <c r="H51" s="609">
        <f t="shared" si="0"/>
        <v>0</v>
      </c>
    </row>
    <row r="52" spans="1:8" ht="38.25">
      <c r="A52" s="610" t="s">
        <v>2</v>
      </c>
      <c r="B52" s="611">
        <v>7</v>
      </c>
      <c r="C52" s="612"/>
      <c r="D52" s="613" t="s">
        <v>868</v>
      </c>
      <c r="E52" s="614" t="s">
        <v>76</v>
      </c>
      <c r="F52" s="615">
        <v>253</v>
      </c>
      <c r="G52" s="668"/>
      <c r="H52" s="609">
        <f t="shared" si="0"/>
        <v>0</v>
      </c>
    </row>
    <row r="53" spans="1:8" ht="51">
      <c r="A53" s="610" t="s">
        <v>2</v>
      </c>
      <c r="B53" s="611">
        <v>8</v>
      </c>
      <c r="C53" s="612"/>
      <c r="D53" s="613" t="s">
        <v>869</v>
      </c>
      <c r="E53" s="614" t="s">
        <v>76</v>
      </c>
      <c r="F53" s="615">
        <v>18</v>
      </c>
      <c r="G53" s="668"/>
      <c r="H53" s="609">
        <f t="shared" si="0"/>
        <v>0</v>
      </c>
    </row>
    <row r="54" spans="1:8" ht="54.75" customHeight="1">
      <c r="A54" s="610" t="s">
        <v>2</v>
      </c>
      <c r="B54" s="611">
        <v>9</v>
      </c>
      <c r="C54" s="612"/>
      <c r="D54" s="613" t="s">
        <v>870</v>
      </c>
      <c r="E54" s="614" t="s">
        <v>76</v>
      </c>
      <c r="F54" s="615">
        <v>9</v>
      </c>
      <c r="G54" s="668"/>
      <c r="H54" s="609">
        <f t="shared" si="0"/>
        <v>0</v>
      </c>
    </row>
    <row r="55" spans="1:8" ht="55.5" customHeight="1">
      <c r="A55" s="610" t="s">
        <v>2</v>
      </c>
      <c r="B55" s="611">
        <v>10</v>
      </c>
      <c r="C55" s="612"/>
      <c r="D55" s="613" t="s">
        <v>871</v>
      </c>
      <c r="E55" s="617" t="s">
        <v>76</v>
      </c>
      <c r="F55" s="618">
        <v>13</v>
      </c>
      <c r="G55" s="669"/>
      <c r="H55" s="619">
        <f t="shared" si="0"/>
        <v>0</v>
      </c>
    </row>
    <row r="56" spans="1:10" ht="14.25">
      <c r="A56" s="610" t="s">
        <v>2</v>
      </c>
      <c r="B56" s="620">
        <v>11</v>
      </c>
      <c r="C56" s="621"/>
      <c r="D56" s="622" t="s">
        <v>872</v>
      </c>
      <c r="E56" s="623"/>
      <c r="F56" s="417"/>
      <c r="G56" s="670"/>
      <c r="H56" s="624"/>
      <c r="J56" s="625"/>
    </row>
    <row r="57" spans="1:10" ht="63.75">
      <c r="A57" s="626"/>
      <c r="B57" s="627" t="s">
        <v>873</v>
      </c>
      <c r="C57" s="628"/>
      <c r="D57" s="629" t="s">
        <v>874</v>
      </c>
      <c r="E57" s="630"/>
      <c r="F57" s="140"/>
      <c r="H57" s="631"/>
      <c r="J57" s="625"/>
    </row>
    <row r="58" spans="1:10" ht="63.75">
      <c r="A58" s="626"/>
      <c r="B58" s="627" t="s">
        <v>875</v>
      </c>
      <c r="C58" s="628"/>
      <c r="D58" s="629" t="s">
        <v>876</v>
      </c>
      <c r="E58" s="630"/>
      <c r="F58" s="140"/>
      <c r="H58" s="631"/>
      <c r="J58" s="625"/>
    </row>
    <row r="59" spans="1:10" ht="127.5">
      <c r="A59" s="626"/>
      <c r="B59" s="627" t="s">
        <v>877</v>
      </c>
      <c r="C59" s="628"/>
      <c r="D59" s="629" t="s">
        <v>878</v>
      </c>
      <c r="E59" s="632"/>
      <c r="F59" s="633"/>
      <c r="G59" s="671"/>
      <c r="H59" s="634"/>
      <c r="J59" s="625"/>
    </row>
    <row r="60" spans="1:10" ht="88.5" customHeight="1">
      <c r="A60" s="626"/>
      <c r="B60" s="627" t="s">
        <v>879</v>
      </c>
      <c r="C60" s="628"/>
      <c r="D60" s="635" t="s">
        <v>880</v>
      </c>
      <c r="E60" s="607"/>
      <c r="F60" s="432"/>
      <c r="G60" s="667"/>
      <c r="H60" s="609"/>
      <c r="J60" s="625"/>
    </row>
    <row r="61" spans="1:10" ht="14.25">
      <c r="A61" s="626"/>
      <c r="B61" s="627"/>
      <c r="C61" s="628"/>
      <c r="D61" s="636" t="s">
        <v>881</v>
      </c>
      <c r="E61" s="614" t="s">
        <v>83</v>
      </c>
      <c r="F61" s="637">
        <v>1278</v>
      </c>
      <c r="G61" s="668"/>
      <c r="H61" s="616">
        <f>F61*G61</f>
        <v>0</v>
      </c>
      <c r="J61" s="625"/>
    </row>
    <row r="62" spans="1:10" ht="30" customHeight="1">
      <c r="A62" s="626"/>
      <c r="B62" s="265"/>
      <c r="C62" s="638"/>
      <c r="D62" s="639"/>
      <c r="E62" s="640"/>
      <c r="F62" s="140"/>
      <c r="J62" s="625"/>
    </row>
    <row r="63" spans="1:8" ht="15" customHeight="1">
      <c r="A63" s="641"/>
      <c r="B63" s="642"/>
      <c r="C63" s="643"/>
      <c r="D63" s="644" t="s">
        <v>882</v>
      </c>
      <c r="E63" s="645"/>
      <c r="F63" s="646">
        <v>1</v>
      </c>
      <c r="G63" s="672"/>
      <c r="H63" s="647">
        <f>SUM(H46:H61)</f>
        <v>0</v>
      </c>
    </row>
    <row r="64" spans="1:8" ht="13.5" customHeight="1">
      <c r="A64" s="648"/>
      <c r="B64" s="265"/>
      <c r="C64" s="649"/>
      <c r="D64" s="650"/>
      <c r="E64" s="640"/>
      <c r="F64" s="651">
        <v>1</v>
      </c>
      <c r="G64" s="673"/>
      <c r="H64" s="652"/>
    </row>
    <row r="65" spans="1:8" ht="13.5" customHeight="1">
      <c r="A65" s="596" t="s">
        <v>3</v>
      </c>
      <c r="B65" s="653"/>
      <c r="C65" s="654"/>
      <c r="D65" s="599" t="s">
        <v>883</v>
      </c>
      <c r="E65" s="600" t="s">
        <v>31</v>
      </c>
      <c r="F65" s="601" t="s">
        <v>30</v>
      </c>
      <c r="G65" s="666" t="s">
        <v>861</v>
      </c>
      <c r="H65" s="602" t="s">
        <v>586</v>
      </c>
    </row>
    <row r="66" spans="1:8" ht="28.5" customHeight="1">
      <c r="A66" s="610" t="s">
        <v>3</v>
      </c>
      <c r="B66" s="611">
        <v>1</v>
      </c>
      <c r="C66" s="612"/>
      <c r="D66" s="613" t="s">
        <v>884</v>
      </c>
      <c r="E66" s="614" t="s">
        <v>724</v>
      </c>
      <c r="F66" s="637">
        <v>947.7</v>
      </c>
      <c r="G66" s="668"/>
      <c r="H66" s="616">
        <f>+F66*G66</f>
        <v>0</v>
      </c>
    </row>
    <row r="67" spans="1:8" ht="25.5">
      <c r="A67" s="610" t="s">
        <v>3</v>
      </c>
      <c r="B67" s="611">
        <v>2</v>
      </c>
      <c r="C67" s="612"/>
      <c r="D67" s="613" t="s">
        <v>885</v>
      </c>
      <c r="E67" s="614" t="s">
        <v>76</v>
      </c>
      <c r="F67" s="637">
        <v>15</v>
      </c>
      <c r="G67" s="668"/>
      <c r="H67" s="616">
        <f>+F67*G67</f>
        <v>0</v>
      </c>
    </row>
    <row r="68" spans="1:8" ht="14.25">
      <c r="A68" s="610" t="s">
        <v>3</v>
      </c>
      <c r="B68" s="611">
        <v>3</v>
      </c>
      <c r="C68" s="612"/>
      <c r="D68" s="613" t="s">
        <v>886</v>
      </c>
      <c r="E68" s="614" t="s">
        <v>76</v>
      </c>
      <c r="F68" s="637">
        <v>2</v>
      </c>
      <c r="G68" s="668"/>
      <c r="H68" s="616">
        <f>+F68*G68</f>
        <v>0</v>
      </c>
    </row>
    <row r="69" spans="1:8" ht="25.5">
      <c r="A69" s="610" t="s">
        <v>3</v>
      </c>
      <c r="B69" s="611">
        <v>4</v>
      </c>
      <c r="C69" s="612"/>
      <c r="D69" s="613" t="s">
        <v>887</v>
      </c>
      <c r="E69" s="614" t="s">
        <v>76</v>
      </c>
      <c r="F69" s="637">
        <v>1</v>
      </c>
      <c r="G69" s="668"/>
      <c r="H69" s="616">
        <f>+F69*G69</f>
        <v>0</v>
      </c>
    </row>
    <row r="70" spans="1:8" ht="15">
      <c r="A70" s="641"/>
      <c r="B70" s="642"/>
      <c r="C70" s="643"/>
      <c r="D70" s="644" t="s">
        <v>888</v>
      </c>
      <c r="E70" s="645"/>
      <c r="F70" s="655">
        <v>1</v>
      </c>
      <c r="G70" s="674"/>
      <c r="H70" s="647">
        <f>SUM(H66:H69)</f>
        <v>0</v>
      </c>
    </row>
    <row r="71" spans="1:8" ht="12.75">
      <c r="A71" s="648"/>
      <c r="B71" s="265"/>
      <c r="C71" s="649"/>
      <c r="D71" s="650"/>
      <c r="E71" s="640"/>
      <c r="F71" s="656">
        <v>1</v>
      </c>
      <c r="G71" s="673"/>
      <c r="H71" s="652"/>
    </row>
    <row r="72" spans="1:8" ht="15">
      <c r="A72" s="641"/>
      <c r="B72" s="642"/>
      <c r="C72" s="643"/>
      <c r="D72" s="644" t="s">
        <v>889</v>
      </c>
      <c r="E72" s="645"/>
      <c r="F72" s="655">
        <v>1</v>
      </c>
      <c r="G72" s="674"/>
      <c r="H72" s="647">
        <f>H63+H70</f>
        <v>0</v>
      </c>
    </row>
    <row r="74" spans="1:6" ht="18">
      <c r="A74" s="591" t="s">
        <v>85</v>
      </c>
      <c r="C74" s="592"/>
      <c r="D74" s="593" t="s">
        <v>856</v>
      </c>
      <c r="E74" s="594"/>
      <c r="F74" s="595">
        <v>0</v>
      </c>
    </row>
    <row r="75" spans="1:8" ht="12.75">
      <c r="A75" s="596" t="s">
        <v>2</v>
      </c>
      <c r="B75" s="597"/>
      <c r="C75" s="598"/>
      <c r="D75" s="599" t="s">
        <v>16</v>
      </c>
      <c r="E75" s="600" t="s">
        <v>31</v>
      </c>
      <c r="F75" s="601" t="s">
        <v>30</v>
      </c>
      <c r="G75" s="666" t="s">
        <v>861</v>
      </c>
      <c r="H75" s="602" t="s">
        <v>586</v>
      </c>
    </row>
    <row r="76" spans="1:8" ht="51">
      <c r="A76" s="603" t="s">
        <v>2</v>
      </c>
      <c r="B76" s="604">
        <v>1</v>
      </c>
      <c r="C76" s="605"/>
      <c r="D76" s="606" t="s">
        <v>890</v>
      </c>
      <c r="E76" s="607" t="s">
        <v>74</v>
      </c>
      <c r="F76" s="608">
        <v>6320</v>
      </c>
      <c r="G76" s="667"/>
      <c r="H76" s="609">
        <f aca="true" t="shared" si="1" ref="H76:H85">+F76*G76</f>
        <v>0</v>
      </c>
    </row>
    <row r="77" spans="1:8" ht="38.25">
      <c r="A77" s="610" t="s">
        <v>2</v>
      </c>
      <c r="B77" s="611">
        <v>2</v>
      </c>
      <c r="C77" s="612"/>
      <c r="D77" s="613" t="s">
        <v>863</v>
      </c>
      <c r="E77" s="614" t="s">
        <v>74</v>
      </c>
      <c r="F77" s="615">
        <v>445.5</v>
      </c>
      <c r="G77" s="668"/>
      <c r="H77" s="609">
        <f t="shared" si="1"/>
        <v>0</v>
      </c>
    </row>
    <row r="78" spans="1:8" ht="38.25">
      <c r="A78" s="610" t="s">
        <v>2</v>
      </c>
      <c r="B78" s="611">
        <v>3</v>
      </c>
      <c r="C78" s="612"/>
      <c r="D78" s="613" t="s">
        <v>864</v>
      </c>
      <c r="E78" s="614" t="s">
        <v>76</v>
      </c>
      <c r="F78" s="615">
        <v>18</v>
      </c>
      <c r="G78" s="668"/>
      <c r="H78" s="609">
        <f t="shared" si="1"/>
        <v>0</v>
      </c>
    </row>
    <row r="79" spans="1:8" ht="38.25">
      <c r="A79" s="610" t="s">
        <v>2</v>
      </c>
      <c r="B79" s="611">
        <v>4</v>
      </c>
      <c r="C79" s="612"/>
      <c r="D79" s="613" t="s">
        <v>865</v>
      </c>
      <c r="E79" s="614" t="s">
        <v>76</v>
      </c>
      <c r="F79" s="615">
        <v>8</v>
      </c>
      <c r="G79" s="668"/>
      <c r="H79" s="609">
        <f t="shared" si="1"/>
        <v>0</v>
      </c>
    </row>
    <row r="80" spans="1:8" ht="38.25">
      <c r="A80" s="610" t="s">
        <v>2</v>
      </c>
      <c r="B80" s="611">
        <v>5</v>
      </c>
      <c r="C80" s="612"/>
      <c r="D80" s="613" t="s">
        <v>866</v>
      </c>
      <c r="E80" s="614" t="s">
        <v>76</v>
      </c>
      <c r="F80" s="615">
        <v>20</v>
      </c>
      <c r="G80" s="668"/>
      <c r="H80" s="609">
        <f t="shared" si="1"/>
        <v>0</v>
      </c>
    </row>
    <row r="81" spans="1:8" s="553" customFormat="1" ht="63.75">
      <c r="A81" s="610" t="s">
        <v>2</v>
      </c>
      <c r="B81" s="611">
        <v>6</v>
      </c>
      <c r="C81" s="612"/>
      <c r="D81" s="613" t="s">
        <v>867</v>
      </c>
      <c r="E81" s="614" t="s">
        <v>76</v>
      </c>
      <c r="F81" s="615">
        <v>20</v>
      </c>
      <c r="G81" s="668"/>
      <c r="H81" s="609">
        <f t="shared" si="1"/>
        <v>0</v>
      </c>
    </row>
    <row r="82" spans="1:8" s="553" customFormat="1" ht="38.25">
      <c r="A82" s="610" t="s">
        <v>2</v>
      </c>
      <c r="B82" s="611">
        <v>7</v>
      </c>
      <c r="C82" s="612"/>
      <c r="D82" s="613" t="s">
        <v>868</v>
      </c>
      <c r="E82" s="614" t="s">
        <v>76</v>
      </c>
      <c r="F82" s="615">
        <v>248</v>
      </c>
      <c r="G82" s="668"/>
      <c r="H82" s="609">
        <f t="shared" si="1"/>
        <v>0</v>
      </c>
    </row>
    <row r="83" spans="1:8" s="553" customFormat="1" ht="51">
      <c r="A83" s="610" t="s">
        <v>2</v>
      </c>
      <c r="B83" s="611">
        <v>8</v>
      </c>
      <c r="C83" s="612"/>
      <c r="D83" s="613" t="s">
        <v>869</v>
      </c>
      <c r="E83" s="614" t="s">
        <v>76</v>
      </c>
      <c r="F83" s="615">
        <v>38</v>
      </c>
      <c r="G83" s="668"/>
      <c r="H83" s="609">
        <f t="shared" si="1"/>
        <v>0</v>
      </c>
    </row>
    <row r="84" spans="1:8" s="553" customFormat="1" ht="51">
      <c r="A84" s="610" t="s">
        <v>2</v>
      </c>
      <c r="B84" s="611">
        <v>9</v>
      </c>
      <c r="C84" s="612"/>
      <c r="D84" s="613" t="s">
        <v>870</v>
      </c>
      <c r="E84" s="614" t="s">
        <v>76</v>
      </c>
      <c r="F84" s="615">
        <v>19</v>
      </c>
      <c r="G84" s="668"/>
      <c r="H84" s="609">
        <f t="shared" si="1"/>
        <v>0</v>
      </c>
    </row>
    <row r="85" spans="1:8" s="553" customFormat="1" ht="51">
      <c r="A85" s="610" t="s">
        <v>2</v>
      </c>
      <c r="B85" s="611">
        <v>10</v>
      </c>
      <c r="C85" s="612"/>
      <c r="D85" s="613" t="s">
        <v>871</v>
      </c>
      <c r="E85" s="614" t="s">
        <v>76</v>
      </c>
      <c r="F85" s="615">
        <v>14</v>
      </c>
      <c r="G85" s="668"/>
      <c r="H85" s="609">
        <f t="shared" si="1"/>
        <v>0</v>
      </c>
    </row>
    <row r="86" spans="1:8" s="553" customFormat="1" ht="14.25">
      <c r="A86" s="610" t="s">
        <v>2</v>
      </c>
      <c r="B86" s="620">
        <v>11</v>
      </c>
      <c r="C86" s="621"/>
      <c r="D86" s="622" t="s">
        <v>872</v>
      </c>
      <c r="E86" s="623"/>
      <c r="F86" s="417"/>
      <c r="G86" s="670"/>
      <c r="H86" s="624"/>
    </row>
    <row r="87" spans="1:8" s="553" customFormat="1" ht="63.75">
      <c r="A87" s="626"/>
      <c r="B87" s="627" t="s">
        <v>873</v>
      </c>
      <c r="C87" s="628"/>
      <c r="D87" s="629" t="s">
        <v>874</v>
      </c>
      <c r="E87" s="630"/>
      <c r="F87" s="140"/>
      <c r="G87" s="660"/>
      <c r="H87" s="631"/>
    </row>
    <row r="88" spans="1:8" s="553" customFormat="1" ht="63.75">
      <c r="A88" s="626"/>
      <c r="B88" s="627" t="s">
        <v>875</v>
      </c>
      <c r="C88" s="628"/>
      <c r="D88" s="629" t="s">
        <v>876</v>
      </c>
      <c r="E88" s="630"/>
      <c r="F88" s="140"/>
      <c r="G88" s="660"/>
      <c r="H88" s="631"/>
    </row>
    <row r="89" spans="1:8" s="553" customFormat="1" ht="127.5">
      <c r="A89" s="626"/>
      <c r="B89" s="627" t="s">
        <v>877</v>
      </c>
      <c r="C89" s="628"/>
      <c r="D89" s="629" t="s">
        <v>878</v>
      </c>
      <c r="E89" s="632"/>
      <c r="F89" s="633"/>
      <c r="G89" s="671"/>
      <c r="H89" s="634"/>
    </row>
    <row r="90" spans="1:8" s="553" customFormat="1" ht="102">
      <c r="A90" s="626"/>
      <c r="B90" s="627" t="s">
        <v>879</v>
      </c>
      <c r="C90" s="628"/>
      <c r="D90" s="635" t="s">
        <v>880</v>
      </c>
      <c r="E90" s="607"/>
      <c r="F90" s="432"/>
      <c r="G90" s="667"/>
      <c r="H90" s="609"/>
    </row>
    <row r="91" spans="1:8" s="553" customFormat="1" ht="14.25">
      <c r="A91" s="626"/>
      <c r="B91" s="627"/>
      <c r="C91" s="628"/>
      <c r="D91" s="636" t="s">
        <v>881</v>
      </c>
      <c r="E91" s="614" t="s">
        <v>83</v>
      </c>
      <c r="F91" s="615">
        <v>2429.2</v>
      </c>
      <c r="G91" s="668"/>
      <c r="H91" s="616">
        <f>F91*G91</f>
        <v>0</v>
      </c>
    </row>
    <row r="92" spans="1:8" s="553" customFormat="1" ht="14.25">
      <c r="A92" s="626"/>
      <c r="B92" s="265"/>
      <c r="C92" s="638"/>
      <c r="D92" s="639"/>
      <c r="E92" s="640"/>
      <c r="F92" s="555"/>
      <c r="G92" s="660"/>
      <c r="H92" s="555"/>
    </row>
    <row r="93" spans="1:8" s="553" customFormat="1" ht="15">
      <c r="A93" s="641"/>
      <c r="B93" s="642"/>
      <c r="C93" s="643"/>
      <c r="D93" s="644" t="s">
        <v>882</v>
      </c>
      <c r="E93" s="645"/>
      <c r="F93" s="646">
        <v>1</v>
      </c>
      <c r="G93" s="672"/>
      <c r="H93" s="647">
        <f>SUM(H76:H91)</f>
        <v>0</v>
      </c>
    </row>
    <row r="94" spans="1:8" s="553" customFormat="1" ht="14.25">
      <c r="A94" s="648"/>
      <c r="B94" s="265"/>
      <c r="C94" s="649"/>
      <c r="D94" s="650"/>
      <c r="E94" s="640"/>
      <c r="F94" s="651">
        <v>1</v>
      </c>
      <c r="G94" s="673"/>
      <c r="H94" s="652"/>
    </row>
    <row r="95" spans="1:8" s="553" customFormat="1" ht="14.25">
      <c r="A95" s="596" t="s">
        <v>3</v>
      </c>
      <c r="B95" s="653"/>
      <c r="C95" s="654"/>
      <c r="D95" s="599" t="s">
        <v>883</v>
      </c>
      <c r="E95" s="600" t="s">
        <v>31</v>
      </c>
      <c r="F95" s="601" t="s">
        <v>30</v>
      </c>
      <c r="G95" s="666" t="s">
        <v>861</v>
      </c>
      <c r="H95" s="602" t="s">
        <v>586</v>
      </c>
    </row>
    <row r="96" spans="1:8" s="553" customFormat="1" ht="38.25">
      <c r="A96" s="610" t="s">
        <v>3</v>
      </c>
      <c r="B96" s="611">
        <v>1</v>
      </c>
      <c r="C96" s="612"/>
      <c r="D96" s="613" t="s">
        <v>884</v>
      </c>
      <c r="E96" s="614" t="s">
        <v>724</v>
      </c>
      <c r="F96" s="637">
        <v>947.7</v>
      </c>
      <c r="G96" s="668"/>
      <c r="H96" s="616">
        <f>+F96*G96</f>
        <v>0</v>
      </c>
    </row>
    <row r="97" spans="1:8" s="553" customFormat="1" ht="25.5">
      <c r="A97" s="610" t="s">
        <v>3</v>
      </c>
      <c r="B97" s="611">
        <v>2</v>
      </c>
      <c r="C97" s="612"/>
      <c r="D97" s="613" t="s">
        <v>885</v>
      </c>
      <c r="E97" s="614" t="s">
        <v>76</v>
      </c>
      <c r="F97" s="637">
        <v>15</v>
      </c>
      <c r="G97" s="668"/>
      <c r="H97" s="616">
        <f>+F97*G97</f>
        <v>0</v>
      </c>
    </row>
    <row r="98" spans="1:8" s="553" customFormat="1" ht="14.25">
      <c r="A98" s="610" t="s">
        <v>3</v>
      </c>
      <c r="B98" s="611">
        <v>3</v>
      </c>
      <c r="C98" s="612"/>
      <c r="D98" s="613" t="s">
        <v>886</v>
      </c>
      <c r="E98" s="614" t="s">
        <v>76</v>
      </c>
      <c r="F98" s="637">
        <v>2</v>
      </c>
      <c r="G98" s="668"/>
      <c r="H98" s="616">
        <f>+F98*G98</f>
        <v>0</v>
      </c>
    </row>
    <row r="99" spans="1:8" s="553" customFormat="1" ht="25.5">
      <c r="A99" s="610" t="s">
        <v>3</v>
      </c>
      <c r="B99" s="611">
        <v>4</v>
      </c>
      <c r="C99" s="612"/>
      <c r="D99" s="613" t="s">
        <v>887</v>
      </c>
      <c r="E99" s="614" t="s">
        <v>76</v>
      </c>
      <c r="F99" s="637">
        <v>1</v>
      </c>
      <c r="G99" s="668"/>
      <c r="H99" s="616">
        <f>+F99*G99</f>
        <v>0</v>
      </c>
    </row>
    <row r="100" spans="1:8" s="553" customFormat="1" ht="15">
      <c r="A100" s="641"/>
      <c r="B100" s="642"/>
      <c r="C100" s="643"/>
      <c r="D100" s="644" t="s">
        <v>888</v>
      </c>
      <c r="E100" s="645"/>
      <c r="F100" s="655">
        <v>1</v>
      </c>
      <c r="G100" s="674"/>
      <c r="H100" s="647">
        <f>SUM(H96:H99)</f>
        <v>0</v>
      </c>
    </row>
    <row r="101" spans="1:8" s="553" customFormat="1" ht="14.25">
      <c r="A101" s="648"/>
      <c r="B101" s="265"/>
      <c r="C101" s="649"/>
      <c r="D101" s="650"/>
      <c r="E101" s="640"/>
      <c r="F101" s="656">
        <v>1</v>
      </c>
      <c r="G101" s="673"/>
      <c r="H101" s="652"/>
    </row>
    <row r="102" spans="1:8" s="553" customFormat="1" ht="15">
      <c r="A102" s="641"/>
      <c r="B102" s="642"/>
      <c r="C102" s="643"/>
      <c r="D102" s="644" t="s">
        <v>891</v>
      </c>
      <c r="E102" s="645"/>
      <c r="F102" s="655">
        <v>1</v>
      </c>
      <c r="G102" s="674"/>
      <c r="H102" s="647">
        <f>H93+H100</f>
        <v>0</v>
      </c>
    </row>
    <row r="103" spans="1:8" s="553" customFormat="1" ht="14.25">
      <c r="A103" s="549"/>
      <c r="B103" s="550"/>
      <c r="C103" s="551"/>
      <c r="D103" s="559"/>
      <c r="F103" s="554"/>
      <c r="G103" s="660"/>
      <c r="H103" s="555"/>
    </row>
    <row r="104" spans="1:8" s="553" customFormat="1" ht="18">
      <c r="A104" s="591" t="s">
        <v>92</v>
      </c>
      <c r="B104" s="550"/>
      <c r="C104" s="592"/>
      <c r="D104" s="593" t="s">
        <v>857</v>
      </c>
      <c r="E104" s="594"/>
      <c r="F104" s="595">
        <v>0</v>
      </c>
      <c r="G104" s="660"/>
      <c r="H104" s="555"/>
    </row>
    <row r="105" spans="1:8" s="553" customFormat="1" ht="14.25">
      <c r="A105" s="596" t="s">
        <v>2</v>
      </c>
      <c r="B105" s="597"/>
      <c r="C105" s="598"/>
      <c r="D105" s="599" t="s">
        <v>16</v>
      </c>
      <c r="E105" s="600" t="s">
        <v>31</v>
      </c>
      <c r="F105" s="601" t="s">
        <v>30</v>
      </c>
      <c r="G105" s="666" t="s">
        <v>861</v>
      </c>
      <c r="H105" s="602" t="s">
        <v>586</v>
      </c>
    </row>
    <row r="106" spans="1:8" s="553" customFormat="1" ht="51">
      <c r="A106" s="603" t="s">
        <v>2</v>
      </c>
      <c r="B106" s="604">
        <v>1</v>
      </c>
      <c r="C106" s="605"/>
      <c r="D106" s="606" t="s">
        <v>890</v>
      </c>
      <c r="E106" s="607" t="s">
        <v>74</v>
      </c>
      <c r="F106" s="608">
        <v>6420</v>
      </c>
      <c r="G106" s="667"/>
      <c r="H106" s="609">
        <f aca="true" t="shared" si="2" ref="H106:H115">+F106*G106</f>
        <v>0</v>
      </c>
    </row>
    <row r="107" spans="1:8" s="553" customFormat="1" ht="38.25">
      <c r="A107" s="610" t="s">
        <v>2</v>
      </c>
      <c r="B107" s="611">
        <v>2</v>
      </c>
      <c r="C107" s="612"/>
      <c r="D107" s="613" t="s">
        <v>863</v>
      </c>
      <c r="E107" s="614" t="s">
        <v>74</v>
      </c>
      <c r="F107" s="615">
        <v>445.5</v>
      </c>
      <c r="G107" s="668"/>
      <c r="H107" s="609">
        <f t="shared" si="2"/>
        <v>0</v>
      </c>
    </row>
    <row r="108" spans="1:8" s="553" customFormat="1" ht="38.25">
      <c r="A108" s="610" t="s">
        <v>2</v>
      </c>
      <c r="B108" s="611">
        <v>3</v>
      </c>
      <c r="C108" s="612"/>
      <c r="D108" s="613" t="s">
        <v>864</v>
      </c>
      <c r="E108" s="614" t="s">
        <v>76</v>
      </c>
      <c r="F108" s="615">
        <v>18</v>
      </c>
      <c r="G108" s="668"/>
      <c r="H108" s="609">
        <f t="shared" si="2"/>
        <v>0</v>
      </c>
    </row>
    <row r="109" spans="1:8" s="553" customFormat="1" ht="38.25">
      <c r="A109" s="610" t="s">
        <v>2</v>
      </c>
      <c r="B109" s="611">
        <v>4</v>
      </c>
      <c r="C109" s="612"/>
      <c r="D109" s="613" t="s">
        <v>865</v>
      </c>
      <c r="E109" s="614" t="s">
        <v>76</v>
      </c>
      <c r="F109" s="615">
        <v>8</v>
      </c>
      <c r="G109" s="668"/>
      <c r="H109" s="609">
        <f t="shared" si="2"/>
        <v>0</v>
      </c>
    </row>
    <row r="110" spans="1:8" s="553" customFormat="1" ht="38.25">
      <c r="A110" s="610" t="s">
        <v>2</v>
      </c>
      <c r="B110" s="611">
        <v>5</v>
      </c>
      <c r="C110" s="612"/>
      <c r="D110" s="613" t="s">
        <v>866</v>
      </c>
      <c r="E110" s="614" t="s">
        <v>76</v>
      </c>
      <c r="F110" s="615">
        <v>20</v>
      </c>
      <c r="G110" s="668"/>
      <c r="H110" s="609">
        <f t="shared" si="2"/>
        <v>0</v>
      </c>
    </row>
    <row r="111" spans="1:8" s="553" customFormat="1" ht="63.75">
      <c r="A111" s="610" t="s">
        <v>2</v>
      </c>
      <c r="B111" s="611">
        <v>6</v>
      </c>
      <c r="C111" s="612"/>
      <c r="D111" s="613" t="s">
        <v>867</v>
      </c>
      <c r="E111" s="614" t="s">
        <v>76</v>
      </c>
      <c r="F111" s="615">
        <v>20</v>
      </c>
      <c r="G111" s="668"/>
      <c r="H111" s="609">
        <f t="shared" si="2"/>
        <v>0</v>
      </c>
    </row>
    <row r="112" spans="1:8" s="553" customFormat="1" ht="38.25">
      <c r="A112" s="610" t="s">
        <v>2</v>
      </c>
      <c r="B112" s="611">
        <v>7</v>
      </c>
      <c r="C112" s="612"/>
      <c r="D112" s="613" t="s">
        <v>868</v>
      </c>
      <c r="E112" s="614" t="s">
        <v>76</v>
      </c>
      <c r="F112" s="615">
        <v>248</v>
      </c>
      <c r="G112" s="668"/>
      <c r="H112" s="609">
        <f t="shared" si="2"/>
        <v>0</v>
      </c>
    </row>
    <row r="113" spans="1:8" s="553" customFormat="1" ht="51">
      <c r="A113" s="610" t="s">
        <v>2</v>
      </c>
      <c r="B113" s="611">
        <v>8</v>
      </c>
      <c r="C113" s="612"/>
      <c r="D113" s="613" t="s">
        <v>869</v>
      </c>
      <c r="E113" s="614" t="s">
        <v>76</v>
      </c>
      <c r="F113" s="615">
        <v>38</v>
      </c>
      <c r="G113" s="668"/>
      <c r="H113" s="609">
        <f t="shared" si="2"/>
        <v>0</v>
      </c>
    </row>
    <row r="114" spans="1:8" s="553" customFormat="1" ht="51">
      <c r="A114" s="610" t="s">
        <v>2</v>
      </c>
      <c r="B114" s="611">
        <v>9</v>
      </c>
      <c r="C114" s="612"/>
      <c r="D114" s="613" t="s">
        <v>870</v>
      </c>
      <c r="E114" s="614" t="s">
        <v>76</v>
      </c>
      <c r="F114" s="615">
        <v>19</v>
      </c>
      <c r="G114" s="668"/>
      <c r="H114" s="609">
        <f t="shared" si="2"/>
        <v>0</v>
      </c>
    </row>
    <row r="115" spans="1:8" s="553" customFormat="1" ht="51">
      <c r="A115" s="610" t="s">
        <v>2</v>
      </c>
      <c r="B115" s="611">
        <v>10</v>
      </c>
      <c r="C115" s="612"/>
      <c r="D115" s="613" t="s">
        <v>871</v>
      </c>
      <c r="E115" s="614" t="s">
        <v>76</v>
      </c>
      <c r="F115" s="615">
        <v>14</v>
      </c>
      <c r="G115" s="668"/>
      <c r="H115" s="609">
        <f t="shared" si="2"/>
        <v>0</v>
      </c>
    </row>
    <row r="116" spans="1:8" s="553" customFormat="1" ht="14.25">
      <c r="A116" s="610" t="s">
        <v>2</v>
      </c>
      <c r="B116" s="620">
        <v>11</v>
      </c>
      <c r="C116" s="621"/>
      <c r="D116" s="657" t="s">
        <v>872</v>
      </c>
      <c r="E116" s="623"/>
      <c r="F116" s="417"/>
      <c r="G116" s="670"/>
      <c r="H116" s="624"/>
    </row>
    <row r="117" spans="1:8" s="553" customFormat="1" ht="63.75">
      <c r="A117" s="626"/>
      <c r="B117" s="627" t="s">
        <v>873</v>
      </c>
      <c r="C117" s="628"/>
      <c r="D117" s="629" t="s">
        <v>874</v>
      </c>
      <c r="E117" s="630"/>
      <c r="F117" s="140"/>
      <c r="G117" s="660"/>
      <c r="H117" s="631"/>
    </row>
    <row r="118" spans="1:8" s="553" customFormat="1" ht="63.75">
      <c r="A118" s="626"/>
      <c r="B118" s="627" t="s">
        <v>875</v>
      </c>
      <c r="C118" s="628"/>
      <c r="D118" s="629" t="s">
        <v>876</v>
      </c>
      <c r="E118" s="630"/>
      <c r="F118" s="140"/>
      <c r="G118" s="660"/>
      <c r="H118" s="631"/>
    </row>
    <row r="119" spans="1:8" s="553" customFormat="1" ht="127.5">
      <c r="A119" s="626"/>
      <c r="B119" s="627" t="s">
        <v>877</v>
      </c>
      <c r="C119" s="628"/>
      <c r="D119" s="629" t="s">
        <v>878</v>
      </c>
      <c r="E119" s="632"/>
      <c r="F119" s="633"/>
      <c r="G119" s="671"/>
      <c r="H119" s="634"/>
    </row>
    <row r="120" spans="1:8" s="553" customFormat="1" ht="102">
      <c r="A120" s="626"/>
      <c r="B120" s="627" t="s">
        <v>879</v>
      </c>
      <c r="C120" s="628"/>
      <c r="D120" s="635" t="s">
        <v>880</v>
      </c>
      <c r="E120" s="607"/>
      <c r="F120" s="432"/>
      <c r="G120" s="667"/>
      <c r="H120" s="609"/>
    </row>
    <row r="121" spans="1:8" s="553" customFormat="1" ht="14.25">
      <c r="A121" s="626"/>
      <c r="B121" s="627"/>
      <c r="C121" s="628"/>
      <c r="D121" s="636" t="s">
        <v>881</v>
      </c>
      <c r="E121" s="614" t="s">
        <v>83</v>
      </c>
      <c r="F121" s="615">
        <v>2289.6</v>
      </c>
      <c r="G121" s="668"/>
      <c r="H121" s="616">
        <f>F121*G121</f>
        <v>0</v>
      </c>
    </row>
    <row r="122" spans="1:8" s="553" customFormat="1" ht="14.25">
      <c r="A122" s="626"/>
      <c r="B122" s="265"/>
      <c r="C122" s="638"/>
      <c r="D122" s="639"/>
      <c r="E122" s="640"/>
      <c r="F122" s="595"/>
      <c r="G122" s="660"/>
      <c r="H122" s="555"/>
    </row>
    <row r="123" spans="1:8" s="553" customFormat="1" ht="15">
      <c r="A123" s="641"/>
      <c r="B123" s="642"/>
      <c r="C123" s="643"/>
      <c r="D123" s="644" t="s">
        <v>882</v>
      </c>
      <c r="E123" s="645"/>
      <c r="F123" s="646">
        <v>1</v>
      </c>
      <c r="G123" s="672"/>
      <c r="H123" s="647">
        <f>SUM(H106:H121)</f>
        <v>0</v>
      </c>
    </row>
    <row r="124" spans="1:8" s="553" customFormat="1" ht="14.25">
      <c r="A124" s="648"/>
      <c r="B124" s="265"/>
      <c r="C124" s="649"/>
      <c r="D124" s="650"/>
      <c r="E124" s="640"/>
      <c r="F124" s="651">
        <v>1</v>
      </c>
      <c r="G124" s="673"/>
      <c r="H124" s="652"/>
    </row>
    <row r="125" spans="1:8" s="553" customFormat="1" ht="14.25">
      <c r="A125" s="596" t="s">
        <v>3</v>
      </c>
      <c r="B125" s="653"/>
      <c r="C125" s="654"/>
      <c r="D125" s="599" t="s">
        <v>883</v>
      </c>
      <c r="E125" s="600" t="s">
        <v>31</v>
      </c>
      <c r="F125" s="601" t="s">
        <v>30</v>
      </c>
      <c r="G125" s="666" t="s">
        <v>861</v>
      </c>
      <c r="H125" s="602" t="s">
        <v>586</v>
      </c>
    </row>
    <row r="126" spans="1:8" s="553" customFormat="1" ht="38.25">
      <c r="A126" s="610" t="s">
        <v>3</v>
      </c>
      <c r="B126" s="611">
        <v>1</v>
      </c>
      <c r="C126" s="612"/>
      <c r="D126" s="613" t="s">
        <v>884</v>
      </c>
      <c r="E126" s="614" t="s">
        <v>724</v>
      </c>
      <c r="F126" s="637">
        <v>947.7</v>
      </c>
      <c r="G126" s="668"/>
      <c r="H126" s="616">
        <f>+F126*G126</f>
        <v>0</v>
      </c>
    </row>
    <row r="127" spans="1:8" s="553" customFormat="1" ht="25.5">
      <c r="A127" s="610" t="s">
        <v>3</v>
      </c>
      <c r="B127" s="611">
        <v>2</v>
      </c>
      <c r="C127" s="612"/>
      <c r="D127" s="613" t="s">
        <v>885</v>
      </c>
      <c r="E127" s="614" t="s">
        <v>76</v>
      </c>
      <c r="F127" s="637">
        <v>15</v>
      </c>
      <c r="G127" s="668"/>
      <c r="H127" s="616">
        <f>+F127*G127</f>
        <v>0</v>
      </c>
    </row>
    <row r="128" spans="1:8" s="553" customFormat="1" ht="14.25">
      <c r="A128" s="610" t="s">
        <v>3</v>
      </c>
      <c r="B128" s="611">
        <v>3</v>
      </c>
      <c r="C128" s="612"/>
      <c r="D128" s="613" t="s">
        <v>886</v>
      </c>
      <c r="E128" s="614" t="s">
        <v>76</v>
      </c>
      <c r="F128" s="637">
        <v>2</v>
      </c>
      <c r="G128" s="668"/>
      <c r="H128" s="616">
        <f>+F128*G128</f>
        <v>0</v>
      </c>
    </row>
    <row r="129" spans="1:8" s="553" customFormat="1" ht="25.5">
      <c r="A129" s="610" t="s">
        <v>3</v>
      </c>
      <c r="B129" s="611">
        <v>4</v>
      </c>
      <c r="C129" s="612"/>
      <c r="D129" s="613" t="s">
        <v>887</v>
      </c>
      <c r="E129" s="614" t="s">
        <v>76</v>
      </c>
      <c r="F129" s="637">
        <v>1</v>
      </c>
      <c r="G129" s="668"/>
      <c r="H129" s="616">
        <f>+F129*G129</f>
        <v>0</v>
      </c>
    </row>
    <row r="130" spans="1:8" s="553" customFormat="1" ht="15">
      <c r="A130" s="641"/>
      <c r="B130" s="642"/>
      <c r="C130" s="643"/>
      <c r="D130" s="644" t="s">
        <v>888</v>
      </c>
      <c r="E130" s="645"/>
      <c r="F130" s="655">
        <v>1</v>
      </c>
      <c r="G130" s="674"/>
      <c r="H130" s="647">
        <f>SUM(H126:H129)</f>
        <v>0</v>
      </c>
    </row>
    <row r="131" spans="1:8" s="553" customFormat="1" ht="14.25">
      <c r="A131" s="648"/>
      <c r="B131" s="265"/>
      <c r="C131" s="649"/>
      <c r="D131" s="650"/>
      <c r="E131" s="640"/>
      <c r="F131" s="656">
        <v>1</v>
      </c>
      <c r="G131" s="673"/>
      <c r="H131" s="652"/>
    </row>
    <row r="132" spans="1:8" s="553" customFormat="1" ht="15">
      <c r="A132" s="641"/>
      <c r="B132" s="642"/>
      <c r="C132" s="643"/>
      <c r="D132" s="644" t="s">
        <v>892</v>
      </c>
      <c r="E132" s="645"/>
      <c r="F132" s="655">
        <v>1</v>
      </c>
      <c r="G132" s="674"/>
      <c r="H132" s="647">
        <f>H123+H130</f>
        <v>0</v>
      </c>
    </row>
    <row r="133" spans="1:8" s="553" customFormat="1" ht="14.25">
      <c r="A133" s="549"/>
      <c r="B133" s="550"/>
      <c r="C133" s="551"/>
      <c r="D133" s="559"/>
      <c r="F133" s="554"/>
      <c r="G133" s="660"/>
      <c r="H133" s="555"/>
    </row>
    <row r="134" spans="1:8" s="553" customFormat="1" ht="18">
      <c r="A134" s="591" t="s">
        <v>893</v>
      </c>
      <c r="B134" s="550"/>
      <c r="C134" s="592"/>
      <c r="D134" s="593" t="s">
        <v>858</v>
      </c>
      <c r="E134" s="594"/>
      <c r="F134" s="595">
        <v>0</v>
      </c>
      <c r="G134" s="660"/>
      <c r="H134" s="555"/>
    </row>
    <row r="135" spans="1:8" s="553" customFormat="1" ht="14.25">
      <c r="A135" s="596" t="s">
        <v>2</v>
      </c>
      <c r="B135" s="597"/>
      <c r="C135" s="598"/>
      <c r="D135" s="599" t="s">
        <v>16</v>
      </c>
      <c r="E135" s="600" t="s">
        <v>31</v>
      </c>
      <c r="F135" s="601" t="s">
        <v>30</v>
      </c>
      <c r="G135" s="666" t="s">
        <v>861</v>
      </c>
      <c r="H135" s="602" t="s">
        <v>586</v>
      </c>
    </row>
    <row r="136" spans="1:8" s="553" customFormat="1" ht="51">
      <c r="A136" s="603" t="s">
        <v>2</v>
      </c>
      <c r="B136" s="604">
        <v>1</v>
      </c>
      <c r="C136" s="605"/>
      <c r="D136" s="606" t="s">
        <v>890</v>
      </c>
      <c r="E136" s="607" t="s">
        <v>74</v>
      </c>
      <c r="F136" s="608">
        <v>6420</v>
      </c>
      <c r="G136" s="667"/>
      <c r="H136" s="609">
        <f aca="true" t="shared" si="3" ref="H136:H145">+F136*G136</f>
        <v>0</v>
      </c>
    </row>
    <row r="137" spans="1:8" s="553" customFormat="1" ht="38.25">
      <c r="A137" s="610" t="s">
        <v>2</v>
      </c>
      <c r="B137" s="611">
        <v>2</v>
      </c>
      <c r="C137" s="612"/>
      <c r="D137" s="613" t="s">
        <v>863</v>
      </c>
      <c r="E137" s="614" t="s">
        <v>74</v>
      </c>
      <c r="F137" s="615">
        <v>435</v>
      </c>
      <c r="G137" s="668"/>
      <c r="H137" s="609">
        <f t="shared" si="3"/>
        <v>0</v>
      </c>
    </row>
    <row r="138" spans="1:8" s="553" customFormat="1" ht="38.25">
      <c r="A138" s="610" t="s">
        <v>2</v>
      </c>
      <c r="B138" s="611">
        <v>3</v>
      </c>
      <c r="C138" s="612"/>
      <c r="D138" s="613" t="s">
        <v>864</v>
      </c>
      <c r="E138" s="614" t="s">
        <v>76</v>
      </c>
      <c r="F138" s="615">
        <v>8</v>
      </c>
      <c r="G138" s="668"/>
      <c r="H138" s="609">
        <f t="shared" si="3"/>
        <v>0</v>
      </c>
    </row>
    <row r="139" spans="1:8" s="553" customFormat="1" ht="38.25">
      <c r="A139" s="610" t="s">
        <v>2</v>
      </c>
      <c r="B139" s="611">
        <v>4</v>
      </c>
      <c r="C139" s="612"/>
      <c r="D139" s="613" t="s">
        <v>865</v>
      </c>
      <c r="E139" s="614" t="s">
        <v>76</v>
      </c>
      <c r="F139" s="615">
        <v>6</v>
      </c>
      <c r="G139" s="668"/>
      <c r="H139" s="609">
        <f t="shared" si="3"/>
        <v>0</v>
      </c>
    </row>
    <row r="140" spans="1:8" s="553" customFormat="1" ht="38.25">
      <c r="A140" s="610" t="s">
        <v>2</v>
      </c>
      <c r="B140" s="611">
        <v>5</v>
      </c>
      <c r="C140" s="612"/>
      <c r="D140" s="613" t="s">
        <v>866</v>
      </c>
      <c r="E140" s="614" t="s">
        <v>76</v>
      </c>
      <c r="F140" s="615">
        <v>9</v>
      </c>
      <c r="G140" s="668"/>
      <c r="H140" s="609">
        <f t="shared" si="3"/>
        <v>0</v>
      </c>
    </row>
    <row r="141" spans="1:8" s="553" customFormat="1" ht="63.75">
      <c r="A141" s="610" t="s">
        <v>2</v>
      </c>
      <c r="B141" s="611">
        <v>6</v>
      </c>
      <c r="C141" s="612"/>
      <c r="D141" s="613" t="s">
        <v>867</v>
      </c>
      <c r="E141" s="614" t="s">
        <v>76</v>
      </c>
      <c r="F141" s="615">
        <v>9</v>
      </c>
      <c r="G141" s="668"/>
      <c r="H141" s="609">
        <f t="shared" si="3"/>
        <v>0</v>
      </c>
    </row>
    <row r="142" spans="1:8" s="553" customFormat="1" ht="38.25">
      <c r="A142" s="610" t="s">
        <v>2</v>
      </c>
      <c r="B142" s="611">
        <v>7</v>
      </c>
      <c r="C142" s="612"/>
      <c r="D142" s="613" t="s">
        <v>868</v>
      </c>
      <c r="E142" s="614" t="s">
        <v>76</v>
      </c>
      <c r="F142" s="615">
        <v>253</v>
      </c>
      <c r="G142" s="668"/>
      <c r="H142" s="609">
        <f t="shared" si="3"/>
        <v>0</v>
      </c>
    </row>
    <row r="143" spans="1:8" s="553" customFormat="1" ht="51">
      <c r="A143" s="610" t="s">
        <v>2</v>
      </c>
      <c r="B143" s="611">
        <v>8</v>
      </c>
      <c r="C143" s="612"/>
      <c r="D143" s="613" t="s">
        <v>869</v>
      </c>
      <c r="E143" s="614" t="s">
        <v>76</v>
      </c>
      <c r="F143" s="615">
        <v>18</v>
      </c>
      <c r="G143" s="668"/>
      <c r="H143" s="609">
        <f t="shared" si="3"/>
        <v>0</v>
      </c>
    </row>
    <row r="144" spans="1:8" s="553" customFormat="1" ht="51">
      <c r="A144" s="610" t="s">
        <v>2</v>
      </c>
      <c r="B144" s="611">
        <v>9</v>
      </c>
      <c r="C144" s="612"/>
      <c r="D144" s="613" t="s">
        <v>870</v>
      </c>
      <c r="E144" s="614" t="s">
        <v>76</v>
      </c>
      <c r="F144" s="615">
        <v>9</v>
      </c>
      <c r="G144" s="668"/>
      <c r="H144" s="609">
        <f t="shared" si="3"/>
        <v>0</v>
      </c>
    </row>
    <row r="145" spans="1:8" s="553" customFormat="1" ht="51">
      <c r="A145" s="610" t="s">
        <v>2</v>
      </c>
      <c r="B145" s="611">
        <v>10</v>
      </c>
      <c r="C145" s="612"/>
      <c r="D145" s="613" t="s">
        <v>871</v>
      </c>
      <c r="E145" s="614" t="s">
        <v>76</v>
      </c>
      <c r="F145" s="615">
        <v>13</v>
      </c>
      <c r="G145" s="668"/>
      <c r="H145" s="609">
        <f t="shared" si="3"/>
        <v>0</v>
      </c>
    </row>
    <row r="146" spans="1:8" s="553" customFormat="1" ht="14.25">
      <c r="A146" s="610" t="s">
        <v>2</v>
      </c>
      <c r="B146" s="620">
        <v>11</v>
      </c>
      <c r="C146" s="621"/>
      <c r="D146" s="622" t="s">
        <v>872</v>
      </c>
      <c r="E146" s="623"/>
      <c r="F146" s="417"/>
      <c r="G146" s="670"/>
      <c r="H146" s="624"/>
    </row>
    <row r="147" spans="1:8" s="553" customFormat="1" ht="63.75">
      <c r="A147" s="626"/>
      <c r="B147" s="627" t="s">
        <v>873</v>
      </c>
      <c r="C147" s="628"/>
      <c r="D147" s="629" t="s">
        <v>874</v>
      </c>
      <c r="E147" s="630"/>
      <c r="F147" s="140"/>
      <c r="G147" s="660"/>
      <c r="H147" s="631"/>
    </row>
    <row r="148" spans="1:8" s="553" customFormat="1" ht="63.75">
      <c r="A148" s="626"/>
      <c r="B148" s="627" t="s">
        <v>875</v>
      </c>
      <c r="C148" s="628"/>
      <c r="D148" s="629" t="s">
        <v>876</v>
      </c>
      <c r="E148" s="630"/>
      <c r="F148" s="140"/>
      <c r="G148" s="660"/>
      <c r="H148" s="631"/>
    </row>
    <row r="149" spans="1:8" s="553" customFormat="1" ht="127.5">
      <c r="A149" s="626"/>
      <c r="B149" s="627" t="s">
        <v>877</v>
      </c>
      <c r="C149" s="628"/>
      <c r="D149" s="629" t="s">
        <v>878</v>
      </c>
      <c r="E149" s="632"/>
      <c r="F149" s="633"/>
      <c r="G149" s="671"/>
      <c r="H149" s="634"/>
    </row>
    <row r="150" spans="1:8" s="553" customFormat="1" ht="102">
      <c r="A150" s="626"/>
      <c r="B150" s="627" t="s">
        <v>879</v>
      </c>
      <c r="C150" s="628"/>
      <c r="D150" s="635" t="s">
        <v>880</v>
      </c>
      <c r="E150" s="607"/>
      <c r="F150" s="432"/>
      <c r="G150" s="667"/>
      <c r="H150" s="609"/>
    </row>
    <row r="151" spans="1:8" s="553" customFormat="1" ht="14.25">
      <c r="A151" s="626"/>
      <c r="B151" s="627"/>
      <c r="C151" s="628"/>
      <c r="D151" s="636" t="s">
        <v>881</v>
      </c>
      <c r="E151" s="614" t="s">
        <v>83</v>
      </c>
      <c r="F151" s="615">
        <v>1224.4</v>
      </c>
      <c r="G151" s="668"/>
      <c r="H151" s="616">
        <f>F151*G151</f>
        <v>0</v>
      </c>
    </row>
    <row r="152" spans="1:8" s="553" customFormat="1" ht="14.25">
      <c r="A152" s="626"/>
      <c r="B152" s="265"/>
      <c r="C152" s="638"/>
      <c r="D152" s="140"/>
      <c r="E152" s="640"/>
      <c r="F152" s="555"/>
      <c r="G152" s="660"/>
      <c r="H152" s="555"/>
    </row>
    <row r="153" spans="1:8" s="553" customFormat="1" ht="15">
      <c r="A153" s="641"/>
      <c r="B153" s="642"/>
      <c r="C153" s="643"/>
      <c r="D153" s="644" t="s">
        <v>882</v>
      </c>
      <c r="E153" s="645"/>
      <c r="F153" s="646">
        <v>1</v>
      </c>
      <c r="G153" s="672"/>
      <c r="H153" s="647">
        <f>SUM(H136:H151)</f>
        <v>0</v>
      </c>
    </row>
    <row r="154" spans="1:8" s="553" customFormat="1" ht="14.25">
      <c r="A154" s="648"/>
      <c r="B154" s="265"/>
      <c r="C154" s="649"/>
      <c r="D154" s="650"/>
      <c r="E154" s="640"/>
      <c r="F154" s="651">
        <v>1</v>
      </c>
      <c r="G154" s="673"/>
      <c r="H154" s="652"/>
    </row>
    <row r="155" spans="1:8" s="553" customFormat="1" ht="14.25">
      <c r="A155" s="596" t="s">
        <v>3</v>
      </c>
      <c r="B155" s="653"/>
      <c r="C155" s="654"/>
      <c r="D155" s="599" t="s">
        <v>883</v>
      </c>
      <c r="E155" s="600" t="s">
        <v>31</v>
      </c>
      <c r="F155" s="601" t="s">
        <v>30</v>
      </c>
      <c r="G155" s="666" t="s">
        <v>861</v>
      </c>
      <c r="H155" s="602" t="s">
        <v>586</v>
      </c>
    </row>
    <row r="156" spans="1:8" s="553" customFormat="1" ht="38.25">
      <c r="A156" s="610" t="s">
        <v>3</v>
      </c>
      <c r="B156" s="611">
        <v>1</v>
      </c>
      <c r="C156" s="612"/>
      <c r="D156" s="613" t="s">
        <v>884</v>
      </c>
      <c r="E156" s="614" t="s">
        <v>724</v>
      </c>
      <c r="F156" s="637">
        <v>947.7</v>
      </c>
      <c r="G156" s="668"/>
      <c r="H156" s="616">
        <f>+F156*G156</f>
        <v>0</v>
      </c>
    </row>
    <row r="157" spans="1:8" s="553" customFormat="1" ht="25.5">
      <c r="A157" s="610" t="s">
        <v>3</v>
      </c>
      <c r="B157" s="611">
        <v>2</v>
      </c>
      <c r="C157" s="612"/>
      <c r="D157" s="613" t="s">
        <v>885</v>
      </c>
      <c r="E157" s="614" t="s">
        <v>76</v>
      </c>
      <c r="F157" s="637">
        <v>15</v>
      </c>
      <c r="G157" s="668"/>
      <c r="H157" s="616">
        <f>+F157*G157</f>
        <v>0</v>
      </c>
    </row>
    <row r="158" spans="1:8" s="553" customFormat="1" ht="14.25">
      <c r="A158" s="610" t="s">
        <v>3</v>
      </c>
      <c r="B158" s="611">
        <v>3</v>
      </c>
      <c r="C158" s="612"/>
      <c r="D158" s="613" t="s">
        <v>886</v>
      </c>
      <c r="E158" s="614" t="s">
        <v>76</v>
      </c>
      <c r="F158" s="637">
        <v>2</v>
      </c>
      <c r="G158" s="668"/>
      <c r="H158" s="616">
        <f>+F158*G158</f>
        <v>0</v>
      </c>
    </row>
    <row r="159" spans="1:8" s="553" customFormat="1" ht="25.5">
      <c r="A159" s="610" t="s">
        <v>3</v>
      </c>
      <c r="B159" s="611">
        <v>4</v>
      </c>
      <c r="C159" s="612"/>
      <c r="D159" s="613" t="s">
        <v>887</v>
      </c>
      <c r="E159" s="614" t="s">
        <v>76</v>
      </c>
      <c r="F159" s="637">
        <v>1</v>
      </c>
      <c r="G159" s="668"/>
      <c r="H159" s="616">
        <f>+F159*G159</f>
        <v>0</v>
      </c>
    </row>
    <row r="160" spans="1:8" s="553" customFormat="1" ht="15">
      <c r="A160" s="641"/>
      <c r="B160" s="642"/>
      <c r="C160" s="643"/>
      <c r="D160" s="644" t="s">
        <v>888</v>
      </c>
      <c r="E160" s="645"/>
      <c r="F160" s="655">
        <v>1</v>
      </c>
      <c r="G160" s="674"/>
      <c r="H160" s="647">
        <f>SUM(H156:H159)</f>
        <v>0</v>
      </c>
    </row>
    <row r="161" spans="1:8" s="553" customFormat="1" ht="14.25">
      <c r="A161" s="648"/>
      <c r="B161" s="265"/>
      <c r="C161" s="649"/>
      <c r="D161" s="650"/>
      <c r="E161" s="640"/>
      <c r="F161" s="656">
        <v>1</v>
      </c>
      <c r="G161" s="673"/>
      <c r="H161" s="652"/>
    </row>
    <row r="162" spans="1:8" s="553" customFormat="1" ht="15">
      <c r="A162" s="641"/>
      <c r="B162" s="642"/>
      <c r="C162" s="643"/>
      <c r="D162" s="644" t="s">
        <v>894</v>
      </c>
      <c r="E162" s="645"/>
      <c r="F162" s="655">
        <v>1</v>
      </c>
      <c r="G162" s="674"/>
      <c r="H162" s="647">
        <f>H153+H160</f>
        <v>0</v>
      </c>
    </row>
    <row r="163" spans="1:8" s="553" customFormat="1" ht="14.25">
      <c r="A163" s="549"/>
      <c r="B163" s="550"/>
      <c r="C163" s="551"/>
      <c r="D163" s="559"/>
      <c r="F163" s="554"/>
      <c r="G163" s="660"/>
      <c r="H163" s="555"/>
    </row>
    <row r="164" spans="1:8" s="553" customFormat="1" ht="18">
      <c r="A164" s="591" t="s">
        <v>895</v>
      </c>
      <c r="B164" s="550"/>
      <c r="C164" s="592"/>
      <c r="D164" s="593" t="s">
        <v>859</v>
      </c>
      <c r="E164" s="594"/>
      <c r="F164" s="595">
        <v>0</v>
      </c>
      <c r="G164" s="660"/>
      <c r="H164" s="555"/>
    </row>
    <row r="165" spans="1:8" s="553" customFormat="1" ht="14.25">
      <c r="A165" s="596" t="s">
        <v>2</v>
      </c>
      <c r="B165" s="597"/>
      <c r="C165" s="598"/>
      <c r="D165" s="599" t="s">
        <v>16</v>
      </c>
      <c r="E165" s="600" t="s">
        <v>31</v>
      </c>
      <c r="F165" s="601" t="s">
        <v>30</v>
      </c>
      <c r="G165" s="666" t="s">
        <v>861</v>
      </c>
      <c r="H165" s="602" t="s">
        <v>586</v>
      </c>
    </row>
    <row r="166" spans="1:8" s="553" customFormat="1" ht="51">
      <c r="A166" s="603" t="s">
        <v>2</v>
      </c>
      <c r="B166" s="604">
        <v>1</v>
      </c>
      <c r="C166" s="605"/>
      <c r="D166" s="606" t="s">
        <v>890</v>
      </c>
      <c r="E166" s="607" t="s">
        <v>74</v>
      </c>
      <c r="F166" s="608">
        <v>6420</v>
      </c>
      <c r="G166" s="667"/>
      <c r="H166" s="609">
        <f aca="true" t="shared" si="4" ref="H166:H175">+F166*G166</f>
        <v>0</v>
      </c>
    </row>
    <row r="167" spans="1:8" s="553" customFormat="1" ht="38.25">
      <c r="A167" s="610" t="s">
        <v>2</v>
      </c>
      <c r="B167" s="611">
        <v>2</v>
      </c>
      <c r="C167" s="612"/>
      <c r="D167" s="613" t="s">
        <v>863</v>
      </c>
      <c r="E167" s="614" t="s">
        <v>74</v>
      </c>
      <c r="F167" s="615">
        <v>444</v>
      </c>
      <c r="G167" s="668"/>
      <c r="H167" s="609">
        <f t="shared" si="4"/>
        <v>0</v>
      </c>
    </row>
    <row r="168" spans="1:8" s="553" customFormat="1" ht="38.25">
      <c r="A168" s="610" t="s">
        <v>2</v>
      </c>
      <c r="B168" s="611">
        <v>3</v>
      </c>
      <c r="C168" s="612"/>
      <c r="D168" s="613" t="s">
        <v>864</v>
      </c>
      <c r="E168" s="614" t="s">
        <v>76</v>
      </c>
      <c r="F168" s="615">
        <v>8</v>
      </c>
      <c r="G168" s="668"/>
      <c r="H168" s="609">
        <f t="shared" si="4"/>
        <v>0</v>
      </c>
    </row>
    <row r="169" spans="1:8" s="553" customFormat="1" ht="38.25">
      <c r="A169" s="610" t="s">
        <v>2</v>
      </c>
      <c r="B169" s="611">
        <v>4</v>
      </c>
      <c r="C169" s="612"/>
      <c r="D169" s="613" t="s">
        <v>865</v>
      </c>
      <c r="E169" s="614" t="s">
        <v>76</v>
      </c>
      <c r="F169" s="615">
        <v>6</v>
      </c>
      <c r="G169" s="668"/>
      <c r="H169" s="609">
        <f t="shared" si="4"/>
        <v>0</v>
      </c>
    </row>
    <row r="170" spans="1:8" s="553" customFormat="1" ht="38.25">
      <c r="A170" s="610" t="s">
        <v>2</v>
      </c>
      <c r="B170" s="611">
        <v>5</v>
      </c>
      <c r="C170" s="612"/>
      <c r="D170" s="613" t="s">
        <v>866</v>
      </c>
      <c r="E170" s="614" t="s">
        <v>76</v>
      </c>
      <c r="F170" s="615">
        <v>9</v>
      </c>
      <c r="G170" s="668"/>
      <c r="H170" s="609">
        <f t="shared" si="4"/>
        <v>0</v>
      </c>
    </row>
    <row r="171" spans="1:8" s="553" customFormat="1" ht="63.75">
      <c r="A171" s="610" t="s">
        <v>2</v>
      </c>
      <c r="B171" s="611">
        <v>6</v>
      </c>
      <c r="C171" s="612"/>
      <c r="D171" s="613" t="s">
        <v>867</v>
      </c>
      <c r="E171" s="614" t="s">
        <v>76</v>
      </c>
      <c r="F171" s="615">
        <v>9</v>
      </c>
      <c r="G171" s="668"/>
      <c r="H171" s="609">
        <f t="shared" si="4"/>
        <v>0</v>
      </c>
    </row>
    <row r="172" spans="1:8" s="553" customFormat="1" ht="38.25">
      <c r="A172" s="610" t="s">
        <v>2</v>
      </c>
      <c r="B172" s="611">
        <v>7</v>
      </c>
      <c r="C172" s="612"/>
      <c r="D172" s="613" t="s">
        <v>868</v>
      </c>
      <c r="E172" s="614" t="s">
        <v>76</v>
      </c>
      <c r="F172" s="615">
        <v>253</v>
      </c>
      <c r="G172" s="668"/>
      <c r="H172" s="609">
        <f t="shared" si="4"/>
        <v>0</v>
      </c>
    </row>
    <row r="173" spans="1:8" s="553" customFormat="1" ht="51">
      <c r="A173" s="610" t="s">
        <v>2</v>
      </c>
      <c r="B173" s="611">
        <v>8</v>
      </c>
      <c r="C173" s="612"/>
      <c r="D173" s="613" t="s">
        <v>869</v>
      </c>
      <c r="E173" s="614" t="s">
        <v>76</v>
      </c>
      <c r="F173" s="615">
        <v>18</v>
      </c>
      <c r="G173" s="668"/>
      <c r="H173" s="609">
        <f t="shared" si="4"/>
        <v>0</v>
      </c>
    </row>
    <row r="174" spans="1:8" s="553" customFormat="1" ht="51">
      <c r="A174" s="610" t="s">
        <v>2</v>
      </c>
      <c r="B174" s="611">
        <v>9</v>
      </c>
      <c r="C174" s="612"/>
      <c r="D174" s="613" t="s">
        <v>870</v>
      </c>
      <c r="E174" s="614" t="s">
        <v>76</v>
      </c>
      <c r="F174" s="615">
        <v>9</v>
      </c>
      <c r="G174" s="668"/>
      <c r="H174" s="609">
        <f t="shared" si="4"/>
        <v>0</v>
      </c>
    </row>
    <row r="175" spans="1:8" s="553" customFormat="1" ht="51">
      <c r="A175" s="610" t="s">
        <v>2</v>
      </c>
      <c r="B175" s="611">
        <v>10</v>
      </c>
      <c r="C175" s="612"/>
      <c r="D175" s="613" t="s">
        <v>871</v>
      </c>
      <c r="E175" s="614" t="s">
        <v>76</v>
      </c>
      <c r="F175" s="615">
        <v>13</v>
      </c>
      <c r="G175" s="668"/>
      <c r="H175" s="609">
        <f t="shared" si="4"/>
        <v>0</v>
      </c>
    </row>
    <row r="176" spans="1:8" s="553" customFormat="1" ht="14.25">
      <c r="A176" s="610" t="s">
        <v>2</v>
      </c>
      <c r="B176" s="620">
        <v>11</v>
      </c>
      <c r="C176" s="621"/>
      <c r="D176" s="622" t="s">
        <v>872</v>
      </c>
      <c r="E176" s="623"/>
      <c r="F176" s="417"/>
      <c r="G176" s="670"/>
      <c r="H176" s="624"/>
    </row>
    <row r="177" spans="1:8" s="553" customFormat="1" ht="63.75">
      <c r="A177" s="626"/>
      <c r="B177" s="627" t="s">
        <v>873</v>
      </c>
      <c r="C177" s="628"/>
      <c r="D177" s="629" t="s">
        <v>874</v>
      </c>
      <c r="E177" s="630"/>
      <c r="F177" s="140"/>
      <c r="G177" s="660"/>
      <c r="H177" s="631"/>
    </row>
    <row r="178" spans="1:8" s="553" customFormat="1" ht="63.75">
      <c r="A178" s="626"/>
      <c r="B178" s="627" t="s">
        <v>875</v>
      </c>
      <c r="C178" s="628"/>
      <c r="D178" s="629" t="s">
        <v>876</v>
      </c>
      <c r="E178" s="630"/>
      <c r="F178" s="140"/>
      <c r="G178" s="660"/>
      <c r="H178" s="631"/>
    </row>
    <row r="179" spans="1:8" s="553" customFormat="1" ht="127.5">
      <c r="A179" s="626"/>
      <c r="B179" s="627" t="s">
        <v>877</v>
      </c>
      <c r="C179" s="628"/>
      <c r="D179" s="629" t="s">
        <v>878</v>
      </c>
      <c r="E179" s="632"/>
      <c r="F179" s="633"/>
      <c r="G179" s="671"/>
      <c r="H179" s="634"/>
    </row>
    <row r="180" spans="1:8" s="553" customFormat="1" ht="102">
      <c r="A180" s="626"/>
      <c r="B180" s="627" t="s">
        <v>879</v>
      </c>
      <c r="C180" s="628"/>
      <c r="D180" s="635" t="s">
        <v>880</v>
      </c>
      <c r="E180" s="607"/>
      <c r="F180" s="432"/>
      <c r="G180" s="667"/>
      <c r="H180" s="609"/>
    </row>
    <row r="181" spans="1:8" s="553" customFormat="1" ht="14.25">
      <c r="A181" s="626"/>
      <c r="B181" s="627"/>
      <c r="C181" s="628"/>
      <c r="D181" s="636" t="s">
        <v>881</v>
      </c>
      <c r="E181" s="614" t="s">
        <v>83</v>
      </c>
      <c r="F181" s="615">
        <v>1122.5</v>
      </c>
      <c r="G181" s="668"/>
      <c r="H181" s="616">
        <f>F181*G181</f>
        <v>0</v>
      </c>
    </row>
    <row r="182" spans="1:8" s="553" customFormat="1" ht="14.25">
      <c r="A182" s="626"/>
      <c r="B182" s="265"/>
      <c r="C182" s="638"/>
      <c r="D182" s="639"/>
      <c r="E182" s="640"/>
      <c r="F182" s="555"/>
      <c r="G182" s="660"/>
      <c r="H182" s="555"/>
    </row>
    <row r="183" spans="1:8" s="553" customFormat="1" ht="15">
      <c r="A183" s="641"/>
      <c r="B183" s="642"/>
      <c r="C183" s="643"/>
      <c r="D183" s="644" t="s">
        <v>882</v>
      </c>
      <c r="E183" s="645"/>
      <c r="F183" s="646">
        <v>1</v>
      </c>
      <c r="G183" s="672"/>
      <c r="H183" s="647">
        <f>SUM(H166:H181)</f>
        <v>0</v>
      </c>
    </row>
    <row r="184" spans="1:8" s="553" customFormat="1" ht="14.25">
      <c r="A184" s="648"/>
      <c r="B184" s="265"/>
      <c r="C184" s="649"/>
      <c r="D184" s="650"/>
      <c r="E184" s="640"/>
      <c r="F184" s="651">
        <v>1</v>
      </c>
      <c r="G184" s="673"/>
      <c r="H184" s="652"/>
    </row>
    <row r="185" spans="1:8" s="553" customFormat="1" ht="14.25">
      <c r="A185" s="596" t="s">
        <v>3</v>
      </c>
      <c r="B185" s="653"/>
      <c r="C185" s="654"/>
      <c r="D185" s="599" t="s">
        <v>883</v>
      </c>
      <c r="E185" s="600" t="s">
        <v>31</v>
      </c>
      <c r="F185" s="601" t="s">
        <v>30</v>
      </c>
      <c r="G185" s="666" t="s">
        <v>861</v>
      </c>
      <c r="H185" s="602" t="s">
        <v>586</v>
      </c>
    </row>
    <row r="186" spans="1:8" s="553" customFormat="1" ht="38.25">
      <c r="A186" s="610" t="s">
        <v>3</v>
      </c>
      <c r="B186" s="611">
        <v>1</v>
      </c>
      <c r="C186" s="612"/>
      <c r="D186" s="613" t="s">
        <v>884</v>
      </c>
      <c r="E186" s="614" t="s">
        <v>724</v>
      </c>
      <c r="F186" s="637">
        <v>947.7</v>
      </c>
      <c r="G186" s="668"/>
      <c r="H186" s="616">
        <f>+F186*G186</f>
        <v>0</v>
      </c>
    </row>
    <row r="187" spans="1:8" s="553" customFormat="1" ht="25.5">
      <c r="A187" s="610" t="s">
        <v>3</v>
      </c>
      <c r="B187" s="611">
        <v>2</v>
      </c>
      <c r="C187" s="612"/>
      <c r="D187" s="613" t="s">
        <v>885</v>
      </c>
      <c r="E187" s="614" t="s">
        <v>76</v>
      </c>
      <c r="F187" s="637">
        <v>15</v>
      </c>
      <c r="G187" s="668"/>
      <c r="H187" s="616">
        <f>+F187*G187</f>
        <v>0</v>
      </c>
    </row>
    <row r="188" spans="1:8" s="553" customFormat="1" ht="15">
      <c r="A188" s="641"/>
      <c r="B188" s="642"/>
      <c r="C188" s="643"/>
      <c r="D188" s="644" t="s">
        <v>888</v>
      </c>
      <c r="E188" s="645"/>
      <c r="F188" s="655">
        <v>1</v>
      </c>
      <c r="G188" s="674"/>
      <c r="H188" s="647">
        <f>SUM(H186:H187)</f>
        <v>0</v>
      </c>
    </row>
    <row r="189" spans="1:8" s="553" customFormat="1" ht="14.25">
      <c r="A189" s="648"/>
      <c r="B189" s="265"/>
      <c r="C189" s="649"/>
      <c r="D189" s="650"/>
      <c r="E189" s="640"/>
      <c r="F189" s="656">
        <v>1</v>
      </c>
      <c r="G189" s="673"/>
      <c r="H189" s="652"/>
    </row>
    <row r="190" spans="1:8" s="553" customFormat="1" ht="15">
      <c r="A190" s="641"/>
      <c r="B190" s="642"/>
      <c r="C190" s="643"/>
      <c r="D190" s="644" t="s">
        <v>896</v>
      </c>
      <c r="E190" s="645"/>
      <c r="F190" s="655">
        <v>1</v>
      </c>
      <c r="G190" s="674"/>
      <c r="H190" s="647">
        <f>H183+H188</f>
        <v>0</v>
      </c>
    </row>
    <row r="191" spans="1:8" s="553" customFormat="1" ht="14.25">
      <c r="A191" s="549"/>
      <c r="B191" s="550"/>
      <c r="C191" s="551"/>
      <c r="D191" s="559"/>
      <c r="F191" s="554"/>
      <c r="G191" s="660"/>
      <c r="H191" s="555"/>
    </row>
    <row r="192" spans="1:8" s="553" customFormat="1" ht="18">
      <c r="A192" s="591" t="s">
        <v>897</v>
      </c>
      <c r="B192" s="550"/>
      <c r="C192" s="592"/>
      <c r="D192" s="593" t="s">
        <v>860</v>
      </c>
      <c r="E192" s="594"/>
      <c r="F192" s="595">
        <v>0</v>
      </c>
      <c r="G192" s="660"/>
      <c r="H192" s="555"/>
    </row>
    <row r="193" spans="1:8" s="553" customFormat="1" ht="14.25">
      <c r="A193" s="596" t="s">
        <v>2</v>
      </c>
      <c r="B193" s="597"/>
      <c r="C193" s="598"/>
      <c r="D193" s="599" t="s">
        <v>16</v>
      </c>
      <c r="E193" s="600" t="s">
        <v>31</v>
      </c>
      <c r="F193" s="601" t="s">
        <v>30</v>
      </c>
      <c r="G193" s="666" t="s">
        <v>861</v>
      </c>
      <c r="H193" s="602" t="s">
        <v>586</v>
      </c>
    </row>
    <row r="194" spans="1:8" s="553" customFormat="1" ht="54" customHeight="1">
      <c r="A194" s="603" t="s">
        <v>2</v>
      </c>
      <c r="B194" s="604">
        <v>1</v>
      </c>
      <c r="C194" s="605"/>
      <c r="D194" s="613" t="s">
        <v>898</v>
      </c>
      <c r="E194" s="607" t="s">
        <v>74</v>
      </c>
      <c r="F194" s="608">
        <v>5420</v>
      </c>
      <c r="G194" s="667"/>
      <c r="H194" s="609">
        <f aca="true" t="shared" si="5" ref="H194:H205">+F194*G194</f>
        <v>0</v>
      </c>
    </row>
    <row r="195" spans="1:8" s="553" customFormat="1" ht="63.75">
      <c r="A195" s="610" t="s">
        <v>2</v>
      </c>
      <c r="B195" s="611">
        <v>2</v>
      </c>
      <c r="C195" s="612"/>
      <c r="D195" s="613" t="s">
        <v>899</v>
      </c>
      <c r="E195" s="614" t="s">
        <v>74</v>
      </c>
      <c r="F195" s="615">
        <v>4740</v>
      </c>
      <c r="G195" s="668"/>
      <c r="H195" s="609">
        <f t="shared" si="5"/>
        <v>0</v>
      </c>
    </row>
    <row r="196" spans="1:8" s="553" customFormat="1" ht="38.25">
      <c r="A196" s="610" t="s">
        <v>2</v>
      </c>
      <c r="B196" s="611">
        <v>3</v>
      </c>
      <c r="C196" s="612"/>
      <c r="D196" s="613" t="s">
        <v>900</v>
      </c>
      <c r="E196" s="614" t="s">
        <v>74</v>
      </c>
      <c r="F196" s="615">
        <v>444</v>
      </c>
      <c r="G196" s="668"/>
      <c r="H196" s="609">
        <f t="shared" si="5"/>
        <v>0</v>
      </c>
    </row>
    <row r="197" spans="1:8" s="553" customFormat="1" ht="38.25">
      <c r="A197" s="610" t="s">
        <v>2</v>
      </c>
      <c r="B197" s="611">
        <v>4</v>
      </c>
      <c r="C197" s="612"/>
      <c r="D197" s="613" t="s">
        <v>901</v>
      </c>
      <c r="E197" s="614" t="s">
        <v>76</v>
      </c>
      <c r="F197" s="615">
        <v>8</v>
      </c>
      <c r="G197" s="668"/>
      <c r="H197" s="609">
        <f t="shared" si="5"/>
        <v>0</v>
      </c>
    </row>
    <row r="198" spans="1:8" s="553" customFormat="1" ht="38.25">
      <c r="A198" s="610" t="s">
        <v>2</v>
      </c>
      <c r="B198" s="611">
        <v>5</v>
      </c>
      <c r="C198" s="612"/>
      <c r="D198" s="613" t="s">
        <v>902</v>
      </c>
      <c r="E198" s="614" t="s">
        <v>76</v>
      </c>
      <c r="F198" s="615">
        <v>6</v>
      </c>
      <c r="G198" s="668"/>
      <c r="H198" s="609">
        <f t="shared" si="5"/>
        <v>0</v>
      </c>
    </row>
    <row r="199" spans="1:8" s="553" customFormat="1" ht="38.25">
      <c r="A199" s="610" t="s">
        <v>2</v>
      </c>
      <c r="B199" s="611">
        <v>6</v>
      </c>
      <c r="C199" s="612"/>
      <c r="D199" s="613" t="s">
        <v>903</v>
      </c>
      <c r="E199" s="614" t="s">
        <v>76</v>
      </c>
      <c r="F199" s="615">
        <v>9</v>
      </c>
      <c r="G199" s="668"/>
      <c r="H199" s="609">
        <f t="shared" si="5"/>
        <v>0</v>
      </c>
    </row>
    <row r="200" spans="1:8" s="553" customFormat="1" ht="63.75">
      <c r="A200" s="610" t="s">
        <v>2</v>
      </c>
      <c r="B200" s="611">
        <v>7</v>
      </c>
      <c r="C200" s="612"/>
      <c r="D200" s="613" t="s">
        <v>904</v>
      </c>
      <c r="E200" s="614" t="s">
        <v>76</v>
      </c>
      <c r="F200" s="615">
        <v>9</v>
      </c>
      <c r="G200" s="668"/>
      <c r="H200" s="609">
        <f t="shared" si="5"/>
        <v>0</v>
      </c>
    </row>
    <row r="201" spans="1:8" s="553" customFormat="1" ht="51">
      <c r="A201" s="610" t="s">
        <v>2</v>
      </c>
      <c r="B201" s="611">
        <v>8</v>
      </c>
      <c r="C201" s="612"/>
      <c r="D201" s="613" t="s">
        <v>905</v>
      </c>
      <c r="E201" s="614" t="s">
        <v>76</v>
      </c>
      <c r="F201" s="615">
        <v>257</v>
      </c>
      <c r="G201" s="668"/>
      <c r="H201" s="609">
        <f t="shared" si="5"/>
        <v>0</v>
      </c>
    </row>
    <row r="202" spans="1:8" s="553" customFormat="1" ht="51">
      <c r="A202" s="610" t="s">
        <v>2</v>
      </c>
      <c r="B202" s="611">
        <v>9</v>
      </c>
      <c r="C202" s="612"/>
      <c r="D202" s="613" t="s">
        <v>906</v>
      </c>
      <c r="E202" s="614" t="s">
        <v>76</v>
      </c>
      <c r="F202" s="615">
        <v>223</v>
      </c>
      <c r="G202" s="668"/>
      <c r="H202" s="609">
        <f t="shared" si="5"/>
        <v>0</v>
      </c>
    </row>
    <row r="203" spans="1:8" s="553" customFormat="1" ht="51">
      <c r="A203" s="610" t="s">
        <v>2</v>
      </c>
      <c r="B203" s="611">
        <v>10</v>
      </c>
      <c r="C203" s="612"/>
      <c r="D203" s="613" t="s">
        <v>907</v>
      </c>
      <c r="E203" s="614" t="s">
        <v>76</v>
      </c>
      <c r="F203" s="615">
        <v>18</v>
      </c>
      <c r="G203" s="668"/>
      <c r="H203" s="609">
        <f>+F203*G203</f>
        <v>0</v>
      </c>
    </row>
    <row r="204" spans="1:8" s="553" customFormat="1" ht="51">
      <c r="A204" s="610" t="s">
        <v>2</v>
      </c>
      <c r="B204" s="611">
        <v>11</v>
      </c>
      <c r="C204" s="612"/>
      <c r="D204" s="613" t="s">
        <v>908</v>
      </c>
      <c r="E204" s="614" t="s">
        <v>76</v>
      </c>
      <c r="F204" s="615">
        <v>9</v>
      </c>
      <c r="G204" s="668"/>
      <c r="H204" s="609">
        <f>+F204*G204</f>
        <v>0</v>
      </c>
    </row>
    <row r="205" spans="1:8" s="553" customFormat="1" ht="51">
      <c r="A205" s="610" t="s">
        <v>2</v>
      </c>
      <c r="B205" s="611">
        <v>12</v>
      </c>
      <c r="C205" s="612"/>
      <c r="D205" s="613" t="s">
        <v>909</v>
      </c>
      <c r="E205" s="614" t="s">
        <v>76</v>
      </c>
      <c r="F205" s="615">
        <v>13</v>
      </c>
      <c r="G205" s="668"/>
      <c r="H205" s="609">
        <f t="shared" si="5"/>
        <v>0</v>
      </c>
    </row>
    <row r="206" spans="1:8" s="553" customFormat="1" ht="15">
      <c r="A206" s="641"/>
      <c r="B206" s="642"/>
      <c r="C206" s="643"/>
      <c r="D206" s="644" t="s">
        <v>882</v>
      </c>
      <c r="E206" s="645"/>
      <c r="F206" s="646">
        <v>1</v>
      </c>
      <c r="G206" s="672"/>
      <c r="H206" s="647">
        <f>SUM(H194:H205)</f>
        <v>0</v>
      </c>
    </row>
    <row r="207" spans="1:8" s="553" customFormat="1" ht="14.25">
      <c r="A207" s="648"/>
      <c r="B207" s="265"/>
      <c r="C207" s="649"/>
      <c r="D207" s="650"/>
      <c r="E207" s="640"/>
      <c r="F207" s="656">
        <v>1</v>
      </c>
      <c r="G207" s="673"/>
      <c r="H207" s="652"/>
    </row>
    <row r="208" spans="1:8" s="553" customFormat="1" ht="15">
      <c r="A208" s="641"/>
      <c r="B208" s="642"/>
      <c r="C208" s="643"/>
      <c r="D208" s="644" t="s">
        <v>910</v>
      </c>
      <c r="E208" s="645"/>
      <c r="F208" s="655">
        <v>1</v>
      </c>
      <c r="G208" s="674"/>
      <c r="H208" s="647">
        <f>H206</f>
        <v>0</v>
      </c>
    </row>
  </sheetData>
  <sheetProtection password="ED36" sheet="1" formatCells="0" formatColumns="0" formatRows="0" selectLockedCells="1"/>
  <mergeCells count="1">
    <mergeCell ref="B11:D11"/>
  </mergeCells>
  <conditionalFormatting sqref="D46:D47 D66:D69 D186:D187 D56:D62 D92 D122 D182">
    <cfRule type="expression" priority="1" dxfId="5" stopIfTrue="1">
      <formula>#REF!=1</formula>
    </cfRule>
  </conditionalFormatting>
  <conditionalFormatting sqref="F46:F47 F66:F69 F121">
    <cfRule type="cellIs" priority="2" dxfId="6" operator="equal" stopIfTrue="1">
      <formula>0</formula>
    </cfRule>
  </conditionalFormatting>
  <conditionalFormatting sqref="H70 H15:H18 G46:H46 G66:H69 H21 G47 H47:H63 G56:G62 H92:H93 G92 H122:H123 G122 H153 H182:H183 G182 H195:H206">
    <cfRule type="expression" priority="3" dxfId="247" stopIfTrue="1">
      <formula>#REF!=1</formula>
    </cfRule>
  </conditionalFormatting>
  <conditionalFormatting sqref="H19">
    <cfRule type="expression" priority="4" dxfId="247" stopIfTrue="1">
      <formula>#REF!=1</formula>
    </cfRule>
  </conditionalFormatting>
  <conditionalFormatting sqref="H20">
    <cfRule type="expression" priority="5" dxfId="247" stopIfTrue="1">
      <formula>#REF!=1</formula>
    </cfRule>
  </conditionalFormatting>
  <conditionalFormatting sqref="D48">
    <cfRule type="expression" priority="6" dxfId="5" stopIfTrue="1">
      <formula>#REF!=1</formula>
    </cfRule>
  </conditionalFormatting>
  <conditionalFormatting sqref="F48">
    <cfRule type="cellIs" priority="7" dxfId="6" operator="equal" stopIfTrue="1">
      <formula>0</formula>
    </cfRule>
  </conditionalFormatting>
  <conditionalFormatting sqref="G48">
    <cfRule type="expression" priority="8" dxfId="247" stopIfTrue="1">
      <formula>#REF!=1</formula>
    </cfRule>
  </conditionalFormatting>
  <conditionalFormatting sqref="D49">
    <cfRule type="expression" priority="9" dxfId="5" stopIfTrue="1">
      <formula>#REF!=1</formula>
    </cfRule>
  </conditionalFormatting>
  <conditionalFormatting sqref="F49">
    <cfRule type="cellIs" priority="10" dxfId="6" operator="equal" stopIfTrue="1">
      <formula>0</formula>
    </cfRule>
  </conditionalFormatting>
  <conditionalFormatting sqref="G49">
    <cfRule type="expression" priority="11" dxfId="247" stopIfTrue="1">
      <formula>#REF!=1</formula>
    </cfRule>
  </conditionalFormatting>
  <conditionalFormatting sqref="D50">
    <cfRule type="expression" priority="12" dxfId="5" stopIfTrue="1">
      <formula>#REF!=1</formula>
    </cfRule>
  </conditionalFormatting>
  <conditionalFormatting sqref="F50">
    <cfRule type="cellIs" priority="13" dxfId="6" operator="equal" stopIfTrue="1">
      <formula>0</formula>
    </cfRule>
  </conditionalFormatting>
  <conditionalFormatting sqref="G50">
    <cfRule type="expression" priority="14" dxfId="247" stopIfTrue="1">
      <formula>#REF!=1</formula>
    </cfRule>
  </conditionalFormatting>
  <conditionalFormatting sqref="D51">
    <cfRule type="expression" priority="15" dxfId="5" stopIfTrue="1">
      <formula>#REF!=1</formula>
    </cfRule>
  </conditionalFormatting>
  <conditionalFormatting sqref="F51">
    <cfRule type="cellIs" priority="16" dxfId="6" operator="equal" stopIfTrue="1">
      <formula>0</formula>
    </cfRule>
  </conditionalFormatting>
  <conditionalFormatting sqref="G51">
    <cfRule type="expression" priority="17" dxfId="247" stopIfTrue="1">
      <formula>#REF!=1</formula>
    </cfRule>
  </conditionalFormatting>
  <conditionalFormatting sqref="D52">
    <cfRule type="expression" priority="18" dxfId="5" stopIfTrue="1">
      <formula>#REF!=1</formula>
    </cfRule>
  </conditionalFormatting>
  <conditionalFormatting sqref="F52">
    <cfRule type="cellIs" priority="19" dxfId="6" operator="equal" stopIfTrue="1">
      <formula>0</formula>
    </cfRule>
  </conditionalFormatting>
  <conditionalFormatting sqref="G52">
    <cfRule type="expression" priority="20" dxfId="247" stopIfTrue="1">
      <formula>#REF!=1</formula>
    </cfRule>
  </conditionalFormatting>
  <conditionalFormatting sqref="D53">
    <cfRule type="expression" priority="21" dxfId="5" stopIfTrue="1">
      <formula>#REF!=1</formula>
    </cfRule>
  </conditionalFormatting>
  <conditionalFormatting sqref="F53">
    <cfRule type="cellIs" priority="22" dxfId="6" operator="equal" stopIfTrue="1">
      <formula>0</formula>
    </cfRule>
  </conditionalFormatting>
  <conditionalFormatting sqref="G53">
    <cfRule type="expression" priority="23" dxfId="247" stopIfTrue="1">
      <formula>#REF!=1</formula>
    </cfRule>
  </conditionalFormatting>
  <conditionalFormatting sqref="D54">
    <cfRule type="expression" priority="24" dxfId="5" stopIfTrue="1">
      <formula>#REF!=1</formula>
    </cfRule>
  </conditionalFormatting>
  <conditionalFormatting sqref="F54">
    <cfRule type="cellIs" priority="25" dxfId="6" operator="equal" stopIfTrue="1">
      <formula>0</formula>
    </cfRule>
  </conditionalFormatting>
  <conditionalFormatting sqref="G54">
    <cfRule type="expression" priority="26" dxfId="247" stopIfTrue="1">
      <formula>#REF!=1</formula>
    </cfRule>
  </conditionalFormatting>
  <conditionalFormatting sqref="D55">
    <cfRule type="expression" priority="27" dxfId="5" stopIfTrue="1">
      <formula>#REF!=1</formula>
    </cfRule>
  </conditionalFormatting>
  <conditionalFormatting sqref="F55">
    <cfRule type="cellIs" priority="28" dxfId="6" operator="equal" stopIfTrue="1">
      <formula>0</formula>
    </cfRule>
  </conditionalFormatting>
  <conditionalFormatting sqref="G55">
    <cfRule type="expression" priority="29" dxfId="247" stopIfTrue="1">
      <formula>#REF!=1</formula>
    </cfRule>
  </conditionalFormatting>
  <conditionalFormatting sqref="H72">
    <cfRule type="expression" priority="30" dxfId="247" stopIfTrue="1">
      <formula>#REF!=1</formula>
    </cfRule>
  </conditionalFormatting>
  <conditionalFormatting sqref="D76:D77 D96:D99">
    <cfRule type="expression" priority="31" dxfId="5" stopIfTrue="1">
      <formula>#REF!=1</formula>
    </cfRule>
  </conditionalFormatting>
  <conditionalFormatting sqref="F76:F77 F96:F99">
    <cfRule type="cellIs" priority="32" dxfId="6" operator="equal" stopIfTrue="1">
      <formula>0</formula>
    </cfRule>
  </conditionalFormatting>
  <conditionalFormatting sqref="H100 G76:H76 G77 H77:H85 G96:H99">
    <cfRule type="expression" priority="33" dxfId="247" stopIfTrue="1">
      <formula>#REF!=1</formula>
    </cfRule>
  </conditionalFormatting>
  <conditionalFormatting sqref="D78">
    <cfRule type="expression" priority="34" dxfId="5" stopIfTrue="1">
      <formula>#REF!=1</formula>
    </cfRule>
  </conditionalFormatting>
  <conditionalFormatting sqref="F78">
    <cfRule type="cellIs" priority="35" dxfId="6" operator="equal" stopIfTrue="1">
      <formula>0</formula>
    </cfRule>
  </conditionalFormatting>
  <conditionalFormatting sqref="G78">
    <cfRule type="expression" priority="36" dxfId="247" stopIfTrue="1">
      <formula>#REF!=1</formula>
    </cfRule>
  </conditionalFormatting>
  <conditionalFormatting sqref="D79">
    <cfRule type="expression" priority="37" dxfId="5" stopIfTrue="1">
      <formula>#REF!=1</formula>
    </cfRule>
  </conditionalFormatting>
  <conditionalFormatting sqref="F79">
    <cfRule type="cellIs" priority="38" dxfId="6" operator="equal" stopIfTrue="1">
      <formula>0</formula>
    </cfRule>
  </conditionalFormatting>
  <conditionalFormatting sqref="G79">
    <cfRule type="expression" priority="39" dxfId="247" stopIfTrue="1">
      <formula>#REF!=1</formula>
    </cfRule>
  </conditionalFormatting>
  <conditionalFormatting sqref="D80">
    <cfRule type="expression" priority="40" dxfId="5" stopIfTrue="1">
      <formula>#REF!=1</formula>
    </cfRule>
  </conditionalFormatting>
  <conditionalFormatting sqref="F80">
    <cfRule type="cellIs" priority="41" dxfId="6" operator="equal" stopIfTrue="1">
      <formula>0</formula>
    </cfRule>
  </conditionalFormatting>
  <conditionalFormatting sqref="G80">
    <cfRule type="expression" priority="42" dxfId="247" stopIfTrue="1">
      <formula>#REF!=1</formula>
    </cfRule>
  </conditionalFormatting>
  <conditionalFormatting sqref="D81">
    <cfRule type="expression" priority="43" dxfId="5" stopIfTrue="1">
      <formula>#REF!=1</formula>
    </cfRule>
  </conditionalFormatting>
  <conditionalFormatting sqref="F81">
    <cfRule type="cellIs" priority="44" dxfId="6" operator="equal" stopIfTrue="1">
      <formula>0</formula>
    </cfRule>
  </conditionalFormatting>
  <conditionalFormatting sqref="G81">
    <cfRule type="expression" priority="45" dxfId="247" stopIfTrue="1">
      <formula>#REF!=1</formula>
    </cfRule>
  </conditionalFormatting>
  <conditionalFormatting sqref="D82">
    <cfRule type="expression" priority="46" dxfId="5" stopIfTrue="1">
      <formula>#REF!=1</formula>
    </cfRule>
  </conditionalFormatting>
  <conditionalFormatting sqref="F82">
    <cfRule type="cellIs" priority="47" dxfId="6" operator="equal" stopIfTrue="1">
      <formula>0</formula>
    </cfRule>
  </conditionalFormatting>
  <conditionalFormatting sqref="G82">
    <cfRule type="expression" priority="48" dxfId="247" stopIfTrue="1">
      <formula>#REF!=1</formula>
    </cfRule>
  </conditionalFormatting>
  <conditionalFormatting sqref="D83">
    <cfRule type="expression" priority="49" dxfId="5" stopIfTrue="1">
      <formula>#REF!=1</formula>
    </cfRule>
  </conditionalFormatting>
  <conditionalFormatting sqref="F83">
    <cfRule type="cellIs" priority="50" dxfId="6" operator="equal" stopIfTrue="1">
      <formula>0</formula>
    </cfRule>
  </conditionalFormatting>
  <conditionalFormatting sqref="G83">
    <cfRule type="expression" priority="51" dxfId="247" stopIfTrue="1">
      <formula>#REF!=1</formula>
    </cfRule>
  </conditionalFormatting>
  <conditionalFormatting sqref="D84">
    <cfRule type="expression" priority="52" dxfId="5" stopIfTrue="1">
      <formula>#REF!=1</formula>
    </cfRule>
  </conditionalFormatting>
  <conditionalFormatting sqref="F84">
    <cfRule type="cellIs" priority="53" dxfId="6" operator="equal" stopIfTrue="1">
      <formula>0</formula>
    </cfRule>
  </conditionalFormatting>
  <conditionalFormatting sqref="G84">
    <cfRule type="expression" priority="54" dxfId="247" stopIfTrue="1">
      <formula>#REF!=1</formula>
    </cfRule>
  </conditionalFormatting>
  <conditionalFormatting sqref="D85">
    <cfRule type="expression" priority="55" dxfId="5" stopIfTrue="1">
      <formula>#REF!=1</formula>
    </cfRule>
  </conditionalFormatting>
  <conditionalFormatting sqref="F85">
    <cfRule type="cellIs" priority="56" dxfId="6" operator="equal" stopIfTrue="1">
      <formula>0</formula>
    </cfRule>
  </conditionalFormatting>
  <conditionalFormatting sqref="G85">
    <cfRule type="expression" priority="57" dxfId="247" stopIfTrue="1">
      <formula>#REF!=1</formula>
    </cfRule>
  </conditionalFormatting>
  <conditionalFormatting sqref="H102">
    <cfRule type="expression" priority="58" dxfId="247" stopIfTrue="1">
      <formula>#REF!=1</formula>
    </cfRule>
  </conditionalFormatting>
  <conditionalFormatting sqref="D106:D107 D126:D129">
    <cfRule type="expression" priority="59" dxfId="5" stopIfTrue="1">
      <formula>#REF!=1</formula>
    </cfRule>
  </conditionalFormatting>
  <conditionalFormatting sqref="F106:F107 F126:F129">
    <cfRule type="cellIs" priority="60" dxfId="6" operator="equal" stopIfTrue="1">
      <formula>0</formula>
    </cfRule>
  </conditionalFormatting>
  <conditionalFormatting sqref="H130 G106:H106 G126:H129 G107 H107:H115">
    <cfRule type="expression" priority="61" dxfId="247" stopIfTrue="1">
      <formula>#REF!=1</formula>
    </cfRule>
  </conditionalFormatting>
  <conditionalFormatting sqref="D108">
    <cfRule type="expression" priority="62" dxfId="5" stopIfTrue="1">
      <formula>#REF!=1</formula>
    </cfRule>
  </conditionalFormatting>
  <conditionalFormatting sqref="F108">
    <cfRule type="cellIs" priority="63" dxfId="6" operator="equal" stopIfTrue="1">
      <formula>0</formula>
    </cfRule>
  </conditionalFormatting>
  <conditionalFormatting sqref="G108">
    <cfRule type="expression" priority="64" dxfId="247" stopIfTrue="1">
      <formula>#REF!=1</formula>
    </cfRule>
  </conditionalFormatting>
  <conditionalFormatting sqref="D109">
    <cfRule type="expression" priority="65" dxfId="5" stopIfTrue="1">
      <formula>#REF!=1</formula>
    </cfRule>
  </conditionalFormatting>
  <conditionalFormatting sqref="F109">
    <cfRule type="cellIs" priority="66" dxfId="6" operator="equal" stopIfTrue="1">
      <formula>0</formula>
    </cfRule>
  </conditionalFormatting>
  <conditionalFormatting sqref="G109">
    <cfRule type="expression" priority="67" dxfId="247" stopIfTrue="1">
      <formula>#REF!=1</formula>
    </cfRule>
  </conditionalFormatting>
  <conditionalFormatting sqref="D110">
    <cfRule type="expression" priority="68" dxfId="5" stopIfTrue="1">
      <formula>#REF!=1</formula>
    </cfRule>
  </conditionalFormatting>
  <conditionalFormatting sqref="F110">
    <cfRule type="cellIs" priority="69" dxfId="6" operator="equal" stopIfTrue="1">
      <formula>0</formula>
    </cfRule>
  </conditionalFormatting>
  <conditionalFormatting sqref="G110">
    <cfRule type="expression" priority="70" dxfId="247" stopIfTrue="1">
      <formula>#REF!=1</formula>
    </cfRule>
  </conditionalFormatting>
  <conditionalFormatting sqref="D111">
    <cfRule type="expression" priority="71" dxfId="5" stopIfTrue="1">
      <formula>#REF!=1</formula>
    </cfRule>
  </conditionalFormatting>
  <conditionalFormatting sqref="F111">
    <cfRule type="cellIs" priority="72" dxfId="6" operator="equal" stopIfTrue="1">
      <formula>0</formula>
    </cfRule>
  </conditionalFormatting>
  <conditionalFormatting sqref="G111">
    <cfRule type="expression" priority="73" dxfId="247" stopIfTrue="1">
      <formula>#REF!=1</formula>
    </cfRule>
  </conditionalFormatting>
  <conditionalFormatting sqref="D112">
    <cfRule type="expression" priority="74" dxfId="5" stopIfTrue="1">
      <formula>#REF!=1</formula>
    </cfRule>
  </conditionalFormatting>
  <conditionalFormatting sqref="F112">
    <cfRule type="cellIs" priority="75" dxfId="6" operator="equal" stopIfTrue="1">
      <formula>0</formula>
    </cfRule>
  </conditionalFormatting>
  <conditionalFormatting sqref="G112">
    <cfRule type="expression" priority="76" dxfId="247" stopIfTrue="1">
      <formula>#REF!=1</formula>
    </cfRule>
  </conditionalFormatting>
  <conditionalFormatting sqref="D113">
    <cfRule type="expression" priority="77" dxfId="5" stopIfTrue="1">
      <formula>#REF!=1</formula>
    </cfRule>
  </conditionalFormatting>
  <conditionalFormatting sqref="F113">
    <cfRule type="cellIs" priority="78" dxfId="6" operator="equal" stopIfTrue="1">
      <formula>0</formula>
    </cfRule>
  </conditionalFormatting>
  <conditionalFormatting sqref="G113">
    <cfRule type="expression" priority="79" dxfId="247" stopIfTrue="1">
      <formula>#REF!=1</formula>
    </cfRule>
  </conditionalFormatting>
  <conditionalFormatting sqref="D114">
    <cfRule type="expression" priority="80" dxfId="5" stopIfTrue="1">
      <formula>#REF!=1</formula>
    </cfRule>
  </conditionalFormatting>
  <conditionalFormatting sqref="F114">
    <cfRule type="cellIs" priority="81" dxfId="6" operator="equal" stopIfTrue="1">
      <formula>0</formula>
    </cfRule>
  </conditionalFormatting>
  <conditionalFormatting sqref="G114">
    <cfRule type="expression" priority="82" dxfId="247" stopIfTrue="1">
      <formula>#REF!=1</formula>
    </cfRule>
  </conditionalFormatting>
  <conditionalFormatting sqref="D115">
    <cfRule type="expression" priority="83" dxfId="5" stopIfTrue="1">
      <formula>#REF!=1</formula>
    </cfRule>
  </conditionalFormatting>
  <conditionalFormatting sqref="F115">
    <cfRule type="cellIs" priority="84" dxfId="6" operator="equal" stopIfTrue="1">
      <formula>0</formula>
    </cfRule>
  </conditionalFormatting>
  <conditionalFormatting sqref="G115">
    <cfRule type="expression" priority="85" dxfId="247" stopIfTrue="1">
      <formula>#REF!=1</formula>
    </cfRule>
  </conditionalFormatting>
  <conditionalFormatting sqref="H132">
    <cfRule type="expression" priority="86" dxfId="247" stopIfTrue="1">
      <formula>#REF!=1</formula>
    </cfRule>
  </conditionalFormatting>
  <conditionalFormatting sqref="D136:D137 D156:D159">
    <cfRule type="expression" priority="87" dxfId="5" stopIfTrue="1">
      <formula>#REF!=1</formula>
    </cfRule>
  </conditionalFormatting>
  <conditionalFormatting sqref="F136:F137 F156:F159">
    <cfRule type="cellIs" priority="88" dxfId="6" operator="equal" stopIfTrue="1">
      <formula>0</formula>
    </cfRule>
  </conditionalFormatting>
  <conditionalFormatting sqref="H160 G136:H136 G156:H159 G137 H137:H145">
    <cfRule type="expression" priority="89" dxfId="247" stopIfTrue="1">
      <formula>#REF!=1</formula>
    </cfRule>
  </conditionalFormatting>
  <conditionalFormatting sqref="D138">
    <cfRule type="expression" priority="90" dxfId="5" stopIfTrue="1">
      <formula>#REF!=1</formula>
    </cfRule>
  </conditionalFormatting>
  <conditionalFormatting sqref="F138">
    <cfRule type="cellIs" priority="91" dxfId="6" operator="equal" stopIfTrue="1">
      <formula>0</formula>
    </cfRule>
  </conditionalFormatting>
  <conditionalFormatting sqref="G138">
    <cfRule type="expression" priority="92" dxfId="247" stopIfTrue="1">
      <formula>#REF!=1</formula>
    </cfRule>
  </conditionalFormatting>
  <conditionalFormatting sqref="D139">
    <cfRule type="expression" priority="93" dxfId="5" stopIfTrue="1">
      <formula>#REF!=1</formula>
    </cfRule>
  </conditionalFormatting>
  <conditionalFormatting sqref="F139">
    <cfRule type="cellIs" priority="94" dxfId="6" operator="equal" stopIfTrue="1">
      <formula>0</formula>
    </cfRule>
  </conditionalFormatting>
  <conditionalFormatting sqref="G139">
    <cfRule type="expression" priority="95" dxfId="247" stopIfTrue="1">
      <formula>#REF!=1</formula>
    </cfRule>
  </conditionalFormatting>
  <conditionalFormatting sqref="D140">
    <cfRule type="expression" priority="96" dxfId="5" stopIfTrue="1">
      <formula>#REF!=1</formula>
    </cfRule>
  </conditionalFormatting>
  <conditionalFormatting sqref="F140">
    <cfRule type="cellIs" priority="97" dxfId="6" operator="equal" stopIfTrue="1">
      <formula>0</formula>
    </cfRule>
  </conditionalFormatting>
  <conditionalFormatting sqref="G140">
    <cfRule type="expression" priority="98" dxfId="247" stopIfTrue="1">
      <formula>#REF!=1</formula>
    </cfRule>
  </conditionalFormatting>
  <conditionalFormatting sqref="D141">
    <cfRule type="expression" priority="99" dxfId="5" stopIfTrue="1">
      <formula>#REF!=1</formula>
    </cfRule>
  </conditionalFormatting>
  <conditionalFormatting sqref="F141">
    <cfRule type="cellIs" priority="100" dxfId="6" operator="equal" stopIfTrue="1">
      <formula>0</formula>
    </cfRule>
  </conditionalFormatting>
  <conditionalFormatting sqref="G141">
    <cfRule type="expression" priority="101" dxfId="247" stopIfTrue="1">
      <formula>#REF!=1</formula>
    </cfRule>
  </conditionalFormatting>
  <conditionalFormatting sqref="D142">
    <cfRule type="expression" priority="102" dxfId="5" stopIfTrue="1">
      <formula>#REF!=1</formula>
    </cfRule>
  </conditionalFormatting>
  <conditionalFormatting sqref="F142">
    <cfRule type="cellIs" priority="103" dxfId="6" operator="equal" stopIfTrue="1">
      <formula>0</formula>
    </cfRule>
  </conditionalFormatting>
  <conditionalFormatting sqref="G142">
    <cfRule type="expression" priority="104" dxfId="247" stopIfTrue="1">
      <formula>#REF!=1</formula>
    </cfRule>
  </conditionalFormatting>
  <conditionalFormatting sqref="D143">
    <cfRule type="expression" priority="105" dxfId="5" stopIfTrue="1">
      <formula>#REF!=1</formula>
    </cfRule>
  </conditionalFormatting>
  <conditionalFormatting sqref="F143">
    <cfRule type="cellIs" priority="106" dxfId="6" operator="equal" stopIfTrue="1">
      <formula>0</formula>
    </cfRule>
  </conditionalFormatting>
  <conditionalFormatting sqref="G143">
    <cfRule type="expression" priority="107" dxfId="247" stopIfTrue="1">
      <formula>#REF!=1</formula>
    </cfRule>
  </conditionalFormatting>
  <conditionalFormatting sqref="D144">
    <cfRule type="expression" priority="108" dxfId="5" stopIfTrue="1">
      <formula>#REF!=1</formula>
    </cfRule>
  </conditionalFormatting>
  <conditionalFormatting sqref="F144">
    <cfRule type="cellIs" priority="109" dxfId="6" operator="equal" stopIfTrue="1">
      <formula>0</formula>
    </cfRule>
  </conditionalFormatting>
  <conditionalFormatting sqref="G144">
    <cfRule type="expression" priority="110" dxfId="247" stopIfTrue="1">
      <formula>#REF!=1</formula>
    </cfRule>
  </conditionalFormatting>
  <conditionalFormatting sqref="D145">
    <cfRule type="expression" priority="111" dxfId="5" stopIfTrue="1">
      <formula>#REF!=1</formula>
    </cfRule>
  </conditionalFormatting>
  <conditionalFormatting sqref="F145">
    <cfRule type="cellIs" priority="112" dxfId="6" operator="equal" stopIfTrue="1">
      <formula>0</formula>
    </cfRule>
  </conditionalFormatting>
  <conditionalFormatting sqref="G145">
    <cfRule type="expression" priority="113" dxfId="247" stopIfTrue="1">
      <formula>#REF!=1</formula>
    </cfRule>
  </conditionalFormatting>
  <conditionalFormatting sqref="H162">
    <cfRule type="expression" priority="114" dxfId="247" stopIfTrue="1">
      <formula>#REF!=1</formula>
    </cfRule>
  </conditionalFormatting>
  <conditionalFormatting sqref="D166:D167">
    <cfRule type="expression" priority="115" dxfId="5" stopIfTrue="1">
      <formula>#REF!=1</formula>
    </cfRule>
  </conditionalFormatting>
  <conditionalFormatting sqref="F166:F167 F186:F187">
    <cfRule type="cellIs" priority="116" dxfId="6" operator="equal" stopIfTrue="1">
      <formula>0</formula>
    </cfRule>
  </conditionalFormatting>
  <conditionalFormatting sqref="H188 G166:H166 G186:H187 G167 H167:H175">
    <cfRule type="expression" priority="117" dxfId="247" stopIfTrue="1">
      <formula>#REF!=1</formula>
    </cfRule>
  </conditionalFormatting>
  <conditionalFormatting sqref="D168">
    <cfRule type="expression" priority="118" dxfId="5" stopIfTrue="1">
      <formula>#REF!=1</formula>
    </cfRule>
  </conditionalFormatting>
  <conditionalFormatting sqref="F168">
    <cfRule type="cellIs" priority="119" dxfId="6" operator="equal" stopIfTrue="1">
      <formula>0</formula>
    </cfRule>
  </conditionalFormatting>
  <conditionalFormatting sqref="G168">
    <cfRule type="expression" priority="120" dxfId="247" stopIfTrue="1">
      <formula>#REF!=1</formula>
    </cfRule>
  </conditionalFormatting>
  <conditionalFormatting sqref="D169">
    <cfRule type="expression" priority="121" dxfId="5" stopIfTrue="1">
      <formula>#REF!=1</formula>
    </cfRule>
  </conditionalFormatting>
  <conditionalFormatting sqref="F169">
    <cfRule type="cellIs" priority="122" dxfId="6" operator="equal" stopIfTrue="1">
      <formula>0</formula>
    </cfRule>
  </conditionalFormatting>
  <conditionalFormatting sqref="G169">
    <cfRule type="expression" priority="123" dxfId="247" stopIfTrue="1">
      <formula>#REF!=1</formula>
    </cfRule>
  </conditionalFormatting>
  <conditionalFormatting sqref="D170">
    <cfRule type="expression" priority="124" dxfId="5" stopIfTrue="1">
      <formula>#REF!=1</formula>
    </cfRule>
  </conditionalFormatting>
  <conditionalFormatting sqref="F170">
    <cfRule type="cellIs" priority="125" dxfId="6" operator="equal" stopIfTrue="1">
      <formula>0</formula>
    </cfRule>
  </conditionalFormatting>
  <conditionalFormatting sqref="G170">
    <cfRule type="expression" priority="126" dxfId="247" stopIfTrue="1">
      <formula>#REF!=1</formula>
    </cfRule>
  </conditionalFormatting>
  <conditionalFormatting sqref="D171">
    <cfRule type="expression" priority="127" dxfId="5" stopIfTrue="1">
      <formula>#REF!=1</formula>
    </cfRule>
  </conditionalFormatting>
  <conditionalFormatting sqref="F171">
    <cfRule type="cellIs" priority="128" dxfId="6" operator="equal" stopIfTrue="1">
      <formula>0</formula>
    </cfRule>
  </conditionalFormatting>
  <conditionalFormatting sqref="G171">
    <cfRule type="expression" priority="129" dxfId="247" stopIfTrue="1">
      <formula>#REF!=1</formula>
    </cfRule>
  </conditionalFormatting>
  <conditionalFormatting sqref="D172">
    <cfRule type="expression" priority="130" dxfId="5" stopIfTrue="1">
      <formula>#REF!=1</formula>
    </cfRule>
  </conditionalFormatting>
  <conditionalFormatting sqref="F172">
    <cfRule type="cellIs" priority="131" dxfId="6" operator="equal" stopIfTrue="1">
      <formula>0</formula>
    </cfRule>
  </conditionalFormatting>
  <conditionalFormatting sqref="G172">
    <cfRule type="expression" priority="132" dxfId="247" stopIfTrue="1">
      <formula>#REF!=1</formula>
    </cfRule>
  </conditionalFormatting>
  <conditionalFormatting sqref="D173">
    <cfRule type="expression" priority="133" dxfId="5" stopIfTrue="1">
      <formula>#REF!=1</formula>
    </cfRule>
  </conditionalFormatting>
  <conditionalFormatting sqref="F173">
    <cfRule type="cellIs" priority="134" dxfId="6" operator="equal" stopIfTrue="1">
      <formula>0</formula>
    </cfRule>
  </conditionalFormatting>
  <conditionalFormatting sqref="G173">
    <cfRule type="expression" priority="135" dxfId="247" stopIfTrue="1">
      <formula>#REF!=1</formula>
    </cfRule>
  </conditionalFormatting>
  <conditionalFormatting sqref="D174">
    <cfRule type="expression" priority="136" dxfId="5" stopIfTrue="1">
      <formula>#REF!=1</formula>
    </cfRule>
  </conditionalFormatting>
  <conditionalFormatting sqref="F174">
    <cfRule type="cellIs" priority="137" dxfId="6" operator="equal" stopIfTrue="1">
      <formula>0</formula>
    </cfRule>
  </conditionalFormatting>
  <conditionalFormatting sqref="G174">
    <cfRule type="expression" priority="138" dxfId="247" stopIfTrue="1">
      <formula>#REF!=1</formula>
    </cfRule>
  </conditionalFormatting>
  <conditionalFormatting sqref="D175">
    <cfRule type="expression" priority="139" dxfId="5" stopIfTrue="1">
      <formula>#REF!=1</formula>
    </cfRule>
  </conditionalFormatting>
  <conditionalFormatting sqref="F175">
    <cfRule type="cellIs" priority="140" dxfId="6" operator="equal" stopIfTrue="1">
      <formula>0</formula>
    </cfRule>
  </conditionalFormatting>
  <conditionalFormatting sqref="G175">
    <cfRule type="expression" priority="141" dxfId="247" stopIfTrue="1">
      <formula>#REF!=1</formula>
    </cfRule>
  </conditionalFormatting>
  <conditionalFormatting sqref="H190">
    <cfRule type="expression" priority="142" dxfId="247" stopIfTrue="1">
      <formula>#REF!=1</formula>
    </cfRule>
  </conditionalFormatting>
  <conditionalFormatting sqref="D194:D195">
    <cfRule type="expression" priority="143" dxfId="5" stopIfTrue="1">
      <formula>#REF!=1</formula>
    </cfRule>
  </conditionalFormatting>
  <conditionalFormatting sqref="F194:F195">
    <cfRule type="cellIs" priority="144" dxfId="6" operator="equal" stopIfTrue="1">
      <formula>0</formula>
    </cfRule>
  </conditionalFormatting>
  <conditionalFormatting sqref="G194:H194 G195">
    <cfRule type="expression" priority="145" dxfId="247" stopIfTrue="1">
      <formula>#REF!=1</formula>
    </cfRule>
  </conditionalFormatting>
  <conditionalFormatting sqref="D196">
    <cfRule type="expression" priority="146" dxfId="5" stopIfTrue="1">
      <formula>#REF!=1</formula>
    </cfRule>
  </conditionalFormatting>
  <conditionalFormatting sqref="F196">
    <cfRule type="cellIs" priority="147" dxfId="6" operator="equal" stopIfTrue="1">
      <formula>0</formula>
    </cfRule>
  </conditionalFormatting>
  <conditionalFormatting sqref="G196">
    <cfRule type="expression" priority="148" dxfId="247" stopIfTrue="1">
      <formula>#REF!=1</formula>
    </cfRule>
  </conditionalFormatting>
  <conditionalFormatting sqref="D197">
    <cfRule type="expression" priority="149" dxfId="5" stopIfTrue="1">
      <formula>#REF!=1</formula>
    </cfRule>
  </conditionalFormatting>
  <conditionalFormatting sqref="F197">
    <cfRule type="cellIs" priority="150" dxfId="6" operator="equal" stopIfTrue="1">
      <formula>0</formula>
    </cfRule>
  </conditionalFormatting>
  <conditionalFormatting sqref="G197">
    <cfRule type="expression" priority="151" dxfId="247" stopIfTrue="1">
      <formula>#REF!=1</formula>
    </cfRule>
  </conditionalFormatting>
  <conditionalFormatting sqref="D198">
    <cfRule type="expression" priority="152" dxfId="5" stopIfTrue="1">
      <formula>#REF!=1</formula>
    </cfRule>
  </conditionalFormatting>
  <conditionalFormatting sqref="F198">
    <cfRule type="cellIs" priority="153" dxfId="6" operator="equal" stopIfTrue="1">
      <formula>0</formula>
    </cfRule>
  </conditionalFormatting>
  <conditionalFormatting sqref="G198">
    <cfRule type="expression" priority="154" dxfId="247" stopIfTrue="1">
      <formula>#REF!=1</formula>
    </cfRule>
  </conditionalFormatting>
  <conditionalFormatting sqref="D199">
    <cfRule type="expression" priority="155" dxfId="5" stopIfTrue="1">
      <formula>#REF!=1</formula>
    </cfRule>
  </conditionalFormatting>
  <conditionalFormatting sqref="F199">
    <cfRule type="cellIs" priority="156" dxfId="6" operator="equal" stopIfTrue="1">
      <formula>0</formula>
    </cfRule>
  </conditionalFormatting>
  <conditionalFormatting sqref="G199">
    <cfRule type="expression" priority="157" dxfId="247" stopIfTrue="1">
      <formula>#REF!=1</formula>
    </cfRule>
  </conditionalFormatting>
  <conditionalFormatting sqref="D200">
    <cfRule type="expression" priority="158" dxfId="5" stopIfTrue="1">
      <formula>#REF!=1</formula>
    </cfRule>
  </conditionalFormatting>
  <conditionalFormatting sqref="F200">
    <cfRule type="cellIs" priority="159" dxfId="6" operator="equal" stopIfTrue="1">
      <formula>0</formula>
    </cfRule>
  </conditionalFormatting>
  <conditionalFormatting sqref="G200">
    <cfRule type="expression" priority="160" dxfId="247" stopIfTrue="1">
      <formula>#REF!=1</formula>
    </cfRule>
  </conditionalFormatting>
  <conditionalFormatting sqref="D201">
    <cfRule type="expression" priority="161" dxfId="5" stopIfTrue="1">
      <formula>#REF!=1</formula>
    </cfRule>
  </conditionalFormatting>
  <conditionalFormatting sqref="F201">
    <cfRule type="cellIs" priority="162" dxfId="6" operator="equal" stopIfTrue="1">
      <formula>0</formula>
    </cfRule>
  </conditionalFormatting>
  <conditionalFormatting sqref="G201">
    <cfRule type="expression" priority="163" dxfId="247" stopIfTrue="1">
      <formula>#REF!=1</formula>
    </cfRule>
  </conditionalFormatting>
  <conditionalFormatting sqref="D202">
    <cfRule type="expression" priority="164" dxfId="5" stopIfTrue="1">
      <formula>#REF!=1</formula>
    </cfRule>
  </conditionalFormatting>
  <conditionalFormatting sqref="F202">
    <cfRule type="cellIs" priority="165" dxfId="6" operator="equal" stopIfTrue="1">
      <formula>0</formula>
    </cfRule>
  </conditionalFormatting>
  <conditionalFormatting sqref="G202">
    <cfRule type="expression" priority="166" dxfId="247" stopIfTrue="1">
      <formula>#REF!=1</formula>
    </cfRule>
  </conditionalFormatting>
  <conditionalFormatting sqref="D203">
    <cfRule type="expression" priority="167" dxfId="5" stopIfTrue="1">
      <formula>#REF!=1</formula>
    </cfRule>
  </conditionalFormatting>
  <conditionalFormatting sqref="F203">
    <cfRule type="cellIs" priority="168" dxfId="6" operator="equal" stopIfTrue="1">
      <formula>0</formula>
    </cfRule>
  </conditionalFormatting>
  <conditionalFormatting sqref="G203">
    <cfRule type="expression" priority="169" dxfId="247" stopIfTrue="1">
      <formula>#REF!=1</formula>
    </cfRule>
  </conditionalFormatting>
  <conditionalFormatting sqref="H208">
    <cfRule type="expression" priority="170" dxfId="247" stopIfTrue="1">
      <formula>#REF!=1</formula>
    </cfRule>
  </conditionalFormatting>
  <conditionalFormatting sqref="D204">
    <cfRule type="expression" priority="171" dxfId="5" stopIfTrue="1">
      <formula>#REF!=1</formula>
    </cfRule>
  </conditionalFormatting>
  <conditionalFormatting sqref="F204">
    <cfRule type="cellIs" priority="172" dxfId="6" operator="equal" stopIfTrue="1">
      <formula>0</formula>
    </cfRule>
  </conditionalFormatting>
  <conditionalFormatting sqref="G204">
    <cfRule type="expression" priority="173" dxfId="247" stopIfTrue="1">
      <formula>#REF!=1</formula>
    </cfRule>
  </conditionalFormatting>
  <conditionalFormatting sqref="D205">
    <cfRule type="expression" priority="174" dxfId="5" stopIfTrue="1">
      <formula>#REF!=1</formula>
    </cfRule>
  </conditionalFormatting>
  <conditionalFormatting sqref="F205">
    <cfRule type="cellIs" priority="175" dxfId="6" operator="equal" stopIfTrue="1">
      <formula>0</formula>
    </cfRule>
  </conditionalFormatting>
  <conditionalFormatting sqref="G205">
    <cfRule type="expression" priority="176" dxfId="247" stopIfTrue="1">
      <formula>#REF!=1</formula>
    </cfRule>
  </conditionalFormatting>
  <conditionalFormatting sqref="F61">
    <cfRule type="cellIs" priority="177" dxfId="6" operator="equal" stopIfTrue="1">
      <formula>0</formula>
    </cfRule>
  </conditionalFormatting>
  <conditionalFormatting sqref="F91">
    <cfRule type="cellIs" priority="178" dxfId="6" operator="equal" stopIfTrue="1">
      <formula>0</formula>
    </cfRule>
  </conditionalFormatting>
  <conditionalFormatting sqref="D86:D91">
    <cfRule type="expression" priority="179" dxfId="5" stopIfTrue="1">
      <formula>#REF!=1</formula>
    </cfRule>
  </conditionalFormatting>
  <conditionalFormatting sqref="G86:H91">
    <cfRule type="expression" priority="180" dxfId="247" stopIfTrue="1">
      <formula>#REF!=1</formula>
    </cfRule>
  </conditionalFormatting>
  <conditionalFormatting sqref="D116:D121">
    <cfRule type="expression" priority="181" dxfId="5" stopIfTrue="1">
      <formula>#REF!=1</formula>
    </cfRule>
  </conditionalFormatting>
  <conditionalFormatting sqref="G116:H121">
    <cfRule type="expression" priority="182" dxfId="247" stopIfTrue="1">
      <formula>#REF!=1</formula>
    </cfRule>
  </conditionalFormatting>
  <conditionalFormatting sqref="D146:D152">
    <cfRule type="expression" priority="183" dxfId="5" stopIfTrue="1">
      <formula>#REF!=1</formula>
    </cfRule>
  </conditionalFormatting>
  <conditionalFormatting sqref="G146:H152">
    <cfRule type="expression" priority="184" dxfId="247" stopIfTrue="1">
      <formula>#REF!=1</formula>
    </cfRule>
  </conditionalFormatting>
  <conditionalFormatting sqref="F151">
    <cfRule type="cellIs" priority="185" dxfId="6" operator="equal" stopIfTrue="1">
      <formula>0</formula>
    </cfRule>
  </conditionalFormatting>
  <conditionalFormatting sqref="F181">
    <cfRule type="cellIs" priority="186" dxfId="6" operator="equal" stopIfTrue="1">
      <formula>0</formula>
    </cfRule>
  </conditionalFormatting>
  <conditionalFormatting sqref="D176:D181">
    <cfRule type="expression" priority="187" dxfId="5" stopIfTrue="1">
      <formula>#REF!=1</formula>
    </cfRule>
  </conditionalFormatting>
  <conditionalFormatting sqref="G176:H181">
    <cfRule type="expression" priority="188" dxfId="247" stopIfTrue="1">
      <formula>#REF!=1</formula>
    </cfRule>
  </conditionalFormatting>
  <conditionalFormatting sqref="F92">
    <cfRule type="expression" priority="189" dxfId="247" stopIfTrue="1">
      <formula>#REF!=1</formula>
    </cfRule>
  </conditionalFormatting>
  <conditionalFormatting sqref="F122">
    <cfRule type="expression" priority="190" dxfId="247" stopIfTrue="1">
      <formula>#REF!=1</formula>
    </cfRule>
  </conditionalFormatting>
  <conditionalFormatting sqref="F152">
    <cfRule type="expression" priority="191" dxfId="247" stopIfTrue="1">
      <formula>#REF!=1</formula>
    </cfRule>
  </conditionalFormatting>
  <conditionalFormatting sqref="F182">
    <cfRule type="expression" priority="192" dxfId="247" stopIfTrue="1">
      <formula>#REF!=1</formula>
    </cfRule>
  </conditionalFormatting>
  <printOptions/>
  <pageMargins left="0.7480314960629921" right="0.7480314960629921" top="0.984251968503937" bottom="0.984251968503937" header="0.5118110236220472" footer="0.5118110236220472"/>
  <pageSetup firstPageNumber="54" useFirstPageNumber="1" horizontalDpi="300" verticalDpi="300" orientation="portrait" paperSize="9" scale="89" r:id="rId1"/>
  <headerFooter alignWithMargins="0">
    <oddFooter>&amp;CStran &amp;P</oddFooter>
  </headerFooter>
  <rowBreaks count="5" manualBreakCount="5">
    <brk id="43" max="255" man="1"/>
    <brk id="94" max="255" man="1"/>
    <brk id="115" max="255" man="1"/>
    <brk id="133" max="255" man="1"/>
    <brk id="18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E30" sqref="E30"/>
    </sheetView>
  </sheetViews>
  <sheetFormatPr defaultColWidth="9.00390625" defaultRowHeight="12.75"/>
  <cols>
    <col min="1" max="1" width="2.625" style="0" bestFit="1" customWidth="1"/>
    <col min="2" max="2" width="47.75390625" style="0" bestFit="1" customWidth="1"/>
    <col min="3" max="4" width="6.875" style="0" customWidth="1"/>
    <col min="5" max="5" width="13.375" style="0" customWidth="1"/>
    <col min="6" max="6" width="13.625" style="0" customWidth="1"/>
  </cols>
  <sheetData>
    <row r="1" spans="1:6" ht="15.75">
      <c r="A1" s="943" t="s">
        <v>17</v>
      </c>
      <c r="B1" s="944" t="s">
        <v>939</v>
      </c>
      <c r="C1" s="945"/>
      <c r="D1" s="945"/>
      <c r="E1" s="945"/>
      <c r="F1" s="945"/>
    </row>
    <row r="2" spans="1:6" ht="12.75">
      <c r="A2" s="945"/>
      <c r="B2" s="945"/>
      <c r="C2" s="945"/>
      <c r="D2" s="945"/>
      <c r="E2" s="945"/>
      <c r="F2" s="945"/>
    </row>
    <row r="3" spans="1:6" ht="38.25">
      <c r="A3" s="945"/>
      <c r="B3" s="940" t="s">
        <v>934</v>
      </c>
      <c r="C3" s="941" t="s">
        <v>936</v>
      </c>
      <c r="D3" s="942" t="s">
        <v>935</v>
      </c>
      <c r="E3" s="942" t="s">
        <v>938</v>
      </c>
      <c r="F3" s="942" t="s">
        <v>937</v>
      </c>
    </row>
    <row r="4" spans="1:6" ht="12.75">
      <c r="A4" s="945">
        <v>1</v>
      </c>
      <c r="B4" s="945" t="s">
        <v>940</v>
      </c>
      <c r="C4" s="945" t="s">
        <v>933</v>
      </c>
      <c r="D4" s="945">
        <v>1</v>
      </c>
      <c r="E4" s="946"/>
      <c r="F4" s="947">
        <f>D4*E4</f>
        <v>0</v>
      </c>
    </row>
    <row r="5" spans="1:6" ht="12.75">
      <c r="A5" s="945">
        <v>2</v>
      </c>
      <c r="B5" s="945" t="s">
        <v>941</v>
      </c>
      <c r="C5" s="945" t="s">
        <v>933</v>
      </c>
      <c r="D5" s="945">
        <v>1</v>
      </c>
      <c r="E5" s="946"/>
      <c r="F5" s="947">
        <f>D5*E5</f>
        <v>0</v>
      </c>
    </row>
    <row r="6" spans="1:6" ht="12.75">
      <c r="A6" s="945">
        <v>3</v>
      </c>
      <c r="B6" s="945" t="s">
        <v>942</v>
      </c>
      <c r="C6" s="945" t="s">
        <v>933</v>
      </c>
      <c r="D6" s="945">
        <v>1</v>
      </c>
      <c r="E6" s="946"/>
      <c r="F6" s="947">
        <f>D6*E6</f>
        <v>0</v>
      </c>
    </row>
    <row r="7" spans="1:6" ht="12.75">
      <c r="A7" s="945"/>
      <c r="B7" s="945"/>
      <c r="C7" s="945"/>
      <c r="D7" s="945"/>
      <c r="E7" s="945"/>
      <c r="F7" s="945"/>
    </row>
    <row r="8" spans="1:6" ht="12.75">
      <c r="A8" s="945"/>
      <c r="B8" s="945" t="s">
        <v>943</v>
      </c>
      <c r="C8" s="945"/>
      <c r="D8" s="945"/>
      <c r="E8" s="945"/>
      <c r="F8" s="947">
        <f>SUM(F4:F7)</f>
        <v>0</v>
      </c>
    </row>
  </sheetData>
  <sheetProtection password="ED36" sheet="1" objects="1" scenarios="1"/>
  <printOptions/>
  <pageMargins left="0.7" right="0.7" top="0.75" bottom="0.75" header="0.3" footer="0.3"/>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D30"/>
  <sheetViews>
    <sheetView tabSelected="1" view="pageBreakPreview" zoomScaleSheetLayoutView="100" zoomScalePageLayoutView="0" workbookViewId="0" topLeftCell="A1">
      <selection activeCell="D23" sqref="D23"/>
    </sheetView>
  </sheetViews>
  <sheetFormatPr defaultColWidth="11.375" defaultRowHeight="12.75"/>
  <cols>
    <col min="1" max="1" width="8.125" style="140" customWidth="1"/>
    <col min="2" max="2" width="41.875" style="140" customWidth="1"/>
    <col min="3" max="3" width="11.375" style="140" customWidth="1"/>
    <col min="4" max="4" width="11.375" style="925" customWidth="1"/>
    <col min="5" max="16384" width="11.375" style="140" customWidth="1"/>
  </cols>
  <sheetData>
    <row r="1" spans="1:4" ht="22.5" customHeight="1">
      <c r="A1" s="906"/>
      <c r="B1" s="953" t="s">
        <v>913</v>
      </c>
      <c r="C1" s="953"/>
      <c r="D1" s="953"/>
    </row>
    <row r="2" spans="1:4" ht="12.75">
      <c r="A2" s="839"/>
      <c r="B2" s="953"/>
      <c r="C2" s="953"/>
      <c r="D2" s="953"/>
    </row>
    <row r="3" spans="1:4" ht="15.75">
      <c r="A3" s="839"/>
      <c r="B3" s="907"/>
      <c r="C3" s="907"/>
      <c r="D3" s="907"/>
    </row>
    <row r="4" spans="1:4" ht="18">
      <c r="A4" s="839"/>
      <c r="B4" s="908" t="s">
        <v>0</v>
      </c>
      <c r="C4" s="907"/>
      <c r="D4" s="907"/>
    </row>
    <row r="5" spans="1:4" ht="12.75">
      <c r="A5" s="909"/>
      <c r="B5" s="910"/>
      <c r="C5" s="652"/>
      <c r="D5" s="652"/>
    </row>
    <row r="6" spans="1:4" ht="12.75">
      <c r="A6" s="909"/>
      <c r="B6" s="910"/>
      <c r="C6" s="652"/>
      <c r="D6" s="652"/>
    </row>
    <row r="7" spans="1:4" ht="15">
      <c r="A7" s="911" t="s">
        <v>2</v>
      </c>
      <c r="B7" s="912" t="s">
        <v>1</v>
      </c>
      <c r="C7" s="652"/>
      <c r="D7" s="913">
        <f>'TEMELJ. PILOTI'!G92</f>
        <v>0</v>
      </c>
    </row>
    <row r="8" spans="1:4" ht="12.75">
      <c r="A8" s="909"/>
      <c r="B8" s="910"/>
      <c r="C8" s="652"/>
      <c r="D8" s="652"/>
    </row>
    <row r="9" spans="1:4" ht="15">
      <c r="A9" s="911" t="s">
        <v>3</v>
      </c>
      <c r="B9" s="912" t="s">
        <v>4</v>
      </c>
      <c r="C9" s="652"/>
      <c r="D9" s="913">
        <f>'ZG. KONSTRUKCIJA'!G43</f>
        <v>0</v>
      </c>
    </row>
    <row r="10" spans="1:4" ht="15">
      <c r="A10" s="911"/>
      <c r="B10" s="912"/>
      <c r="C10" s="652"/>
      <c r="D10" s="652"/>
    </row>
    <row r="11" spans="1:4" ht="15">
      <c r="A11" s="911" t="s">
        <v>5</v>
      </c>
      <c r="B11" s="912" t="s">
        <v>6</v>
      </c>
      <c r="C11" s="652"/>
      <c r="D11" s="913">
        <f>'ODVOD. VOZ. KONSTR'!F257</f>
        <v>0</v>
      </c>
    </row>
    <row r="12" spans="1:4" ht="15">
      <c r="A12" s="911"/>
      <c r="B12" s="912"/>
      <c r="C12" s="652"/>
      <c r="D12" s="652"/>
    </row>
    <row r="13" spans="1:4" ht="15">
      <c r="A13" s="911" t="s">
        <v>7</v>
      </c>
      <c r="B13" s="912" t="s">
        <v>8</v>
      </c>
      <c r="C13" s="652"/>
      <c r="D13" s="913">
        <f>'ZAKLJUČNA DELA'!G295</f>
        <v>0</v>
      </c>
    </row>
    <row r="14" spans="1:4" ht="15">
      <c r="A14" s="911"/>
      <c r="B14" s="912"/>
      <c r="C14" s="652"/>
      <c r="D14" s="652"/>
    </row>
    <row r="15" spans="1:4" ht="15">
      <c r="A15" s="911" t="s">
        <v>9</v>
      </c>
      <c r="B15" s="912" t="s">
        <v>10</v>
      </c>
      <c r="C15" s="652"/>
      <c r="D15" s="913">
        <f>'NOT. HIDR.'!F35</f>
        <v>0</v>
      </c>
    </row>
    <row r="16" spans="1:4" ht="15">
      <c r="A16" s="911"/>
      <c r="B16" s="910"/>
      <c r="C16" s="652"/>
      <c r="D16" s="652"/>
    </row>
    <row r="17" spans="1:4" ht="15">
      <c r="A17" s="911" t="s">
        <v>11</v>
      </c>
      <c r="B17" s="912" t="s">
        <v>12</v>
      </c>
      <c r="C17" s="652"/>
      <c r="D17" s="913">
        <f>'ZUN. HIDR.'!F116</f>
        <v>0</v>
      </c>
    </row>
    <row r="18" spans="1:4" ht="15">
      <c r="A18" s="911"/>
      <c r="B18" s="912"/>
      <c r="C18" s="652"/>
      <c r="D18" s="652"/>
    </row>
    <row r="19" spans="1:4" ht="15">
      <c r="A19" s="911" t="s">
        <v>13</v>
      </c>
      <c r="B19" s="914" t="s">
        <v>14</v>
      </c>
      <c r="C19" s="652"/>
      <c r="D19" s="913">
        <f>ELEKTROINSTAL!G20</f>
        <v>0</v>
      </c>
    </row>
    <row r="20" spans="1:4" ht="15">
      <c r="A20" s="911"/>
      <c r="B20" s="912"/>
      <c r="C20" s="652"/>
      <c r="D20" s="652"/>
    </row>
    <row r="21" spans="1:4" ht="15">
      <c r="A21" s="911" t="s">
        <v>15</v>
      </c>
      <c r="B21" s="912" t="s">
        <v>16</v>
      </c>
      <c r="C21" s="652"/>
      <c r="D21" s="913">
        <f>'TALNA SIGNALIZACIJA'!H21</f>
        <v>0</v>
      </c>
    </row>
    <row r="22" spans="1:4" ht="15">
      <c r="A22" s="911"/>
      <c r="B22" s="912"/>
      <c r="C22" s="915"/>
      <c r="D22" s="652"/>
    </row>
    <row r="23" spans="1:4" ht="63" customHeight="1">
      <c r="A23" s="911" t="s">
        <v>17</v>
      </c>
      <c r="B23" s="948" t="s">
        <v>939</v>
      </c>
      <c r="C23" s="916"/>
      <c r="D23" s="949">
        <f>OSTALO!F8</f>
        <v>0</v>
      </c>
    </row>
    <row r="24" spans="1:4" ht="12.75">
      <c r="A24" s="917"/>
      <c r="B24" s="918"/>
      <c r="C24" s="652"/>
      <c r="D24" s="652"/>
    </row>
    <row r="25" spans="1:4" ht="12.75">
      <c r="A25" s="909"/>
      <c r="B25" s="919"/>
      <c r="C25" s="652"/>
      <c r="D25" s="652"/>
    </row>
    <row r="26" spans="1:4" ht="12.75">
      <c r="A26" s="909"/>
      <c r="B26" s="920" t="s">
        <v>18</v>
      </c>
      <c r="C26" s="921"/>
      <c r="D26" s="922">
        <f>D7+D9+D11+D13+D15+D17+D19+D21+D23</f>
        <v>0</v>
      </c>
    </row>
    <row r="27" spans="1:4" ht="13.5" thickBot="1">
      <c r="A27" s="909"/>
      <c r="B27" s="910"/>
      <c r="C27" s="652"/>
      <c r="D27" s="652"/>
    </row>
    <row r="28" spans="1:4" ht="13.5" thickBot="1">
      <c r="A28" s="909"/>
      <c r="B28" s="923" t="s">
        <v>19</v>
      </c>
      <c r="C28" s="921"/>
      <c r="D28" s="924">
        <f>D26*22%</f>
        <v>0</v>
      </c>
    </row>
    <row r="29" spans="1:4" ht="13.5" thickBot="1">
      <c r="A29" s="909"/>
      <c r="B29" s="910"/>
      <c r="C29" s="652"/>
      <c r="D29" s="652"/>
    </row>
    <row r="30" spans="1:4" ht="13.5" thickBot="1">
      <c r="A30" s="909"/>
      <c r="B30" s="920" t="s">
        <v>20</v>
      </c>
      <c r="C30" s="921"/>
      <c r="D30" s="922">
        <f>D26+D28</f>
        <v>0</v>
      </c>
    </row>
  </sheetData>
  <sheetProtection password="ED36" sheet="1" formatCells="0" formatColumns="0" formatRows="0" selectLockedCells="1"/>
  <mergeCells count="1">
    <mergeCell ref="B1:D2"/>
  </mergeCells>
  <printOptions/>
  <pageMargins left="0.7480314960629921" right="0.7480314960629921" top="0.984251968503937" bottom="0.984251968503937" header="0.5118110236220472" footer="0.5118110236220472"/>
  <pageSetup firstPageNumber="2" useFirstPageNumber="1" horizontalDpi="300" verticalDpi="300" orientation="portrait" paperSize="9" r:id="rId1"/>
  <headerFooter alignWithMargins="0">
    <oddFooter>&amp;CStran &amp;P</oddFooter>
  </headerFooter>
</worksheet>
</file>

<file path=xl/worksheets/sheet3.xml><?xml version="1.0" encoding="utf-8"?>
<worksheet xmlns="http://schemas.openxmlformats.org/spreadsheetml/2006/main" xmlns:r="http://schemas.openxmlformats.org/officeDocument/2006/relationships">
  <dimension ref="A1:H122"/>
  <sheetViews>
    <sheetView view="pageBreakPreview" zoomScaleSheetLayoutView="100" zoomScalePageLayoutView="0" workbookViewId="0" topLeftCell="A61">
      <selection activeCell="F42" sqref="F42"/>
    </sheetView>
  </sheetViews>
  <sheetFormatPr defaultColWidth="9.375" defaultRowHeight="12.75"/>
  <cols>
    <col min="1" max="1" width="6.375" style="57" customWidth="1"/>
    <col min="2" max="2" width="8.875" style="57" customWidth="1"/>
    <col min="3" max="3" width="33.875" style="57" customWidth="1"/>
    <col min="4" max="4" width="10.375" style="57" customWidth="1"/>
    <col min="5" max="5" width="5.375" style="57" customWidth="1"/>
    <col min="6" max="6" width="11.375" style="209" customWidth="1"/>
    <col min="7" max="7" width="12.00390625" style="57" customWidth="1"/>
    <col min="8" max="8" width="6.375" style="57" customWidth="1"/>
    <col min="9" max="9" width="6.875" style="57" customWidth="1"/>
    <col min="10" max="16384" width="9.375" style="57" customWidth="1"/>
  </cols>
  <sheetData>
    <row r="1" spans="6:7" ht="12.75">
      <c r="F1" s="184"/>
      <c r="G1" s="58"/>
    </row>
    <row r="2" spans="2:7" ht="18">
      <c r="B2" s="59" t="s">
        <v>21</v>
      </c>
      <c r="C2" s="60"/>
      <c r="F2" s="184"/>
      <c r="G2" s="58"/>
    </row>
    <row r="3" spans="2:7" ht="18">
      <c r="B3" s="59"/>
      <c r="C3" s="60"/>
      <c r="F3" s="184"/>
      <c r="G3" s="58"/>
    </row>
    <row r="4" spans="1:7" ht="18">
      <c r="A4" s="59" t="s">
        <v>2</v>
      </c>
      <c r="B4" s="59" t="s">
        <v>1</v>
      </c>
      <c r="C4" s="58"/>
      <c r="D4" s="58"/>
      <c r="E4" s="58"/>
      <c r="F4" s="184"/>
      <c r="G4" s="58"/>
    </row>
    <row r="5" spans="3:7" ht="12.75">
      <c r="C5" s="60"/>
      <c r="F5" s="184"/>
      <c r="G5" s="58"/>
    </row>
    <row r="6" spans="1:7" ht="12.75">
      <c r="A6" s="61"/>
      <c r="B6" s="62" t="s">
        <v>22</v>
      </c>
      <c r="C6" s="63" t="s">
        <v>23</v>
      </c>
      <c r="D6" s="64" t="s">
        <v>24</v>
      </c>
      <c r="E6" s="63" t="s">
        <v>25</v>
      </c>
      <c r="F6" s="185" t="s">
        <v>26</v>
      </c>
      <c r="G6" s="65" t="s">
        <v>27</v>
      </c>
    </row>
    <row r="7" spans="1:7" ht="12.75">
      <c r="A7" s="61"/>
      <c r="B7" s="66" t="s">
        <v>28</v>
      </c>
      <c r="C7" s="67" t="s">
        <v>29</v>
      </c>
      <c r="D7" s="68" t="s">
        <v>30</v>
      </c>
      <c r="E7" s="67" t="s">
        <v>31</v>
      </c>
      <c r="F7" s="950"/>
      <c r="G7" s="69" t="s">
        <v>32</v>
      </c>
    </row>
    <row r="8" spans="1:7" ht="12.75">
      <c r="A8" s="61"/>
      <c r="B8" s="70" t="s">
        <v>33</v>
      </c>
      <c r="C8" s="71"/>
      <c r="D8" s="72" t="s">
        <v>33</v>
      </c>
      <c r="E8" s="71"/>
      <c r="F8" s="186" t="s">
        <v>34</v>
      </c>
      <c r="G8" s="73"/>
    </row>
    <row r="9" spans="1:7" ht="12.75">
      <c r="A9" s="74" t="s">
        <v>2</v>
      </c>
      <c r="B9" s="75" t="s">
        <v>35</v>
      </c>
      <c r="C9" s="76" t="s">
        <v>36</v>
      </c>
      <c r="D9" s="77"/>
      <c r="E9" s="77"/>
      <c r="F9" s="187" t="s">
        <v>35</v>
      </c>
      <c r="G9" s="78"/>
    </row>
    <row r="10" spans="1:7" ht="12.75">
      <c r="A10" s="79"/>
      <c r="B10" s="80"/>
      <c r="C10" s="81"/>
      <c r="D10" s="82"/>
      <c r="E10" s="82"/>
      <c r="F10" s="188"/>
      <c r="G10" s="83"/>
    </row>
    <row r="11" spans="1:7" ht="60.75" customHeight="1">
      <c r="A11" s="84" t="s">
        <v>37</v>
      </c>
      <c r="B11" s="85" t="s">
        <v>38</v>
      </c>
      <c r="C11" s="86" t="s">
        <v>39</v>
      </c>
      <c r="D11" s="87">
        <v>1</v>
      </c>
      <c r="E11" s="88" t="s">
        <v>40</v>
      </c>
      <c r="F11" s="189"/>
      <c r="G11" s="139">
        <f>D11*F11</f>
        <v>0</v>
      </c>
    </row>
    <row r="12" spans="1:7" ht="12.75">
      <c r="A12" s="84"/>
      <c r="B12" s="85"/>
      <c r="C12" s="86"/>
      <c r="D12" s="87"/>
      <c r="E12" s="88"/>
      <c r="F12" s="189"/>
      <c r="G12" s="210"/>
    </row>
    <row r="13" spans="1:7" ht="12.75">
      <c r="A13" s="90"/>
      <c r="B13" s="91"/>
      <c r="C13" s="92"/>
      <c r="D13" s="93"/>
      <c r="E13" s="94"/>
      <c r="F13" s="190"/>
      <c r="G13" s="211"/>
    </row>
    <row r="14" spans="1:7" ht="48">
      <c r="A14" s="84" t="s">
        <v>37</v>
      </c>
      <c r="B14" s="85" t="s">
        <v>41</v>
      </c>
      <c r="C14" s="86" t="s">
        <v>42</v>
      </c>
      <c r="D14" s="87">
        <v>1</v>
      </c>
      <c r="E14" s="88" t="s">
        <v>40</v>
      </c>
      <c r="F14" s="189"/>
      <c r="G14" s="139">
        <f>D14*F14</f>
        <v>0</v>
      </c>
    </row>
    <row r="15" spans="1:7" ht="12.75">
      <c r="A15" s="84"/>
      <c r="B15" s="85"/>
      <c r="C15" s="86"/>
      <c r="D15" s="87"/>
      <c r="E15" s="88"/>
      <c r="F15" s="189"/>
      <c r="G15" s="139"/>
    </row>
    <row r="16" spans="1:7" ht="12.75">
      <c r="A16" s="90"/>
      <c r="B16" s="91"/>
      <c r="C16" s="92"/>
      <c r="D16" s="93"/>
      <c r="E16" s="94"/>
      <c r="F16" s="190"/>
      <c r="G16" s="212"/>
    </row>
    <row r="17" spans="1:7" ht="36">
      <c r="A17" s="84" t="s">
        <v>37</v>
      </c>
      <c r="B17" s="85" t="s">
        <v>43</v>
      </c>
      <c r="C17" s="86" t="s">
        <v>44</v>
      </c>
      <c r="D17" s="87">
        <v>1</v>
      </c>
      <c r="E17" s="88" t="s">
        <v>40</v>
      </c>
      <c r="F17" s="189"/>
      <c r="G17" s="139">
        <f>D17*F17</f>
        <v>0</v>
      </c>
    </row>
    <row r="18" spans="1:7" ht="12.75">
      <c r="A18" s="84"/>
      <c r="B18" s="85"/>
      <c r="C18" s="86"/>
      <c r="D18" s="87"/>
      <c r="E18" s="88"/>
      <c r="F18" s="189"/>
      <c r="G18" s="139"/>
    </row>
    <row r="19" spans="1:7" ht="12.75">
      <c r="A19" s="95"/>
      <c r="B19" s="96"/>
      <c r="C19" s="97"/>
      <c r="D19" s="98"/>
      <c r="E19" s="99"/>
      <c r="F19" s="191"/>
      <c r="G19" s="213"/>
    </row>
    <row r="20" spans="1:7" ht="12.75">
      <c r="A20" s="101" t="s">
        <v>2</v>
      </c>
      <c r="B20" s="102"/>
      <c r="C20" s="103" t="s">
        <v>45</v>
      </c>
      <c r="D20" s="104"/>
      <c r="E20" s="104"/>
      <c r="F20" s="192" t="s">
        <v>46</v>
      </c>
      <c r="G20" s="214">
        <f>SUM(G10:G18)</f>
        <v>0</v>
      </c>
    </row>
    <row r="21" spans="1:7" ht="13.5" thickBot="1">
      <c r="A21" s="675"/>
      <c r="B21" s="676"/>
      <c r="C21" s="677"/>
      <c r="D21" s="678"/>
      <c r="E21" s="678"/>
      <c r="F21" s="679"/>
      <c r="G21" s="680"/>
    </row>
    <row r="22" spans="1:7" ht="12.75">
      <c r="A22" s="686"/>
      <c r="B22" s="247" t="s">
        <v>22</v>
      </c>
      <c r="C22" s="248" t="s">
        <v>23</v>
      </c>
      <c r="D22" s="249" t="s">
        <v>24</v>
      </c>
      <c r="E22" s="248" t="s">
        <v>25</v>
      </c>
      <c r="F22" s="299" t="s">
        <v>26</v>
      </c>
      <c r="G22" s="250" t="s">
        <v>27</v>
      </c>
    </row>
    <row r="23" spans="1:7" ht="12.75">
      <c r="A23" s="687"/>
      <c r="B23" s="251" t="s">
        <v>28</v>
      </c>
      <c r="C23" s="67" t="s">
        <v>29</v>
      </c>
      <c r="D23" s="219" t="s">
        <v>30</v>
      </c>
      <c r="E23" s="67" t="s">
        <v>31</v>
      </c>
      <c r="F23" s="950"/>
      <c r="G23" s="252" t="s">
        <v>32</v>
      </c>
    </row>
    <row r="24" spans="1:7" ht="13.5" thickBot="1">
      <c r="A24" s="404"/>
      <c r="B24" s="253" t="s">
        <v>33</v>
      </c>
      <c r="C24" s="254"/>
      <c r="D24" s="255" t="s">
        <v>33</v>
      </c>
      <c r="E24" s="254"/>
      <c r="F24" s="301" t="s">
        <v>34</v>
      </c>
      <c r="G24" s="256"/>
    </row>
    <row r="25" spans="1:7" ht="13.5" thickBot="1">
      <c r="A25" s="686" t="s">
        <v>3</v>
      </c>
      <c r="B25" s="692"/>
      <c r="C25" s="347" t="s">
        <v>47</v>
      </c>
      <c r="D25" s="689"/>
      <c r="E25" s="689"/>
      <c r="F25" s="690"/>
      <c r="G25" s="691"/>
    </row>
    <row r="26" spans="1:7" ht="12.75">
      <c r="A26" s="693"/>
      <c r="B26" s="694"/>
      <c r="C26" s="695"/>
      <c r="D26" s="696"/>
      <c r="E26" s="696"/>
      <c r="F26" s="721"/>
      <c r="G26" s="697"/>
    </row>
    <row r="27" spans="1:7" ht="36">
      <c r="A27" s="698" t="s">
        <v>48</v>
      </c>
      <c r="B27" s="699" t="s">
        <v>38</v>
      </c>
      <c r="C27" s="700" t="s">
        <v>929</v>
      </c>
      <c r="D27" s="701">
        <v>7830</v>
      </c>
      <c r="E27" s="702" t="s">
        <v>83</v>
      </c>
      <c r="F27" s="722"/>
      <c r="G27" s="358">
        <f aca="true" t="shared" si="0" ref="G27:G33">D27*F27</f>
        <v>0</v>
      </c>
    </row>
    <row r="28" spans="1:7" ht="12.75">
      <c r="A28" s="703"/>
      <c r="B28" s="704"/>
      <c r="C28" s="705"/>
      <c r="D28" s="706"/>
      <c r="E28" s="707"/>
      <c r="F28" s="723"/>
      <c r="G28" s="363"/>
    </row>
    <row r="29" spans="1:7" ht="12.75">
      <c r="A29" s="708"/>
      <c r="B29" s="709"/>
      <c r="C29" s="710"/>
      <c r="D29" s="711"/>
      <c r="E29" s="712"/>
      <c r="F29" s="724"/>
      <c r="G29" s="358"/>
    </row>
    <row r="30" spans="1:7" ht="36">
      <c r="A30" s="698" t="s">
        <v>48</v>
      </c>
      <c r="B30" s="699" t="s">
        <v>41</v>
      </c>
      <c r="C30" s="700" t="s">
        <v>928</v>
      </c>
      <c r="D30" s="701">
        <v>3132</v>
      </c>
      <c r="E30" s="702" t="s">
        <v>50</v>
      </c>
      <c r="F30" s="722"/>
      <c r="G30" s="358">
        <f t="shared" si="0"/>
        <v>0</v>
      </c>
    </row>
    <row r="31" spans="1:7" ht="12.75">
      <c r="A31" s="713"/>
      <c r="B31" s="714"/>
      <c r="C31" s="926"/>
      <c r="D31" s="715"/>
      <c r="E31" s="716"/>
      <c r="F31" s="725"/>
      <c r="G31" s="363"/>
    </row>
    <row r="32" spans="1:7" ht="12.75">
      <c r="A32" s="717"/>
      <c r="B32" s="718"/>
      <c r="C32" s="927"/>
      <c r="D32" s="719"/>
      <c r="E32" s="720"/>
      <c r="F32" s="726"/>
      <c r="G32" s="358"/>
    </row>
    <row r="33" spans="1:7" ht="24">
      <c r="A33" s="698" t="s">
        <v>48</v>
      </c>
      <c r="B33" s="699" t="s">
        <v>43</v>
      </c>
      <c r="C33" s="700" t="s">
        <v>927</v>
      </c>
      <c r="D33" s="701">
        <v>7830</v>
      </c>
      <c r="E33" s="702" t="s">
        <v>83</v>
      </c>
      <c r="F33" s="722"/>
      <c r="G33" s="358">
        <f t="shared" si="0"/>
        <v>0</v>
      </c>
    </row>
    <row r="34" spans="1:7" ht="12.75">
      <c r="A34" s="713"/>
      <c r="B34" s="714"/>
      <c r="C34" s="926"/>
      <c r="D34" s="715"/>
      <c r="E34" s="716"/>
      <c r="F34" s="725"/>
      <c r="G34" s="363"/>
    </row>
    <row r="35" spans="1:7" ht="12.75">
      <c r="A35" s="364"/>
      <c r="B35" s="681"/>
      <c r="C35" s="92"/>
      <c r="D35" s="112"/>
      <c r="E35" s="94"/>
      <c r="F35" s="190"/>
      <c r="G35" s="358"/>
    </row>
    <row r="36" spans="1:7" ht="108">
      <c r="A36" s="350" t="s">
        <v>48</v>
      </c>
      <c r="B36" s="351" t="s">
        <v>49</v>
      </c>
      <c r="C36" s="86" t="s">
        <v>930</v>
      </c>
      <c r="D36" s="357">
        <v>7580</v>
      </c>
      <c r="E36" s="88" t="s">
        <v>50</v>
      </c>
      <c r="F36" s="467"/>
      <c r="G36" s="358">
        <f>D36*F36</f>
        <v>0</v>
      </c>
    </row>
    <row r="37" spans="1:7" ht="13.5" thickBot="1">
      <c r="A37" s="350"/>
      <c r="B37" s="351"/>
      <c r="C37" s="86"/>
      <c r="D37" s="357"/>
      <c r="E37" s="88"/>
      <c r="F37" s="467"/>
      <c r="G37" s="358"/>
    </row>
    <row r="38" spans="1:7" ht="13.5" thickTop="1">
      <c r="A38" s="688"/>
      <c r="B38" s="682"/>
      <c r="C38" s="114"/>
      <c r="D38" s="115"/>
      <c r="E38" s="116"/>
      <c r="F38" s="196"/>
      <c r="G38" s="683"/>
    </row>
    <row r="39" spans="1:7" ht="13.5" thickBot="1">
      <c r="A39" s="404" t="s">
        <v>3</v>
      </c>
      <c r="B39" s="684"/>
      <c r="C39" s="389" t="s">
        <v>51</v>
      </c>
      <c r="D39" s="390"/>
      <c r="E39" s="390"/>
      <c r="F39" s="685" t="s">
        <v>46</v>
      </c>
      <c r="G39" s="391">
        <f>SUM(G26:G37)</f>
        <v>0</v>
      </c>
    </row>
    <row r="40" spans="1:7" ht="13.5" thickBot="1">
      <c r="A40" s="117"/>
      <c r="B40" s="117"/>
      <c r="C40" s="117"/>
      <c r="D40" s="117"/>
      <c r="E40" s="117"/>
      <c r="F40" s="197"/>
      <c r="G40" s="118"/>
    </row>
    <row r="41" spans="1:7" ht="12.75">
      <c r="A41" s="119"/>
      <c r="B41" s="120" t="s">
        <v>22</v>
      </c>
      <c r="C41" s="121" t="s">
        <v>23</v>
      </c>
      <c r="D41" s="122" t="s">
        <v>24</v>
      </c>
      <c r="E41" s="121" t="s">
        <v>25</v>
      </c>
      <c r="F41" s="193" t="s">
        <v>26</v>
      </c>
      <c r="G41" s="106" t="s">
        <v>27</v>
      </c>
    </row>
    <row r="42" spans="1:7" ht="12.75">
      <c r="A42" s="119"/>
      <c r="B42" s="123" t="s">
        <v>28</v>
      </c>
      <c r="C42" s="124" t="s">
        <v>29</v>
      </c>
      <c r="D42" s="125" t="s">
        <v>30</v>
      </c>
      <c r="E42" s="124" t="s">
        <v>31</v>
      </c>
      <c r="F42" s="950"/>
      <c r="G42" s="108" t="s">
        <v>32</v>
      </c>
    </row>
    <row r="43" spans="1:7" ht="12.75">
      <c r="A43" s="119"/>
      <c r="B43" s="126" t="s">
        <v>33</v>
      </c>
      <c r="C43" s="127"/>
      <c r="D43" s="128" t="s">
        <v>33</v>
      </c>
      <c r="E43" s="127"/>
      <c r="F43" s="194" t="s">
        <v>34</v>
      </c>
      <c r="G43" s="109"/>
    </row>
    <row r="44" spans="1:7" ht="12.75">
      <c r="A44" s="74" t="s">
        <v>5</v>
      </c>
      <c r="B44" s="75" t="s">
        <v>35</v>
      </c>
      <c r="C44" s="76" t="s">
        <v>52</v>
      </c>
      <c r="D44" s="110"/>
      <c r="E44" s="77"/>
      <c r="F44" s="195"/>
      <c r="G44" s="111"/>
    </row>
    <row r="45" spans="1:7" ht="12.75">
      <c r="A45" s="129"/>
      <c r="B45" s="130"/>
      <c r="C45" s="81"/>
      <c r="D45" s="131"/>
      <c r="E45" s="82"/>
      <c r="F45" s="198"/>
      <c r="G45" s="132"/>
    </row>
    <row r="46" spans="1:7" ht="25.5" customHeight="1">
      <c r="A46" s="84" t="s">
        <v>53</v>
      </c>
      <c r="B46" s="85" t="s">
        <v>38</v>
      </c>
      <c r="C46" s="86" t="s">
        <v>54</v>
      </c>
      <c r="D46" s="89" t="s">
        <v>35</v>
      </c>
      <c r="E46" s="88" t="s">
        <v>35</v>
      </c>
      <c r="F46" s="189" t="s">
        <v>35</v>
      </c>
      <c r="G46" s="133" t="s">
        <v>35</v>
      </c>
    </row>
    <row r="47" spans="1:7" ht="12.75">
      <c r="A47" s="84"/>
      <c r="B47" s="85"/>
      <c r="C47" s="86"/>
      <c r="D47" s="89"/>
      <c r="E47" s="88"/>
      <c r="F47" s="189"/>
      <c r="G47" s="133"/>
    </row>
    <row r="48" spans="1:7" ht="13.5" customHeight="1">
      <c r="A48" s="84"/>
      <c r="B48" s="85"/>
      <c r="C48" s="86" t="s">
        <v>55</v>
      </c>
      <c r="D48" s="89"/>
      <c r="E48" s="88"/>
      <c r="F48" s="189"/>
      <c r="G48" s="133"/>
    </row>
    <row r="49" spans="1:7" ht="13.5" customHeight="1">
      <c r="A49" s="84"/>
      <c r="B49" s="134"/>
      <c r="C49" s="86" t="s">
        <v>56</v>
      </c>
      <c r="D49" s="89"/>
      <c r="E49" s="88"/>
      <c r="F49" s="189"/>
      <c r="G49" s="133"/>
    </row>
    <row r="50" spans="1:7" ht="12.75">
      <c r="A50" s="84"/>
      <c r="B50" s="134"/>
      <c r="C50" s="86" t="s">
        <v>57</v>
      </c>
      <c r="D50" s="89"/>
      <c r="E50" s="88"/>
      <c r="F50" s="189"/>
      <c r="G50" s="133"/>
    </row>
    <row r="51" spans="1:7" ht="24">
      <c r="A51" s="84"/>
      <c r="B51" s="134"/>
      <c r="C51" s="86" t="s">
        <v>58</v>
      </c>
      <c r="D51" s="89"/>
      <c r="E51" s="88"/>
      <c r="F51" s="189"/>
      <c r="G51" s="133"/>
    </row>
    <row r="52" spans="1:7" ht="12.75">
      <c r="A52" s="84"/>
      <c r="B52" s="134"/>
      <c r="C52" s="86" t="s">
        <v>59</v>
      </c>
      <c r="D52" s="89"/>
      <c r="E52" s="88"/>
      <c r="F52" s="189"/>
      <c r="G52" s="133"/>
    </row>
    <row r="53" spans="1:7" ht="36">
      <c r="A53" s="84"/>
      <c r="B53" s="134"/>
      <c r="C53" s="86" t="s">
        <v>931</v>
      </c>
      <c r="D53" s="89"/>
      <c r="E53" s="88"/>
      <c r="F53" s="189"/>
      <c r="G53" s="133"/>
    </row>
    <row r="54" spans="1:7" ht="13.5" customHeight="1">
      <c r="A54" s="84"/>
      <c r="B54" s="134"/>
      <c r="C54" s="86" t="s">
        <v>60</v>
      </c>
      <c r="D54" s="89"/>
      <c r="E54" s="88"/>
      <c r="F54" s="189"/>
      <c r="G54" s="133"/>
    </row>
    <row r="55" spans="1:7" ht="13.5" customHeight="1">
      <c r="A55" s="84"/>
      <c r="B55" s="134"/>
      <c r="C55" s="86" t="s">
        <v>61</v>
      </c>
      <c r="D55" s="89"/>
      <c r="E55" s="88"/>
      <c r="F55" s="189"/>
      <c r="G55" s="133"/>
    </row>
    <row r="56" spans="1:7" ht="13.5" customHeight="1">
      <c r="A56" s="84"/>
      <c r="B56" s="134"/>
      <c r="C56" s="86" t="s">
        <v>62</v>
      </c>
      <c r="D56" s="89"/>
      <c r="E56" s="88"/>
      <c r="F56" s="189"/>
      <c r="G56" s="133"/>
    </row>
    <row r="57" spans="1:7" ht="24">
      <c r="A57" s="84"/>
      <c r="B57" s="134"/>
      <c r="C57" s="86" t="s">
        <v>63</v>
      </c>
      <c r="D57" s="89"/>
      <c r="E57" s="88"/>
      <c r="F57" s="189"/>
      <c r="G57" s="133"/>
    </row>
    <row r="58" spans="1:7" ht="13.5" customHeight="1">
      <c r="A58" s="84"/>
      <c r="B58" s="134"/>
      <c r="C58" s="86" t="s">
        <v>64</v>
      </c>
      <c r="D58" s="89"/>
      <c r="E58" s="88"/>
      <c r="F58" s="189"/>
      <c r="G58" s="133"/>
    </row>
    <row r="59" spans="1:7" ht="12.75">
      <c r="A59" s="84"/>
      <c r="B59" s="134"/>
      <c r="C59" s="86"/>
      <c r="D59" s="89"/>
      <c r="E59" s="88"/>
      <c r="F59" s="189"/>
      <c r="G59" s="133"/>
    </row>
    <row r="60" spans="1:7" ht="12.75">
      <c r="A60" s="135"/>
      <c r="B60" s="136"/>
      <c r="C60" s="86" t="s">
        <v>65</v>
      </c>
      <c r="D60" s="89"/>
      <c r="E60" s="88"/>
      <c r="F60" s="189"/>
      <c r="G60" s="133"/>
    </row>
    <row r="61" spans="1:7" ht="12.75">
      <c r="A61" s="135"/>
      <c r="B61" s="136"/>
      <c r="C61" s="86" t="s">
        <v>66</v>
      </c>
      <c r="D61" s="89"/>
      <c r="E61" s="88"/>
      <c r="F61" s="189"/>
      <c r="G61" s="133"/>
    </row>
    <row r="62" spans="1:7" ht="12.75">
      <c r="A62" s="135"/>
      <c r="B62" s="136"/>
      <c r="C62" s="86" t="s">
        <v>67</v>
      </c>
      <c r="D62" s="89"/>
      <c r="E62" s="88"/>
      <c r="F62" s="189"/>
      <c r="G62" s="133"/>
    </row>
    <row r="63" spans="1:7" ht="12.75">
      <c r="A63" s="135"/>
      <c r="B63" s="136"/>
      <c r="C63" s="86"/>
      <c r="D63" s="89"/>
      <c r="E63" s="88"/>
      <c r="F63" s="189"/>
      <c r="G63" s="133"/>
    </row>
    <row r="64" spans="1:7" ht="12.75">
      <c r="A64" s="135"/>
      <c r="B64" s="136"/>
      <c r="C64" s="86" t="s">
        <v>68</v>
      </c>
      <c r="D64" s="89"/>
      <c r="E64" s="88"/>
      <c r="F64" s="189"/>
      <c r="G64" s="133"/>
    </row>
    <row r="65" spans="1:7" ht="12.75">
      <c r="A65" s="135"/>
      <c r="B65" s="136"/>
      <c r="C65" s="86" t="s">
        <v>69</v>
      </c>
      <c r="D65" s="89"/>
      <c r="E65" s="88"/>
      <c r="F65" s="189"/>
      <c r="G65" s="108"/>
    </row>
    <row r="66" spans="1:7" ht="12.75">
      <c r="A66" s="135"/>
      <c r="B66" s="136"/>
      <c r="C66" s="86" t="s">
        <v>70</v>
      </c>
      <c r="D66" s="89"/>
      <c r="E66" s="88"/>
      <c r="F66" s="189"/>
      <c r="G66" s="133"/>
    </row>
    <row r="67" spans="1:8" ht="12.75">
      <c r="A67" s="135"/>
      <c r="B67" s="136"/>
      <c r="C67" s="86" t="s">
        <v>71</v>
      </c>
      <c r="D67" s="137"/>
      <c r="E67" s="138"/>
      <c r="F67" s="189"/>
      <c r="G67" s="139"/>
      <c r="H67" s="140"/>
    </row>
    <row r="68" spans="1:8" ht="12.75">
      <c r="A68" s="135"/>
      <c r="B68" s="136"/>
      <c r="C68" s="86" t="s">
        <v>72</v>
      </c>
      <c r="D68" s="137"/>
      <c r="E68" s="138"/>
      <c r="F68" s="189"/>
      <c r="G68" s="139"/>
      <c r="H68" s="140"/>
    </row>
    <row r="69" spans="1:7" ht="12.75">
      <c r="A69" s="135"/>
      <c r="B69" s="136"/>
      <c r="C69" s="86"/>
      <c r="D69" s="89"/>
      <c r="E69" s="88"/>
      <c r="F69" s="189"/>
      <c r="G69" s="133"/>
    </row>
    <row r="70" spans="1:7" ht="24" customHeight="1">
      <c r="A70" s="135"/>
      <c r="B70" s="136"/>
      <c r="C70" s="86" t="s">
        <v>73</v>
      </c>
      <c r="D70" s="113">
        <f>2700+1764</f>
        <v>4464</v>
      </c>
      <c r="E70" s="88" t="s">
        <v>74</v>
      </c>
      <c r="F70" s="189"/>
      <c r="G70" s="139">
        <f>D70*F70</f>
        <v>0</v>
      </c>
    </row>
    <row r="71" spans="1:7" ht="12.75">
      <c r="A71" s="141"/>
      <c r="B71" s="142"/>
      <c r="C71" s="143"/>
      <c r="D71" s="144"/>
      <c r="E71" s="145"/>
      <c r="F71" s="199"/>
      <c r="G71" s="210"/>
    </row>
    <row r="72" spans="1:7" ht="12.75">
      <c r="A72" s="84"/>
      <c r="B72" s="85"/>
      <c r="C72" s="86"/>
      <c r="D72" s="113"/>
      <c r="E72" s="88"/>
      <c r="F72" s="189"/>
      <c r="G72" s="139"/>
    </row>
    <row r="73" spans="1:7" ht="27" customHeight="1">
      <c r="A73" s="84" t="s">
        <v>53</v>
      </c>
      <c r="B73" s="85" t="s">
        <v>41</v>
      </c>
      <c r="C73" s="146" t="s">
        <v>75</v>
      </c>
      <c r="D73" s="113">
        <v>3</v>
      </c>
      <c r="E73" s="88" t="s">
        <v>76</v>
      </c>
      <c r="F73" s="189"/>
      <c r="G73" s="139">
        <f>D73*F73</f>
        <v>0</v>
      </c>
    </row>
    <row r="74" spans="1:7" ht="12.75">
      <c r="A74" s="141"/>
      <c r="B74" s="142"/>
      <c r="C74" s="143"/>
      <c r="D74" s="144"/>
      <c r="E74" s="145"/>
      <c r="F74" s="199"/>
      <c r="G74" s="210"/>
    </row>
    <row r="75" spans="1:7" ht="12.75">
      <c r="A75" s="84"/>
      <c r="B75" s="85"/>
      <c r="C75" s="86"/>
      <c r="D75" s="113"/>
      <c r="E75" s="88"/>
      <c r="F75" s="189"/>
      <c r="G75" s="139"/>
    </row>
    <row r="76" spans="1:7" ht="24">
      <c r="A76" s="84" t="s">
        <v>53</v>
      </c>
      <c r="B76" s="85" t="s">
        <v>43</v>
      </c>
      <c r="C76" s="146" t="s">
        <v>77</v>
      </c>
      <c r="D76" s="147">
        <f>135+84</f>
        <v>219</v>
      </c>
      <c r="E76" s="148" t="s">
        <v>76</v>
      </c>
      <c r="F76" s="189"/>
      <c r="G76" s="139">
        <f>D76*F76</f>
        <v>0</v>
      </c>
    </row>
    <row r="77" spans="1:7" ht="12.75">
      <c r="A77" s="84"/>
      <c r="B77" s="85"/>
      <c r="C77" s="149"/>
      <c r="D77" s="89"/>
      <c r="E77" s="88"/>
      <c r="F77" s="189"/>
      <c r="G77" s="133"/>
    </row>
    <row r="78" spans="1:7" ht="12.75">
      <c r="A78" s="150"/>
      <c r="B78" s="151"/>
      <c r="C78" s="152"/>
      <c r="D78" s="100"/>
      <c r="E78" s="99"/>
      <c r="F78" s="191"/>
      <c r="G78" s="213"/>
    </row>
    <row r="79" spans="1:7" ht="12.75">
      <c r="A79" s="101" t="s">
        <v>5</v>
      </c>
      <c r="B79" s="102"/>
      <c r="C79" s="103" t="s">
        <v>78</v>
      </c>
      <c r="D79" s="153"/>
      <c r="E79" s="104"/>
      <c r="F79" s="192" t="s">
        <v>46</v>
      </c>
      <c r="G79" s="214">
        <f>SUM(G45:G77)</f>
        <v>0</v>
      </c>
    </row>
    <row r="80" spans="1:7" ht="12.75">
      <c r="A80" s="154"/>
      <c r="B80" s="155"/>
      <c r="C80" s="156"/>
      <c r="D80" s="157"/>
      <c r="E80" s="158"/>
      <c r="F80" s="189"/>
      <c r="G80" s="89"/>
    </row>
    <row r="81" spans="1:7" ht="12.75">
      <c r="A81" s="159"/>
      <c r="B81" s="160"/>
      <c r="C81" s="161"/>
      <c r="D81" s="162"/>
      <c r="E81" s="162"/>
      <c r="F81" s="200"/>
      <c r="G81" s="107"/>
    </row>
    <row r="82" spans="1:7" ht="12.75">
      <c r="A82" s="163"/>
      <c r="B82" s="164"/>
      <c r="C82" s="165"/>
      <c r="D82" s="166"/>
      <c r="E82" s="166"/>
      <c r="F82" s="201"/>
      <c r="G82" s="167"/>
    </row>
    <row r="83" spans="1:7" ht="15.75">
      <c r="A83" s="117"/>
      <c r="B83" s="105"/>
      <c r="C83" s="168" t="s">
        <v>79</v>
      </c>
      <c r="D83" s="162"/>
      <c r="E83" s="162"/>
      <c r="F83" s="202"/>
      <c r="G83" s="169"/>
    </row>
    <row r="84" spans="1:7" ht="12.75">
      <c r="A84" s="117"/>
      <c r="B84" s="105" t="s">
        <v>35</v>
      </c>
      <c r="C84" s="170"/>
      <c r="D84" s="105"/>
      <c r="E84" s="105"/>
      <c r="F84" s="203"/>
      <c r="G84" s="169"/>
    </row>
    <row r="85" spans="1:7" ht="12.75">
      <c r="A85" s="117"/>
      <c r="B85" s="105"/>
      <c r="C85" s="105"/>
      <c r="D85" s="105"/>
      <c r="E85" s="105"/>
      <c r="F85" s="203"/>
      <c r="G85" s="169"/>
    </row>
    <row r="86" spans="1:7" ht="14.25">
      <c r="A86" s="117"/>
      <c r="B86" s="171" t="s">
        <v>2</v>
      </c>
      <c r="C86" s="172" t="str">
        <f>C9</f>
        <v>PRIPRAVLJALNA IN ZAKLJUČNA DELA</v>
      </c>
      <c r="D86" s="173"/>
      <c r="E86" s="173"/>
      <c r="F86" s="204"/>
      <c r="G86" s="215">
        <f>G20</f>
        <v>0</v>
      </c>
    </row>
    <row r="87" spans="1:7" ht="14.25">
      <c r="A87" s="117"/>
      <c r="B87" s="171"/>
      <c r="C87" s="174"/>
      <c r="D87" s="175"/>
      <c r="E87" s="175"/>
      <c r="F87" s="205"/>
      <c r="G87" s="216"/>
    </row>
    <row r="88" spans="1:7" ht="14.25">
      <c r="A88" s="117"/>
      <c r="B88" s="171" t="s">
        <v>3</v>
      </c>
      <c r="C88" s="172" t="str">
        <f>C25</f>
        <v>ZEMELJSKA DELA</v>
      </c>
      <c r="D88" s="173"/>
      <c r="E88" s="173"/>
      <c r="F88" s="204"/>
      <c r="G88" s="215">
        <f>G39</f>
        <v>0</v>
      </c>
    </row>
    <row r="89" spans="1:7" ht="14.25">
      <c r="A89" s="117"/>
      <c r="B89" s="171"/>
      <c r="C89" s="174"/>
      <c r="D89" s="175"/>
      <c r="E89" s="175"/>
      <c r="F89" s="205"/>
      <c r="G89" s="216"/>
    </row>
    <row r="90" spans="1:7" ht="14.25">
      <c r="A90" s="117"/>
      <c r="B90" s="171" t="s">
        <v>5</v>
      </c>
      <c r="C90" s="172" t="str">
        <f>C44</f>
        <v>IZDELAVA PILOTOV</v>
      </c>
      <c r="D90" s="173"/>
      <c r="E90" s="173"/>
      <c r="F90" s="204"/>
      <c r="G90" s="215">
        <f>G79</f>
        <v>0</v>
      </c>
    </row>
    <row r="91" spans="1:7" ht="12.75">
      <c r="A91" s="117"/>
      <c r="B91" s="159"/>
      <c r="C91" s="160"/>
      <c r="D91" s="105"/>
      <c r="E91" s="105"/>
      <c r="F91" s="203"/>
      <c r="G91" s="217"/>
    </row>
    <row r="92" spans="1:7" ht="27.75" customHeight="1">
      <c r="A92" s="117"/>
      <c r="B92" s="159"/>
      <c r="C92" s="176" t="s">
        <v>80</v>
      </c>
      <c r="D92" s="177"/>
      <c r="E92" s="177"/>
      <c r="F92" s="206"/>
      <c r="G92" s="218">
        <f>SUM(G86:G90)</f>
        <v>0</v>
      </c>
    </row>
    <row r="93" spans="1:7" ht="12.75">
      <c r="A93" s="117"/>
      <c r="B93" s="105"/>
      <c r="C93" s="105"/>
      <c r="D93" s="105"/>
      <c r="E93" s="105"/>
      <c r="F93" s="207"/>
      <c r="G93" s="105"/>
    </row>
    <row r="94" spans="1:7" ht="12.75">
      <c r="A94" s="117"/>
      <c r="B94" s="105"/>
      <c r="C94" s="105"/>
      <c r="D94" s="105"/>
      <c r="E94" s="105"/>
      <c r="F94" s="207"/>
      <c r="G94" s="105"/>
    </row>
    <row r="95" spans="1:7" ht="12.75">
      <c r="A95" s="117"/>
      <c r="B95" s="105"/>
      <c r="D95" s="105"/>
      <c r="E95" s="105"/>
      <c r="F95" s="207"/>
      <c r="G95" s="105"/>
    </row>
    <row r="96" spans="1:7" ht="12.75">
      <c r="A96" s="117"/>
      <c r="B96" s="105"/>
      <c r="C96" s="105"/>
      <c r="D96" s="105"/>
      <c r="E96" s="105"/>
      <c r="F96" s="207"/>
      <c r="G96" s="105"/>
    </row>
    <row r="97" spans="1:7" ht="12.75">
      <c r="A97" s="117"/>
      <c r="B97" s="105"/>
      <c r="C97" s="105"/>
      <c r="D97" s="105"/>
      <c r="E97" s="105"/>
      <c r="F97" s="207"/>
      <c r="G97" s="105"/>
    </row>
    <row r="98" spans="1:7" ht="12.75">
      <c r="A98" s="117"/>
      <c r="B98" s="178"/>
      <c r="C98" s="178"/>
      <c r="D98" s="179"/>
      <c r="E98" s="179"/>
      <c r="F98" s="208"/>
      <c r="G98" s="178"/>
    </row>
    <row r="99" spans="1:7" ht="12.75">
      <c r="A99" s="117"/>
      <c r="B99" s="105"/>
      <c r="C99" s="105"/>
      <c r="D99" s="105"/>
      <c r="E99" s="105"/>
      <c r="F99" s="207"/>
      <c r="G99" s="105"/>
    </row>
    <row r="100" spans="1:7" ht="12.75">
      <c r="A100" s="117"/>
      <c r="B100" s="105"/>
      <c r="D100" s="105"/>
      <c r="E100" s="105"/>
      <c r="F100" s="207"/>
      <c r="G100" s="105"/>
    </row>
    <row r="101" spans="1:7" ht="12.75">
      <c r="A101" s="117"/>
      <c r="B101" s="105"/>
      <c r="C101" s="105"/>
      <c r="D101" s="105"/>
      <c r="E101" s="105"/>
      <c r="F101" s="207"/>
      <c r="G101" s="105"/>
    </row>
    <row r="102" spans="1:7" ht="12.75">
      <c r="A102" s="117"/>
      <c r="B102" s="105"/>
      <c r="C102" s="105"/>
      <c r="D102" s="105"/>
      <c r="E102" s="105"/>
      <c r="F102" s="207"/>
      <c r="G102" s="105"/>
    </row>
    <row r="103" spans="1:7" ht="12.75">
      <c r="A103" s="117"/>
      <c r="B103" s="178"/>
      <c r="C103" s="178"/>
      <c r="D103" s="179"/>
      <c r="E103" s="179"/>
      <c r="F103" s="208"/>
      <c r="G103" s="178"/>
    </row>
    <row r="104" spans="1:7" ht="12.75">
      <c r="A104" s="117"/>
      <c r="B104" s="105"/>
      <c r="C104" s="105"/>
      <c r="D104" s="105"/>
      <c r="E104" s="105"/>
      <c r="F104" s="207"/>
      <c r="G104" s="105"/>
    </row>
    <row r="105" spans="1:7" ht="12.75">
      <c r="A105" s="117"/>
      <c r="B105" s="105"/>
      <c r="D105" s="105"/>
      <c r="E105" s="105"/>
      <c r="F105" s="207"/>
      <c r="G105" s="105"/>
    </row>
    <row r="106" spans="1:7" ht="12.75">
      <c r="A106" s="117"/>
      <c r="B106" s="105"/>
      <c r="C106" s="105"/>
      <c r="D106" s="105"/>
      <c r="E106" s="105"/>
      <c r="F106" s="207"/>
      <c r="G106" s="105"/>
    </row>
    <row r="107" spans="1:7" ht="12.75">
      <c r="A107" s="117"/>
      <c r="B107" s="105"/>
      <c r="C107" s="105"/>
      <c r="D107" s="105"/>
      <c r="E107" s="105"/>
      <c r="F107" s="207"/>
      <c r="G107" s="105"/>
    </row>
    <row r="108" spans="1:7" ht="12.75">
      <c r="A108" s="117"/>
      <c r="B108" s="178"/>
      <c r="C108" s="178"/>
      <c r="D108" s="179"/>
      <c r="E108" s="179"/>
      <c r="F108" s="208"/>
      <c r="G108" s="178"/>
    </row>
    <row r="109" spans="1:7" ht="12.75">
      <c r="A109" s="117"/>
      <c r="B109" s="105"/>
      <c r="C109" s="105"/>
      <c r="D109" s="105"/>
      <c r="E109" s="105"/>
      <c r="F109" s="207"/>
      <c r="G109" s="105"/>
    </row>
    <row r="110" spans="1:7" ht="12.75">
      <c r="A110" s="117"/>
      <c r="B110" s="105"/>
      <c r="D110" s="105"/>
      <c r="E110" s="105"/>
      <c r="F110" s="207"/>
      <c r="G110" s="105"/>
    </row>
    <row r="111" spans="1:7" ht="12.75">
      <c r="A111" s="117"/>
      <c r="B111" s="105"/>
      <c r="C111" s="105"/>
      <c r="D111" s="105"/>
      <c r="E111" s="105"/>
      <c r="F111" s="207"/>
      <c r="G111" s="105"/>
    </row>
    <row r="112" spans="1:7" ht="12.75">
      <c r="A112" s="117"/>
      <c r="B112" s="105"/>
      <c r="C112" s="105"/>
      <c r="D112" s="105"/>
      <c r="E112" s="105"/>
      <c r="F112" s="207"/>
      <c r="G112" s="105"/>
    </row>
    <row r="113" spans="1:7" ht="12.75">
      <c r="A113" s="117"/>
      <c r="B113" s="178"/>
      <c r="C113" s="178"/>
      <c r="D113" s="179"/>
      <c r="E113" s="179"/>
      <c r="F113" s="208"/>
      <c r="G113" s="178"/>
    </row>
    <row r="114" spans="1:7" ht="12.75">
      <c r="A114" s="117"/>
      <c r="B114" s="180"/>
      <c r="C114" s="61"/>
      <c r="D114" s="119"/>
      <c r="E114" s="179"/>
      <c r="F114" s="208"/>
      <c r="G114" s="178"/>
    </row>
    <row r="115" spans="1:7" ht="12.75">
      <c r="A115" s="117"/>
      <c r="B115" s="181"/>
      <c r="C115" s="182"/>
      <c r="D115" s="179"/>
      <c r="E115" s="179"/>
      <c r="F115" s="208"/>
      <c r="G115" s="178"/>
    </row>
    <row r="116" spans="1:7" ht="12.75">
      <c r="A116" s="117"/>
      <c r="B116" s="105"/>
      <c r="C116" s="105"/>
      <c r="D116" s="105"/>
      <c r="E116" s="105"/>
      <c r="F116" s="207"/>
      <c r="G116" s="105"/>
    </row>
    <row r="117" spans="1:7" ht="12.75">
      <c r="A117" s="117"/>
      <c r="B117" s="105"/>
      <c r="C117" s="183"/>
      <c r="D117" s="105"/>
      <c r="E117" s="105"/>
      <c r="F117" s="207"/>
      <c r="G117" s="105"/>
    </row>
    <row r="118" spans="1:7" ht="12.75">
      <c r="A118" s="117"/>
      <c r="B118" s="105"/>
      <c r="C118" s="105"/>
      <c r="D118" s="105"/>
      <c r="E118" s="105"/>
      <c r="F118" s="207"/>
      <c r="G118" s="105"/>
    </row>
    <row r="119" spans="1:7" ht="12.75">
      <c r="A119" s="117"/>
      <c r="B119" s="105"/>
      <c r="C119" s="105"/>
      <c r="D119" s="105"/>
      <c r="E119" s="105"/>
      <c r="F119" s="207"/>
      <c r="G119" s="105"/>
    </row>
    <row r="120" spans="1:7" ht="12.75">
      <c r="A120" s="58"/>
      <c r="B120" s="178"/>
      <c r="C120" s="178"/>
      <c r="D120" s="179"/>
      <c r="E120" s="179"/>
      <c r="F120" s="208"/>
      <c r="G120" s="178"/>
    </row>
    <row r="121" spans="1:7" ht="12.75">
      <c r="A121" s="58"/>
      <c r="B121" s="178"/>
      <c r="C121" s="178"/>
      <c r="D121" s="179"/>
      <c r="E121" s="179"/>
      <c r="F121" s="208"/>
      <c r="G121" s="178"/>
    </row>
    <row r="122" spans="1:7" ht="12.75">
      <c r="A122" s="58"/>
      <c r="B122" s="178"/>
      <c r="C122" s="178"/>
      <c r="D122" s="179"/>
      <c r="E122" s="179"/>
      <c r="F122" s="208"/>
      <c r="G122" s="178"/>
    </row>
  </sheetData>
  <sheetProtection password="ED36" sheet="1" formatCells="0" formatColumns="0" formatRows="0" selectLockedCells="1"/>
  <printOptions/>
  <pageMargins left="0.7480314960629921" right="0.7480314960629921" top="0.984251968503937" bottom="0.984251968503937" header="0.5118110236220472" footer="0.5118110236220472"/>
  <pageSetup firstPageNumber="3" useFirstPageNumber="1" horizontalDpi="300" verticalDpi="300" orientation="portrait" paperSize="9" scale="95" r:id="rId1"/>
  <headerFooter alignWithMargins="0">
    <oddFooter>&amp;CStran &amp;P</oddFooter>
  </headerFooter>
  <rowBreaks count="3" manualBreakCount="3">
    <brk id="21" max="6" man="1"/>
    <brk id="39" max="255" man="1"/>
    <brk id="81" max="255" man="1"/>
  </rowBreaks>
</worksheet>
</file>

<file path=xl/worksheets/sheet4.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25">
      <selection activeCell="F28" sqref="F28"/>
    </sheetView>
  </sheetViews>
  <sheetFormatPr defaultColWidth="9.375" defaultRowHeight="12.75"/>
  <cols>
    <col min="1" max="1" width="4.375" style="57" customWidth="1"/>
    <col min="2" max="2" width="8.875" style="57" customWidth="1"/>
    <col min="3" max="3" width="36.375" style="57" customWidth="1"/>
    <col min="4" max="4" width="12.375" style="57" customWidth="1"/>
    <col min="5" max="5" width="5.375" style="57" customWidth="1"/>
    <col min="6" max="6" width="11.00390625" style="209" customWidth="1"/>
    <col min="7" max="7" width="13.375" style="57" customWidth="1"/>
    <col min="8" max="8" width="6.375" style="57" customWidth="1"/>
    <col min="9" max="9" width="6.875" style="57" customWidth="1"/>
    <col min="10" max="10" width="10.75390625" style="57" customWidth="1"/>
    <col min="11" max="16384" width="9.375" style="57" customWidth="1"/>
  </cols>
  <sheetData>
    <row r="1" ht="18">
      <c r="B1" s="59" t="s">
        <v>21</v>
      </c>
    </row>
    <row r="3" spans="1:2" ht="18">
      <c r="A3" s="59" t="s">
        <v>3</v>
      </c>
      <c r="B3" s="59" t="s">
        <v>4</v>
      </c>
    </row>
    <row r="5" spans="1:7" ht="12.75">
      <c r="A5" s="61"/>
      <c r="B5" s="62" t="s">
        <v>22</v>
      </c>
      <c r="C5" s="63" t="s">
        <v>23</v>
      </c>
      <c r="D5" s="64" t="s">
        <v>24</v>
      </c>
      <c r="E5" s="63" t="s">
        <v>25</v>
      </c>
      <c r="F5" s="185" t="s">
        <v>26</v>
      </c>
      <c r="G5" s="65" t="s">
        <v>27</v>
      </c>
    </row>
    <row r="6" spans="1:7" ht="12.75">
      <c r="A6" s="61"/>
      <c r="B6" s="66" t="s">
        <v>28</v>
      </c>
      <c r="C6" s="67" t="s">
        <v>29</v>
      </c>
      <c r="D6" s="68" t="s">
        <v>30</v>
      </c>
      <c r="E6" s="67" t="s">
        <v>31</v>
      </c>
      <c r="F6" s="950"/>
      <c r="G6" s="69" t="s">
        <v>32</v>
      </c>
    </row>
    <row r="7" spans="1:7" ht="13.5" thickBot="1">
      <c r="A7" s="61"/>
      <c r="B7" s="66" t="s">
        <v>33</v>
      </c>
      <c r="C7" s="67"/>
      <c r="D7" s="219" t="s">
        <v>33</v>
      </c>
      <c r="E7" s="67"/>
      <c r="F7" s="293" t="s">
        <v>34</v>
      </c>
      <c r="G7" s="69"/>
    </row>
    <row r="8" spans="1:7" ht="16.5" thickBot="1">
      <c r="A8" s="220" t="s">
        <v>81</v>
      </c>
      <c r="B8" s="221"/>
      <c r="C8" s="222" t="s">
        <v>82</v>
      </c>
      <c r="D8" s="223"/>
      <c r="E8" s="223"/>
      <c r="F8" s="294"/>
      <c r="G8" s="224"/>
    </row>
    <row r="9" spans="1:7" s="230" customFormat="1" ht="15.75">
      <c r="A9" s="225"/>
      <c r="B9" s="226"/>
      <c r="C9" s="227"/>
      <c r="D9" s="228"/>
      <c r="E9" s="228"/>
      <c r="F9" s="295"/>
      <c r="G9" s="229"/>
    </row>
    <row r="10" spans="1:7" ht="120" customHeight="1" thickBot="1">
      <c r="A10" s="84"/>
      <c r="B10" s="231">
        <v>1</v>
      </c>
      <c r="C10" s="232" t="s">
        <v>917</v>
      </c>
      <c r="D10" s="233">
        <v>1</v>
      </c>
      <c r="E10" s="234" t="s">
        <v>94</v>
      </c>
      <c r="F10" s="296"/>
      <c r="G10" s="235">
        <f>D10*F10</f>
        <v>0</v>
      </c>
    </row>
    <row r="11" spans="1:7" ht="13.5" thickBot="1">
      <c r="A11" s="236"/>
      <c r="B11" s="237"/>
      <c r="C11" s="238" t="s">
        <v>914</v>
      </c>
      <c r="D11" s="239"/>
      <c r="E11" s="239"/>
      <c r="F11" s="297"/>
      <c r="G11" s="240">
        <f>SUM(G10)</f>
        <v>0</v>
      </c>
    </row>
    <row r="12" spans="1:8" ht="12.75">
      <c r="A12" s="241"/>
      <c r="B12" s="242"/>
      <c r="C12" s="243"/>
      <c r="D12" s="244"/>
      <c r="E12" s="244"/>
      <c r="F12" s="298"/>
      <c r="G12" s="245"/>
      <c r="H12" s="246"/>
    </row>
    <row r="13" spans="1:7" s="246" customFormat="1" ht="13.5" thickBot="1">
      <c r="A13" s="241"/>
      <c r="B13" s="242"/>
      <c r="C13" s="243"/>
      <c r="D13" s="244"/>
      <c r="E13" s="244"/>
      <c r="F13" s="298"/>
      <c r="G13" s="245"/>
    </row>
    <row r="14" spans="2:7" ht="12.75">
      <c r="B14" s="247" t="s">
        <v>22</v>
      </c>
      <c r="C14" s="248" t="s">
        <v>23</v>
      </c>
      <c r="D14" s="249" t="s">
        <v>24</v>
      </c>
      <c r="E14" s="248" t="s">
        <v>25</v>
      </c>
      <c r="F14" s="299" t="s">
        <v>26</v>
      </c>
      <c r="G14" s="250" t="s">
        <v>27</v>
      </c>
    </row>
    <row r="15" spans="2:7" ht="12.75">
      <c r="B15" s="251" t="s">
        <v>28</v>
      </c>
      <c r="C15" s="67" t="s">
        <v>29</v>
      </c>
      <c r="D15" s="219" t="s">
        <v>30</v>
      </c>
      <c r="E15" s="67" t="s">
        <v>31</v>
      </c>
      <c r="F15" s="950"/>
      <c r="G15" s="252" t="s">
        <v>32</v>
      </c>
    </row>
    <row r="16" spans="2:7" ht="13.5" thickBot="1">
      <c r="B16" s="253" t="s">
        <v>33</v>
      </c>
      <c r="C16" s="254"/>
      <c r="D16" s="255" t="s">
        <v>33</v>
      </c>
      <c r="E16" s="254"/>
      <c r="F16" s="301" t="s">
        <v>34</v>
      </c>
      <c r="G16" s="256"/>
    </row>
    <row r="17" spans="1:7" ht="16.5" thickBot="1">
      <c r="A17" s="257" t="s">
        <v>85</v>
      </c>
      <c r="B17" s="258"/>
      <c r="C17" s="259" t="s">
        <v>86</v>
      </c>
      <c r="D17" s="259"/>
      <c r="E17" s="259"/>
      <c r="F17" s="302"/>
      <c r="G17" s="260"/>
    </row>
    <row r="18" spans="1:7" s="230" customFormat="1" ht="15.75">
      <c r="A18" s="261"/>
      <c r="B18" s="262"/>
      <c r="C18" s="263"/>
      <c r="D18" s="263"/>
      <c r="E18" s="263"/>
      <c r="F18" s="303"/>
      <c r="G18" s="264"/>
    </row>
    <row r="19" spans="1:7" ht="204.75" thickBot="1">
      <c r="A19" s="265"/>
      <c r="B19" s="266"/>
      <c r="C19" s="232" t="s">
        <v>916</v>
      </c>
      <c r="D19" s="233">
        <v>1</v>
      </c>
      <c r="E19" s="234" t="s">
        <v>94</v>
      </c>
      <c r="F19" s="296"/>
      <c r="G19" s="235">
        <f>D19*F19</f>
        <v>0</v>
      </c>
    </row>
    <row r="20" spans="1:7" ht="13.5" thickBot="1">
      <c r="A20" s="236"/>
      <c r="B20" s="237"/>
      <c r="C20" s="238" t="s">
        <v>91</v>
      </c>
      <c r="D20" s="239"/>
      <c r="E20" s="239"/>
      <c r="F20" s="297"/>
      <c r="G20" s="240">
        <f>SUM(G19)</f>
        <v>0</v>
      </c>
    </row>
    <row r="21" spans="1:7" ht="12.75">
      <c r="A21" s="241"/>
      <c r="B21" s="242"/>
      <c r="C21" s="243"/>
      <c r="D21" s="244"/>
      <c r="E21" s="244"/>
      <c r="F21" s="298"/>
      <c r="G21" s="245"/>
    </row>
    <row r="22" spans="1:7" ht="13.5" thickBot="1">
      <c r="A22" s="241"/>
      <c r="B22" s="242"/>
      <c r="C22" s="243"/>
      <c r="D22" s="244"/>
      <c r="E22" s="244"/>
      <c r="F22" s="298"/>
      <c r="G22" s="245"/>
    </row>
    <row r="23" spans="1:7" ht="12.75">
      <c r="A23" s="241"/>
      <c r="B23" s="62" t="s">
        <v>22</v>
      </c>
      <c r="C23" s="63" t="s">
        <v>23</v>
      </c>
      <c r="D23" s="64" t="s">
        <v>24</v>
      </c>
      <c r="E23" s="63" t="s">
        <v>25</v>
      </c>
      <c r="F23" s="193" t="s">
        <v>26</v>
      </c>
      <c r="G23" s="106" t="s">
        <v>27</v>
      </c>
    </row>
    <row r="24" spans="2:7" ht="12.75">
      <c r="B24" s="66" t="s">
        <v>28</v>
      </c>
      <c r="C24" s="67" t="s">
        <v>29</v>
      </c>
      <c r="D24" s="68" t="s">
        <v>30</v>
      </c>
      <c r="E24" s="67" t="s">
        <v>31</v>
      </c>
      <c r="F24" s="950"/>
      <c r="G24" s="108" t="s">
        <v>32</v>
      </c>
    </row>
    <row r="25" spans="2:7" ht="13.5" thickBot="1">
      <c r="B25" s="66" t="s">
        <v>33</v>
      </c>
      <c r="C25" s="67"/>
      <c r="D25" s="219" t="s">
        <v>33</v>
      </c>
      <c r="E25" s="67"/>
      <c r="F25" s="300" t="s">
        <v>34</v>
      </c>
      <c r="G25" s="108"/>
    </row>
    <row r="26" spans="1:7" ht="16.5" thickBot="1">
      <c r="A26" s="267" t="s">
        <v>92</v>
      </c>
      <c r="B26" s="268"/>
      <c r="C26" s="269" t="s">
        <v>93</v>
      </c>
      <c r="D26" s="270"/>
      <c r="E26" s="270"/>
      <c r="F26" s="304"/>
      <c r="G26" s="271"/>
    </row>
    <row r="27" spans="1:7" s="230" customFormat="1" ht="15.75">
      <c r="A27" s="261"/>
      <c r="B27" s="262"/>
      <c r="C27" s="263"/>
      <c r="D27" s="272"/>
      <c r="E27" s="272"/>
      <c r="F27" s="305"/>
      <c r="G27" s="273"/>
    </row>
    <row r="28" spans="1:7" ht="207" customHeight="1" thickBot="1">
      <c r="A28" s="274"/>
      <c r="B28" s="275"/>
      <c r="C28" s="232" t="s">
        <v>915</v>
      </c>
      <c r="D28" s="233">
        <v>1</v>
      </c>
      <c r="E28" s="276" t="s">
        <v>94</v>
      </c>
      <c r="F28" s="306"/>
      <c r="G28" s="277">
        <f>D28*F28</f>
        <v>0</v>
      </c>
    </row>
    <row r="29" spans="1:7" ht="13.5" thickBot="1">
      <c r="A29" s="278"/>
      <c r="B29" s="279"/>
      <c r="C29" s="280" t="s">
        <v>95</v>
      </c>
      <c r="D29" s="281"/>
      <c r="E29" s="281"/>
      <c r="F29" s="307"/>
      <c r="G29" s="282">
        <f>SUM(G28)</f>
        <v>0</v>
      </c>
    </row>
    <row r="30" spans="1:9" ht="12.75">
      <c r="A30" s="242"/>
      <c r="B30" s="242"/>
      <c r="C30" s="242"/>
      <c r="D30" s="242"/>
      <c r="E30" s="243"/>
      <c r="F30" s="308"/>
      <c r="G30" s="283"/>
      <c r="H30" s="243"/>
      <c r="I30" s="246"/>
    </row>
    <row r="31" spans="1:9" ht="12.75">
      <c r="A31" s="242"/>
      <c r="B31" s="242"/>
      <c r="C31" s="242"/>
      <c r="D31" s="242"/>
      <c r="E31" s="243"/>
      <c r="F31" s="308"/>
      <c r="G31" s="283"/>
      <c r="H31" s="243"/>
      <c r="I31" s="246"/>
    </row>
    <row r="32" spans="1:9" ht="12.75">
      <c r="A32" s="242"/>
      <c r="B32" s="242"/>
      <c r="C32" s="242"/>
      <c r="D32" s="242"/>
      <c r="E32" s="242"/>
      <c r="F32" s="309"/>
      <c r="G32" s="284"/>
      <c r="H32" s="242"/>
      <c r="I32" s="246"/>
    </row>
    <row r="33" spans="1:9" ht="15.75">
      <c r="A33" s="242"/>
      <c r="B33" s="242"/>
      <c r="C33" s="285" t="s">
        <v>96</v>
      </c>
      <c r="D33" s="242"/>
      <c r="E33" s="242"/>
      <c r="F33" s="309"/>
      <c r="G33" s="284"/>
      <c r="H33" s="242"/>
      <c r="I33" s="246"/>
    </row>
    <row r="34" spans="1:9" ht="12.75">
      <c r="A34" s="242"/>
      <c r="B34" s="242" t="s">
        <v>35</v>
      </c>
      <c r="C34" s="242"/>
      <c r="D34" s="242"/>
      <c r="E34" s="242"/>
      <c r="F34" s="309"/>
      <c r="G34" s="284"/>
      <c r="H34" s="242"/>
      <c r="I34" s="246"/>
    </row>
    <row r="35" spans="1:9" ht="12.75">
      <c r="A35" s="242"/>
      <c r="B35" s="242"/>
      <c r="C35" s="242"/>
      <c r="D35" s="242"/>
      <c r="E35" s="242"/>
      <c r="F35" s="309"/>
      <c r="G35" s="284"/>
      <c r="H35" s="242"/>
      <c r="I35" s="246"/>
    </row>
    <row r="36" spans="1:9" ht="12.75">
      <c r="A36" s="242"/>
      <c r="B36" s="242"/>
      <c r="C36" s="242"/>
      <c r="D36" s="242"/>
      <c r="E36" s="242"/>
      <c r="F36" s="309"/>
      <c r="G36" s="284"/>
      <c r="H36" s="242"/>
      <c r="I36" s="246"/>
    </row>
    <row r="37" spans="1:9" ht="12.75">
      <c r="A37" s="242"/>
      <c r="B37" s="286" t="s">
        <v>81</v>
      </c>
      <c r="C37" s="286" t="s">
        <v>82</v>
      </c>
      <c r="D37" s="286"/>
      <c r="E37" s="286"/>
      <c r="F37" s="310"/>
      <c r="G37" s="287">
        <f>G11</f>
        <v>0</v>
      </c>
      <c r="H37" s="242"/>
      <c r="I37" s="246"/>
    </row>
    <row r="38" spans="1:9" ht="12.75">
      <c r="A38" s="242"/>
      <c r="B38" s="242"/>
      <c r="C38" s="242"/>
      <c r="D38" s="242"/>
      <c r="E38" s="242"/>
      <c r="F38" s="309"/>
      <c r="G38" s="288"/>
      <c r="H38" s="242"/>
      <c r="I38" s="246"/>
    </row>
    <row r="39" spans="1:9" ht="12.75">
      <c r="A39" s="242"/>
      <c r="B39" s="286" t="s">
        <v>85</v>
      </c>
      <c r="C39" s="286" t="s">
        <v>86</v>
      </c>
      <c r="D39" s="286"/>
      <c r="E39" s="286"/>
      <c r="F39" s="310"/>
      <c r="G39" s="287">
        <f>G20</f>
        <v>0</v>
      </c>
      <c r="H39" s="242"/>
      <c r="I39" s="246"/>
    </row>
    <row r="40" spans="1:9" ht="12.75">
      <c r="A40" s="242"/>
      <c r="B40" s="242"/>
      <c r="C40" s="242"/>
      <c r="D40" s="242"/>
      <c r="E40" s="242"/>
      <c r="F40" s="309"/>
      <c r="G40" s="288"/>
      <c r="H40" s="242"/>
      <c r="I40" s="246"/>
    </row>
    <row r="41" spans="1:9" ht="12.75">
      <c r="A41" s="242"/>
      <c r="B41" s="286" t="s">
        <v>92</v>
      </c>
      <c r="C41" s="286" t="s">
        <v>93</v>
      </c>
      <c r="D41" s="286"/>
      <c r="E41" s="286"/>
      <c r="F41" s="310"/>
      <c r="G41" s="287">
        <f>G29</f>
        <v>0</v>
      </c>
      <c r="H41" s="242"/>
      <c r="I41" s="246"/>
    </row>
    <row r="42" spans="1:9" ht="13.5" thickBot="1">
      <c r="A42" s="242"/>
      <c r="B42" s="242"/>
      <c r="C42" s="242"/>
      <c r="D42" s="242"/>
      <c r="E42" s="242"/>
      <c r="F42" s="309"/>
      <c r="G42" s="288"/>
      <c r="H42" s="242"/>
      <c r="I42" s="246"/>
    </row>
    <row r="43" spans="1:9" ht="13.5" thickBot="1">
      <c r="A43" s="242"/>
      <c r="B43" s="289"/>
      <c r="C43" s="290" t="s">
        <v>97</v>
      </c>
      <c r="D43" s="290"/>
      <c r="E43" s="290"/>
      <c r="F43" s="311"/>
      <c r="G43" s="291">
        <f>SUM(G37:G42)</f>
        <v>0</v>
      </c>
      <c r="H43" s="242"/>
      <c r="I43" s="246"/>
    </row>
    <row r="44" spans="1:9" ht="12.75">
      <c r="A44" s="242"/>
      <c r="B44" s="242"/>
      <c r="C44" s="242"/>
      <c r="D44" s="242"/>
      <c r="E44" s="242"/>
      <c r="F44" s="312"/>
      <c r="G44" s="292"/>
      <c r="H44" s="242"/>
      <c r="I44" s="246"/>
    </row>
  </sheetData>
  <sheetProtection password="ED36" sheet="1" formatCells="0" formatColumns="0" formatRows="0" selectLockedCells="1"/>
  <conditionalFormatting sqref="E28">
    <cfRule type="cellIs" priority="4" dxfId="6" operator="equal" stopIfTrue="1">
      <formula>0</formula>
    </cfRule>
  </conditionalFormatting>
  <conditionalFormatting sqref="F28">
    <cfRule type="expression" priority="5" dxfId="247" stopIfTrue="1">
      <formula>#REF!=1</formula>
    </cfRule>
  </conditionalFormatting>
  <printOptions/>
  <pageMargins left="0.7480314960629921" right="0.7480314960629921" top="0.984251968503937" bottom="0.984251968503937" header="0.5118110236220472" footer="0.5118110236220472"/>
  <pageSetup firstPageNumber="7" useFirstPageNumber="1" horizontalDpi="300" verticalDpi="300" orientation="portrait" paperSize="9" scale="60" r:id="rId1"/>
  <headerFooter alignWithMargins="0">
    <oddFooter>&amp;CStran &amp;P</oddFooter>
  </headerFooter>
</worksheet>
</file>

<file path=xl/worksheets/sheet5.xml><?xml version="1.0" encoding="utf-8"?>
<worksheet xmlns="http://schemas.openxmlformats.org/spreadsheetml/2006/main" xmlns:r="http://schemas.openxmlformats.org/officeDocument/2006/relationships">
  <dimension ref="A1:F257"/>
  <sheetViews>
    <sheetView view="pageBreakPreview" zoomScale="115" zoomScaleNormal="130" zoomScaleSheetLayoutView="115" zoomScalePageLayoutView="0" workbookViewId="0" topLeftCell="A1">
      <selection activeCell="E7" sqref="E7"/>
    </sheetView>
  </sheetViews>
  <sheetFormatPr defaultColWidth="11.375" defaultRowHeight="12.75"/>
  <cols>
    <col min="1" max="1" width="4.875" style="313" customWidth="1"/>
    <col min="2" max="2" width="31.75390625" style="313" customWidth="1"/>
    <col min="3" max="3" width="5.375" style="313" customWidth="1"/>
    <col min="4" max="4" width="8.125" style="313" customWidth="1"/>
    <col min="5" max="5" width="13.25390625" style="329" customWidth="1"/>
    <col min="6" max="6" width="13.75390625" style="314" customWidth="1"/>
    <col min="7" max="16384" width="11.375" style="313" customWidth="1"/>
  </cols>
  <sheetData>
    <row r="1" ht="18">
      <c r="B1" s="59" t="s">
        <v>21</v>
      </c>
    </row>
    <row r="3" spans="1:4" ht="18">
      <c r="A3" s="59" t="s">
        <v>98</v>
      </c>
      <c r="B3" s="59"/>
      <c r="C3" s="59"/>
      <c r="D3" s="59"/>
    </row>
    <row r="5" ht="63.75">
      <c r="B5" s="315" t="s">
        <v>99</v>
      </c>
    </row>
    <row r="6" spans="2:6" ht="51">
      <c r="B6" s="940" t="s">
        <v>934</v>
      </c>
      <c r="C6" s="941" t="s">
        <v>936</v>
      </c>
      <c r="D6" s="942" t="s">
        <v>935</v>
      </c>
      <c r="E6" s="942" t="s">
        <v>938</v>
      </c>
      <c r="F6" s="942" t="s">
        <v>937</v>
      </c>
    </row>
    <row r="7" spans="1:2" ht="12.75">
      <c r="A7" s="316" t="s">
        <v>100</v>
      </c>
      <c r="B7" s="316" t="s">
        <v>101</v>
      </c>
    </row>
    <row r="9" spans="1:2" ht="12.75">
      <c r="A9" s="313" t="s">
        <v>102</v>
      </c>
      <c r="B9" s="313" t="s">
        <v>103</v>
      </c>
    </row>
    <row r="10" spans="2:6" ht="12.75">
      <c r="B10" s="313" t="s">
        <v>104</v>
      </c>
      <c r="C10" s="313" t="s">
        <v>83</v>
      </c>
      <c r="D10" s="317">
        <v>3840</v>
      </c>
      <c r="E10" s="330"/>
      <c r="F10" s="318">
        <f>D10*E10</f>
        <v>0</v>
      </c>
    </row>
    <row r="11" spans="4:6" ht="12.75">
      <c r="D11" s="317"/>
      <c r="E11" s="330"/>
      <c r="F11" s="318"/>
    </row>
    <row r="12" spans="1:6" ht="12.75">
      <c r="A12" s="313" t="s">
        <v>105</v>
      </c>
      <c r="B12" s="313" t="s">
        <v>106</v>
      </c>
      <c r="D12" s="317"/>
      <c r="E12" s="330"/>
      <c r="F12" s="318"/>
    </row>
    <row r="13" spans="2:6" ht="12.75">
      <c r="B13" s="313" t="s">
        <v>107</v>
      </c>
      <c r="C13" s="313" t="s">
        <v>74</v>
      </c>
      <c r="D13" s="317">
        <v>1259</v>
      </c>
      <c r="E13" s="330"/>
      <c r="F13" s="318">
        <f>D13*E13</f>
        <v>0</v>
      </c>
    </row>
    <row r="14" spans="4:6" ht="12.75">
      <c r="D14" s="317"/>
      <c r="E14" s="330"/>
      <c r="F14" s="318"/>
    </row>
    <row r="15" spans="1:6" ht="12.75">
      <c r="A15" s="313" t="s">
        <v>108</v>
      </c>
      <c r="B15" s="313" t="s">
        <v>109</v>
      </c>
      <c r="D15" s="317"/>
      <c r="E15" s="330"/>
      <c r="F15" s="318"/>
    </row>
    <row r="16" spans="2:6" ht="12.75">
      <c r="B16" s="313" t="s">
        <v>110</v>
      </c>
      <c r="C16" s="313" t="s">
        <v>76</v>
      </c>
      <c r="D16" s="317">
        <v>12</v>
      </c>
      <c r="E16" s="330"/>
      <c r="F16" s="318">
        <f>D16*E16</f>
        <v>0</v>
      </c>
    </row>
    <row r="17" spans="4:6" ht="12.75">
      <c r="D17" s="317"/>
      <c r="E17" s="330"/>
      <c r="F17" s="318"/>
    </row>
    <row r="18" spans="1:6" ht="12.75">
      <c r="A18" s="313" t="s">
        <v>111</v>
      </c>
      <c r="B18" s="313" t="s">
        <v>112</v>
      </c>
      <c r="D18" s="317"/>
      <c r="E18" s="330"/>
      <c r="F18" s="318"/>
    </row>
    <row r="19" spans="2:6" ht="12.75">
      <c r="B19" s="313" t="s">
        <v>113</v>
      </c>
      <c r="C19" s="313" t="s">
        <v>76</v>
      </c>
      <c r="D19" s="317">
        <v>42</v>
      </c>
      <c r="E19" s="330"/>
      <c r="F19" s="318">
        <f>D19*E19</f>
        <v>0</v>
      </c>
    </row>
    <row r="20" spans="4:6" ht="12.75">
      <c r="D20" s="317"/>
      <c r="E20" s="330"/>
      <c r="F20" s="318"/>
    </row>
    <row r="21" spans="1:6" ht="12.75">
      <c r="A21" s="313" t="s">
        <v>114</v>
      </c>
      <c r="B21" s="313" t="s">
        <v>115</v>
      </c>
      <c r="D21" s="317"/>
      <c r="E21" s="330"/>
      <c r="F21" s="318"/>
    </row>
    <row r="22" spans="2:6" ht="12.75">
      <c r="B22" s="313" t="s">
        <v>116</v>
      </c>
      <c r="D22" s="317"/>
      <c r="E22" s="330"/>
      <c r="F22" s="318"/>
    </row>
    <row r="23" spans="2:6" ht="12.75">
      <c r="B23" s="313" t="s">
        <v>117</v>
      </c>
      <c r="D23" s="317"/>
      <c r="E23" s="330"/>
      <c r="F23" s="318"/>
    </row>
    <row r="24" spans="2:6" ht="12.75">
      <c r="B24" s="313" t="s">
        <v>118</v>
      </c>
      <c r="C24" s="313" t="s">
        <v>119</v>
      </c>
      <c r="D24" s="317">
        <v>1</v>
      </c>
      <c r="E24" s="330"/>
      <c r="F24" s="318">
        <f>D24*E24</f>
        <v>0</v>
      </c>
    </row>
    <row r="25" spans="4:6" ht="12.75">
      <c r="D25" s="317"/>
      <c r="E25" s="330"/>
      <c r="F25" s="318"/>
    </row>
    <row r="26" spans="1:6" ht="12.75">
      <c r="A26" s="313" t="s">
        <v>120</v>
      </c>
      <c r="B26" s="313" t="s">
        <v>121</v>
      </c>
      <c r="D26" s="317"/>
      <c r="E26" s="330"/>
      <c r="F26" s="318"/>
    </row>
    <row r="27" spans="2:6" ht="12.75">
      <c r="B27" s="313" t="s">
        <v>122</v>
      </c>
      <c r="D27" s="317"/>
      <c r="E27" s="330"/>
      <c r="F27" s="318"/>
    </row>
    <row r="28" spans="2:6" ht="12.75">
      <c r="B28" s="313" t="s">
        <v>123</v>
      </c>
      <c r="D28" s="317"/>
      <c r="E28" s="330"/>
      <c r="F28" s="318"/>
    </row>
    <row r="29" spans="2:6" ht="12.75">
      <c r="B29" s="313" t="s">
        <v>124</v>
      </c>
      <c r="D29" s="317"/>
      <c r="E29" s="330"/>
      <c r="F29" s="318"/>
    </row>
    <row r="30" spans="2:6" ht="12.75">
      <c r="B30" s="313" t="s">
        <v>125</v>
      </c>
      <c r="D30" s="317"/>
      <c r="E30" s="330"/>
      <c r="F30" s="318"/>
    </row>
    <row r="31" spans="2:6" ht="12.75">
      <c r="B31" s="313" t="s">
        <v>126</v>
      </c>
      <c r="C31" s="313" t="s">
        <v>119</v>
      </c>
      <c r="D31" s="317">
        <v>1</v>
      </c>
      <c r="E31" s="330"/>
      <c r="F31" s="318">
        <f>D31*E31</f>
        <v>0</v>
      </c>
    </row>
    <row r="32" spans="4:6" ht="12.75">
      <c r="D32" s="317"/>
      <c r="E32" s="330"/>
      <c r="F32" s="318"/>
    </row>
    <row r="33" spans="1:6" ht="12.75">
      <c r="A33" s="313" t="s">
        <v>127</v>
      </c>
      <c r="B33" s="313" t="s">
        <v>128</v>
      </c>
      <c r="D33" s="317"/>
      <c r="E33" s="330"/>
      <c r="F33" s="318"/>
    </row>
    <row r="34" spans="2:6" ht="12.75">
      <c r="B34" s="313" t="s">
        <v>129</v>
      </c>
      <c r="C34" s="313" t="s">
        <v>83</v>
      </c>
      <c r="D34" s="317">
        <v>2300</v>
      </c>
      <c r="E34" s="330"/>
      <c r="F34" s="318">
        <f>D34*E34</f>
        <v>0</v>
      </c>
    </row>
    <row r="35" spans="4:6" ht="12.75">
      <c r="D35" s="317"/>
      <c r="E35" s="330"/>
      <c r="F35" s="318"/>
    </row>
    <row r="36" spans="1:6" ht="12.75">
      <c r="A36" s="313" t="s">
        <v>130</v>
      </c>
      <c r="B36" s="313" t="s">
        <v>131</v>
      </c>
      <c r="C36" s="313" t="s">
        <v>74</v>
      </c>
      <c r="D36" s="317">
        <v>520</v>
      </c>
      <c r="E36" s="330"/>
      <c r="F36" s="318">
        <f>D36*E36</f>
        <v>0</v>
      </c>
    </row>
    <row r="37" spans="4:6" ht="13.5" thickBot="1">
      <c r="D37" s="317"/>
      <c r="E37" s="330"/>
      <c r="F37" s="318"/>
    </row>
    <row r="38" spans="1:6" ht="13.5" thickBot="1">
      <c r="A38" s="319"/>
      <c r="B38" s="320" t="s">
        <v>132</v>
      </c>
      <c r="C38" s="321"/>
      <c r="D38" s="322"/>
      <c r="E38" s="331"/>
      <c r="F38" s="323">
        <f>SUM(F10:F37)</f>
        <v>0</v>
      </c>
    </row>
    <row r="39" spans="4:6" ht="12.75">
      <c r="D39" s="317"/>
      <c r="E39" s="330"/>
      <c r="F39" s="318"/>
    </row>
    <row r="40" spans="1:6" ht="12.75">
      <c r="A40" s="316" t="s">
        <v>133</v>
      </c>
      <c r="B40" s="316" t="s">
        <v>134</v>
      </c>
      <c r="D40" s="317"/>
      <c r="E40" s="330"/>
      <c r="F40" s="318"/>
    </row>
    <row r="41" spans="4:6" ht="12.75">
      <c r="D41" s="317"/>
      <c r="E41" s="330"/>
      <c r="F41" s="318"/>
    </row>
    <row r="42" spans="1:6" ht="12.75">
      <c r="A42" s="313" t="s">
        <v>135</v>
      </c>
      <c r="B42" s="313" t="s">
        <v>136</v>
      </c>
      <c r="D42" s="317"/>
      <c r="E42" s="330"/>
      <c r="F42" s="318"/>
    </row>
    <row r="43" spans="2:6" ht="12.75">
      <c r="B43" s="313" t="s">
        <v>137</v>
      </c>
      <c r="D43" s="317"/>
      <c r="E43" s="330"/>
      <c r="F43" s="318"/>
    </row>
    <row r="44" spans="2:6" ht="12.75">
      <c r="B44" s="313" t="s">
        <v>138</v>
      </c>
      <c r="D44" s="317"/>
      <c r="E44" s="330"/>
      <c r="F44" s="318"/>
    </row>
    <row r="45" spans="2:6" ht="12.75">
      <c r="B45" s="313" t="s">
        <v>139</v>
      </c>
      <c r="D45" s="317"/>
      <c r="E45" s="330"/>
      <c r="F45" s="318"/>
    </row>
    <row r="46" spans="2:6" ht="12.75">
      <c r="B46" s="313" t="s">
        <v>140</v>
      </c>
      <c r="C46" s="313" t="s">
        <v>50</v>
      </c>
      <c r="D46" s="317">
        <v>2440</v>
      </c>
      <c r="E46" s="330"/>
      <c r="F46" s="318">
        <f>D46*E46</f>
        <v>0</v>
      </c>
    </row>
    <row r="47" spans="4:6" ht="12.75">
      <c r="D47" s="317"/>
      <c r="E47" s="330"/>
      <c r="F47" s="318"/>
    </row>
    <row r="48" spans="1:6" ht="12.75">
      <c r="A48" s="313" t="s">
        <v>141</v>
      </c>
      <c r="B48" s="313" t="s">
        <v>142</v>
      </c>
      <c r="D48" s="317"/>
      <c r="E48" s="330"/>
      <c r="F48" s="318"/>
    </row>
    <row r="49" spans="2:6" ht="12.75">
      <c r="B49" s="313" t="s">
        <v>143</v>
      </c>
      <c r="D49" s="317"/>
      <c r="E49" s="330"/>
      <c r="F49" s="318"/>
    </row>
    <row r="50" spans="2:6" ht="12.75">
      <c r="B50" s="313" t="s">
        <v>144</v>
      </c>
      <c r="D50" s="317"/>
      <c r="E50" s="330"/>
      <c r="F50" s="318"/>
    </row>
    <row r="51" spans="2:6" ht="12.75">
      <c r="B51" s="313" t="s">
        <v>145</v>
      </c>
      <c r="D51" s="317"/>
      <c r="E51" s="330"/>
      <c r="F51" s="318"/>
    </row>
    <row r="52" spans="2:6" ht="12.75">
      <c r="B52" s="313" t="s">
        <v>146</v>
      </c>
      <c r="C52" s="313" t="s">
        <v>83</v>
      </c>
      <c r="D52" s="317">
        <v>2870</v>
      </c>
      <c r="E52" s="330"/>
      <c r="F52" s="318">
        <f>D52*E52</f>
        <v>0</v>
      </c>
    </row>
    <row r="53" spans="4:6" ht="12.75">
      <c r="D53" s="317"/>
      <c r="E53" s="330"/>
      <c r="F53" s="318"/>
    </row>
    <row r="54" spans="1:6" ht="12.75">
      <c r="A54" s="313" t="s">
        <v>147</v>
      </c>
      <c r="B54" s="313" t="s">
        <v>148</v>
      </c>
      <c r="D54" s="317"/>
      <c r="E54" s="330"/>
      <c r="F54" s="318"/>
    </row>
    <row r="55" spans="2:6" ht="12.75">
      <c r="B55" s="313" t="s">
        <v>149</v>
      </c>
      <c r="C55" s="313" t="s">
        <v>83</v>
      </c>
      <c r="D55" s="317">
        <v>1070</v>
      </c>
      <c r="E55" s="330"/>
      <c r="F55" s="318">
        <f>D55*E55</f>
        <v>0</v>
      </c>
    </row>
    <row r="56" spans="4:6" ht="12.75">
      <c r="D56" s="317"/>
      <c r="E56" s="330"/>
      <c r="F56" s="318"/>
    </row>
    <row r="57" spans="4:6" ht="12.75">
      <c r="D57" s="317"/>
      <c r="E57" s="330"/>
      <c r="F57" s="318"/>
    </row>
    <row r="58" spans="1:6" ht="12.75">
      <c r="A58" s="313" t="s">
        <v>150</v>
      </c>
      <c r="B58" s="313" t="s">
        <v>151</v>
      </c>
      <c r="D58" s="317"/>
      <c r="E58" s="330"/>
      <c r="F58" s="318"/>
    </row>
    <row r="59" spans="2:6" ht="12.75">
      <c r="B59" s="313" t="s">
        <v>152</v>
      </c>
      <c r="C59" s="313" t="s">
        <v>50</v>
      </c>
      <c r="D59" s="317">
        <v>390</v>
      </c>
      <c r="E59" s="330"/>
      <c r="F59" s="318">
        <f>D59*E59</f>
        <v>0</v>
      </c>
    </row>
    <row r="60" spans="4:6" ht="12.75">
      <c r="D60" s="317"/>
      <c r="E60" s="330"/>
      <c r="F60" s="318"/>
    </row>
    <row r="61" spans="1:6" ht="12.75">
      <c r="A61" s="313" t="s">
        <v>153</v>
      </c>
      <c r="B61" s="313" t="s">
        <v>154</v>
      </c>
      <c r="D61" s="317"/>
      <c r="E61" s="330"/>
      <c r="F61" s="318"/>
    </row>
    <row r="62" spans="2:6" ht="12.75">
      <c r="B62" s="313" t="s">
        <v>155</v>
      </c>
      <c r="C62" s="313" t="s">
        <v>83</v>
      </c>
      <c r="D62" s="317">
        <v>2100</v>
      </c>
      <c r="E62" s="330"/>
      <c r="F62" s="318">
        <f>D62*E62</f>
        <v>0</v>
      </c>
    </row>
    <row r="63" spans="4:6" ht="12.75">
      <c r="D63" s="317"/>
      <c r="E63" s="330"/>
      <c r="F63" s="318"/>
    </row>
    <row r="64" spans="1:6" ht="12.75">
      <c r="A64" s="313" t="s">
        <v>156</v>
      </c>
      <c r="B64" s="313" t="s">
        <v>157</v>
      </c>
      <c r="D64" s="317"/>
      <c r="E64" s="330"/>
      <c r="F64" s="318"/>
    </row>
    <row r="65" spans="2:6" ht="12.75">
      <c r="B65" s="313" t="s">
        <v>158</v>
      </c>
      <c r="D65" s="317"/>
      <c r="E65" s="330"/>
      <c r="F65" s="318"/>
    </row>
    <row r="66" spans="2:6" ht="12.75">
      <c r="B66" s="313" t="s">
        <v>159</v>
      </c>
      <c r="C66" s="313" t="s">
        <v>50</v>
      </c>
      <c r="D66" s="317">
        <v>1020</v>
      </c>
      <c r="E66" s="330"/>
      <c r="F66" s="318">
        <f>D66*E66</f>
        <v>0</v>
      </c>
    </row>
    <row r="67" spans="4:6" ht="12.75">
      <c r="D67" s="317"/>
      <c r="E67" s="330"/>
      <c r="F67" s="318"/>
    </row>
    <row r="68" spans="1:6" ht="12.75">
      <c r="A68" s="313" t="s">
        <v>160</v>
      </c>
      <c r="B68" s="313" t="s">
        <v>161</v>
      </c>
      <c r="D68" s="317"/>
      <c r="E68" s="330"/>
      <c r="F68" s="318"/>
    </row>
    <row r="69" spans="2:6" ht="12.75">
      <c r="B69" s="313" t="s">
        <v>162</v>
      </c>
      <c r="D69" s="317"/>
      <c r="E69" s="330"/>
      <c r="F69" s="318"/>
    </row>
    <row r="70" spans="2:6" ht="12.75">
      <c r="B70" s="313" t="s">
        <v>163</v>
      </c>
      <c r="D70" s="317"/>
      <c r="E70" s="330"/>
      <c r="F70" s="318"/>
    </row>
    <row r="71" spans="2:6" ht="12.75">
      <c r="B71" s="313" t="s">
        <v>164</v>
      </c>
      <c r="C71" s="313" t="s">
        <v>50</v>
      </c>
      <c r="D71" s="317">
        <v>570</v>
      </c>
      <c r="E71" s="330"/>
      <c r="F71" s="318">
        <f>D71*E71</f>
        <v>0</v>
      </c>
    </row>
    <row r="72" spans="4:6" ht="12.75">
      <c r="D72" s="317"/>
      <c r="E72" s="330"/>
      <c r="F72" s="318"/>
    </row>
    <row r="73" spans="1:6" ht="12.75">
      <c r="A73" s="313" t="s">
        <v>165</v>
      </c>
      <c r="B73" s="313" t="s">
        <v>166</v>
      </c>
      <c r="D73" s="317"/>
      <c r="E73" s="330"/>
      <c r="F73" s="318"/>
    </row>
    <row r="74" spans="2:6" ht="12.75">
      <c r="B74" s="313" t="s">
        <v>167</v>
      </c>
      <c r="C74" s="313" t="s">
        <v>50</v>
      </c>
      <c r="D74" s="317">
        <v>1480</v>
      </c>
      <c r="E74" s="330"/>
      <c r="F74" s="318">
        <f>D74*E74</f>
        <v>0</v>
      </c>
    </row>
    <row r="75" spans="4:6" ht="12.75">
      <c r="D75" s="317"/>
      <c r="E75" s="330"/>
      <c r="F75" s="318"/>
    </row>
    <row r="76" spans="1:6" ht="12.75">
      <c r="A76" s="313" t="s">
        <v>168</v>
      </c>
      <c r="B76" s="313" t="s">
        <v>169</v>
      </c>
      <c r="D76" s="317"/>
      <c r="E76" s="330"/>
      <c r="F76" s="318"/>
    </row>
    <row r="77" spans="2:6" ht="12.75">
      <c r="B77" s="313" t="s">
        <v>170</v>
      </c>
      <c r="D77" s="317"/>
      <c r="E77" s="330"/>
      <c r="F77" s="318"/>
    </row>
    <row r="78" spans="2:6" ht="12.75">
      <c r="B78" s="313" t="s">
        <v>171</v>
      </c>
      <c r="C78" s="313" t="s">
        <v>83</v>
      </c>
      <c r="D78" s="317">
        <v>1200</v>
      </c>
      <c r="E78" s="330"/>
      <c r="F78" s="318">
        <f>D78*E78</f>
        <v>0</v>
      </c>
    </row>
    <row r="79" spans="4:6" ht="13.5" thickBot="1">
      <c r="D79" s="317"/>
      <c r="E79" s="330"/>
      <c r="F79" s="318"/>
    </row>
    <row r="80" spans="1:6" ht="13.5" thickBot="1">
      <c r="A80" s="324"/>
      <c r="B80" s="320" t="s">
        <v>172</v>
      </c>
      <c r="C80" s="320"/>
      <c r="D80" s="325"/>
      <c r="E80" s="332"/>
      <c r="F80" s="326">
        <f>SUM(F46:F79)</f>
        <v>0</v>
      </c>
    </row>
    <row r="81" spans="4:6" ht="12.75">
      <c r="D81" s="317"/>
      <c r="E81" s="330"/>
      <c r="F81" s="318"/>
    </row>
    <row r="82" spans="1:6" ht="12.75">
      <c r="A82" s="316" t="s">
        <v>173</v>
      </c>
      <c r="B82" s="316" t="s">
        <v>174</v>
      </c>
      <c r="D82" s="317"/>
      <c r="E82" s="330"/>
      <c r="F82" s="318"/>
    </row>
    <row r="83" spans="4:6" ht="12.75">
      <c r="D83" s="317"/>
      <c r="E83" s="330"/>
      <c r="F83" s="318"/>
    </row>
    <row r="84" spans="1:6" ht="12.75">
      <c r="A84" s="313" t="s">
        <v>175</v>
      </c>
      <c r="B84" s="313" t="s">
        <v>176</v>
      </c>
      <c r="D84" s="317"/>
      <c r="E84" s="330"/>
      <c r="F84" s="318"/>
    </row>
    <row r="85" spans="2:6" ht="12.75">
      <c r="B85" s="313" t="s">
        <v>177</v>
      </c>
      <c r="D85" s="317"/>
      <c r="E85" s="330"/>
      <c r="F85" s="318"/>
    </row>
    <row r="86" spans="2:6" ht="12.75">
      <c r="B86" s="313" t="s">
        <v>178</v>
      </c>
      <c r="D86" s="317"/>
      <c r="E86" s="330"/>
      <c r="F86" s="318"/>
    </row>
    <row r="87" spans="2:6" ht="12.75">
      <c r="B87" s="313" t="s">
        <v>179</v>
      </c>
      <c r="C87" s="313" t="s">
        <v>50</v>
      </c>
      <c r="D87" s="317">
        <v>575</v>
      </c>
      <c r="E87" s="330"/>
      <c r="F87" s="318">
        <f>D87*E87</f>
        <v>0</v>
      </c>
    </row>
    <row r="88" spans="4:6" ht="12.75">
      <c r="D88" s="317"/>
      <c r="E88" s="330"/>
      <c r="F88" s="318"/>
    </row>
    <row r="89" spans="1:6" ht="12.75">
      <c r="A89" s="313" t="s">
        <v>180</v>
      </c>
      <c r="B89" s="313" t="s">
        <v>181</v>
      </c>
      <c r="D89" s="317"/>
      <c r="E89" s="330"/>
      <c r="F89" s="318"/>
    </row>
    <row r="90" spans="2:6" ht="12.75">
      <c r="B90" s="313" t="s">
        <v>182</v>
      </c>
      <c r="D90" s="317"/>
      <c r="E90" s="330"/>
      <c r="F90" s="318"/>
    </row>
    <row r="91" spans="2:6" ht="12.75">
      <c r="B91" s="313" t="s">
        <v>183</v>
      </c>
      <c r="D91" s="317"/>
      <c r="E91" s="330"/>
      <c r="F91" s="318"/>
    </row>
    <row r="92" spans="2:6" ht="12.75">
      <c r="B92" s="313" t="s">
        <v>184</v>
      </c>
      <c r="C92" s="313" t="s">
        <v>83</v>
      </c>
      <c r="D92" s="317">
        <v>2870</v>
      </c>
      <c r="E92" s="330"/>
      <c r="F92" s="318">
        <f>D92*E92</f>
        <v>0</v>
      </c>
    </row>
    <row r="93" spans="4:6" ht="12.75">
      <c r="D93" s="317"/>
      <c r="E93" s="330"/>
      <c r="F93" s="318"/>
    </row>
    <row r="94" spans="1:6" ht="12.75">
      <c r="A94" s="313" t="s">
        <v>185</v>
      </c>
      <c r="B94" s="313" t="s">
        <v>186</v>
      </c>
      <c r="D94" s="317"/>
      <c r="E94" s="330"/>
      <c r="F94" s="318"/>
    </row>
    <row r="95" spans="2:6" ht="12.75">
      <c r="B95" s="313" t="s">
        <v>187</v>
      </c>
      <c r="D95" s="317"/>
      <c r="E95" s="330"/>
      <c r="F95" s="318"/>
    </row>
    <row r="96" spans="2:6" ht="12.75">
      <c r="B96" s="313" t="s">
        <v>188</v>
      </c>
      <c r="D96" s="317"/>
      <c r="E96" s="330"/>
      <c r="F96" s="318"/>
    </row>
    <row r="97" spans="2:6" ht="12.75">
      <c r="B97" s="313" t="s">
        <v>189</v>
      </c>
      <c r="C97" s="313" t="s">
        <v>83</v>
      </c>
      <c r="D97" s="317">
        <v>2870</v>
      </c>
      <c r="E97" s="330"/>
      <c r="F97" s="318">
        <f>D97*E97</f>
        <v>0</v>
      </c>
    </row>
    <row r="98" spans="4:6" ht="12.75">
      <c r="D98" s="317"/>
      <c r="E98" s="330"/>
      <c r="F98" s="318"/>
    </row>
    <row r="99" spans="1:6" ht="12.75">
      <c r="A99" s="313" t="s">
        <v>190</v>
      </c>
      <c r="B99" s="313" t="s">
        <v>191</v>
      </c>
      <c r="D99" s="317"/>
      <c r="E99" s="330"/>
      <c r="F99" s="318"/>
    </row>
    <row r="100" spans="2:6" ht="12.75">
      <c r="B100" s="313" t="s">
        <v>192</v>
      </c>
      <c r="D100" s="317"/>
      <c r="E100" s="330"/>
      <c r="F100" s="318"/>
    </row>
    <row r="101" spans="2:6" ht="12.75">
      <c r="B101" s="313" t="s">
        <v>193</v>
      </c>
      <c r="D101" s="317"/>
      <c r="E101" s="330"/>
      <c r="F101" s="318"/>
    </row>
    <row r="102" spans="2:6" ht="12.75">
      <c r="B102" s="313" t="s">
        <v>194</v>
      </c>
      <c r="C102" s="313" t="s">
        <v>83</v>
      </c>
      <c r="D102" s="317">
        <v>3840</v>
      </c>
      <c r="E102" s="330"/>
      <c r="F102" s="318">
        <f>D102*E102</f>
        <v>0</v>
      </c>
    </row>
    <row r="103" spans="4:6" ht="12.75">
      <c r="D103" s="317"/>
      <c r="E103" s="330"/>
      <c r="F103" s="318"/>
    </row>
    <row r="104" spans="1:6" ht="12.75">
      <c r="A104" s="313" t="s">
        <v>195</v>
      </c>
      <c r="B104" s="313" t="s">
        <v>196</v>
      </c>
      <c r="D104" s="317"/>
      <c r="E104" s="330"/>
      <c r="F104" s="318"/>
    </row>
    <row r="105" spans="2:6" ht="12.75">
      <c r="B105" s="313" t="s">
        <v>197</v>
      </c>
      <c r="D105" s="317"/>
      <c r="E105" s="330"/>
      <c r="F105" s="318"/>
    </row>
    <row r="106" spans="2:6" ht="12.75">
      <c r="B106" s="313" t="s">
        <v>198</v>
      </c>
      <c r="C106" s="313" t="s">
        <v>83</v>
      </c>
      <c r="D106" s="317">
        <v>970</v>
      </c>
      <c r="E106" s="330"/>
      <c r="F106" s="318">
        <f>D106*E106</f>
        <v>0</v>
      </c>
    </row>
    <row r="107" spans="4:6" ht="12.75">
      <c r="D107" s="317"/>
      <c r="E107" s="330"/>
      <c r="F107" s="318"/>
    </row>
    <row r="108" spans="1:6" ht="12.75">
      <c r="A108" s="313" t="s">
        <v>199</v>
      </c>
      <c r="B108" s="313" t="s">
        <v>200</v>
      </c>
      <c r="D108" s="317"/>
      <c r="E108" s="330"/>
      <c r="F108" s="318"/>
    </row>
    <row r="109" spans="2:6" ht="12.75">
      <c r="B109" s="313" t="s">
        <v>201</v>
      </c>
      <c r="D109" s="317"/>
      <c r="E109" s="330"/>
      <c r="F109" s="318"/>
    </row>
    <row r="110" spans="2:6" ht="12.75">
      <c r="B110" s="313" t="s">
        <v>202</v>
      </c>
      <c r="D110" s="317"/>
      <c r="E110" s="330"/>
      <c r="F110" s="318"/>
    </row>
    <row r="111" spans="2:6" ht="12.75">
      <c r="B111" s="313" t="s">
        <v>203</v>
      </c>
      <c r="C111" s="313" t="s">
        <v>204</v>
      </c>
      <c r="D111" s="317">
        <v>170</v>
      </c>
      <c r="E111" s="330"/>
      <c r="F111" s="318">
        <f>D111*E111</f>
        <v>0</v>
      </c>
    </row>
    <row r="112" spans="4:6" ht="12.75">
      <c r="D112" s="317"/>
      <c r="E112" s="330"/>
      <c r="F112" s="318"/>
    </row>
    <row r="113" spans="1:6" ht="12.75">
      <c r="A113" s="313" t="s">
        <v>205</v>
      </c>
      <c r="B113" s="313" t="s">
        <v>200</v>
      </c>
      <c r="D113" s="317"/>
      <c r="E113" s="330"/>
      <c r="F113" s="318"/>
    </row>
    <row r="114" spans="2:6" ht="12.75">
      <c r="B114" s="313" t="s">
        <v>206</v>
      </c>
      <c r="D114" s="317"/>
      <c r="E114" s="330"/>
      <c r="F114" s="318"/>
    </row>
    <row r="115" spans="2:6" ht="12.75">
      <c r="B115" s="313" t="s">
        <v>207</v>
      </c>
      <c r="D115" s="317"/>
      <c r="E115" s="330"/>
      <c r="F115" s="318"/>
    </row>
    <row r="116" spans="2:6" ht="12.75">
      <c r="B116" s="313" t="s">
        <v>203</v>
      </c>
      <c r="C116" s="313" t="s">
        <v>204</v>
      </c>
      <c r="D116" s="317">
        <v>80</v>
      </c>
      <c r="E116" s="330"/>
      <c r="F116" s="318">
        <f>D116*E116</f>
        <v>0</v>
      </c>
    </row>
    <row r="117" spans="4:6" ht="12.75">
      <c r="D117" s="317"/>
      <c r="E117" s="330"/>
      <c r="F117" s="318"/>
    </row>
    <row r="118" spans="1:6" ht="12.75">
      <c r="A118" s="313" t="s">
        <v>208</v>
      </c>
      <c r="B118" s="313" t="s">
        <v>209</v>
      </c>
      <c r="D118" s="317"/>
      <c r="E118" s="330"/>
      <c r="F118" s="318"/>
    </row>
    <row r="119" spans="2:6" ht="12.75">
      <c r="B119" s="313" t="s">
        <v>210</v>
      </c>
      <c r="D119" s="317"/>
      <c r="E119" s="330"/>
      <c r="F119" s="318"/>
    </row>
    <row r="120" spans="2:6" ht="12.75">
      <c r="B120" s="313" t="s">
        <v>211</v>
      </c>
      <c r="C120" s="313" t="s">
        <v>74</v>
      </c>
      <c r="D120" s="317">
        <v>315</v>
      </c>
      <c r="E120" s="330"/>
      <c r="F120" s="318">
        <f>D120*E120</f>
        <v>0</v>
      </c>
    </row>
    <row r="121" spans="4:6" ht="13.5" thickBot="1">
      <c r="D121" s="317"/>
      <c r="E121" s="330"/>
      <c r="F121" s="318"/>
    </row>
    <row r="122" spans="1:6" ht="13.5" thickBot="1">
      <c r="A122" s="319"/>
      <c r="B122" s="320" t="s">
        <v>212</v>
      </c>
      <c r="C122" s="321"/>
      <c r="D122" s="322"/>
      <c r="E122" s="331"/>
      <c r="F122" s="323">
        <f>SUM(F87:F121)</f>
        <v>0</v>
      </c>
    </row>
    <row r="123" spans="4:6" ht="12.75">
      <c r="D123" s="317"/>
      <c r="E123" s="330"/>
      <c r="F123" s="318"/>
    </row>
    <row r="124" spans="1:6" ht="12.75">
      <c r="A124" s="316" t="s">
        <v>213</v>
      </c>
      <c r="B124" s="316" t="s">
        <v>214</v>
      </c>
      <c r="D124" s="317"/>
      <c r="E124" s="330"/>
      <c r="F124" s="318"/>
    </row>
    <row r="125" spans="4:6" ht="12.75">
      <c r="D125" s="317"/>
      <c r="E125" s="330"/>
      <c r="F125" s="318"/>
    </row>
    <row r="126" spans="1:6" ht="12.75">
      <c r="A126" s="313" t="s">
        <v>215</v>
      </c>
      <c r="B126" s="313" t="s">
        <v>216</v>
      </c>
      <c r="D126" s="317"/>
      <c r="E126" s="330"/>
      <c r="F126" s="318"/>
    </row>
    <row r="127" spans="2:6" ht="12.75">
      <c r="B127" s="313" t="s">
        <v>217</v>
      </c>
      <c r="C127" s="313" t="s">
        <v>74</v>
      </c>
      <c r="D127" s="317">
        <v>230</v>
      </c>
      <c r="E127" s="330"/>
      <c r="F127" s="318">
        <f>D127*E127</f>
        <v>0</v>
      </c>
    </row>
    <row r="128" spans="4:6" ht="12.75">
      <c r="D128" s="317"/>
      <c r="E128" s="330"/>
      <c r="F128" s="318"/>
    </row>
    <row r="129" spans="1:6" ht="12.75">
      <c r="A129" s="313" t="s">
        <v>218</v>
      </c>
      <c r="B129" s="313" t="s">
        <v>219</v>
      </c>
      <c r="D129" s="317"/>
      <c r="E129" s="330"/>
      <c r="F129" s="318"/>
    </row>
    <row r="130" spans="2:6" ht="12.75">
      <c r="B130" s="313" t="s">
        <v>220</v>
      </c>
      <c r="D130" s="317"/>
      <c r="E130" s="330"/>
      <c r="F130" s="318"/>
    </row>
    <row r="131" spans="2:6" ht="12.75">
      <c r="B131" s="313" t="s">
        <v>221</v>
      </c>
      <c r="D131" s="317"/>
      <c r="E131" s="330"/>
      <c r="F131" s="318"/>
    </row>
    <row r="132" spans="2:6" ht="12.75">
      <c r="B132" s="313" t="s">
        <v>222</v>
      </c>
      <c r="C132" s="313" t="s">
        <v>74</v>
      </c>
      <c r="D132" s="317">
        <v>80</v>
      </c>
      <c r="E132" s="330"/>
      <c r="F132" s="318">
        <f>D132*E132</f>
        <v>0</v>
      </c>
    </row>
    <row r="133" spans="4:6" ht="12.75">
      <c r="D133" s="317"/>
      <c r="E133" s="330"/>
      <c r="F133" s="318"/>
    </row>
    <row r="134" spans="1:6" ht="12.75">
      <c r="A134" s="313" t="s">
        <v>223</v>
      </c>
      <c r="B134" s="313" t="s">
        <v>224</v>
      </c>
      <c r="D134" s="317"/>
      <c r="E134" s="330"/>
      <c r="F134" s="318"/>
    </row>
    <row r="135" spans="2:6" ht="12.75">
      <c r="B135" s="313" t="s">
        <v>225</v>
      </c>
      <c r="C135" s="313" t="s">
        <v>76</v>
      </c>
      <c r="D135" s="317">
        <v>10</v>
      </c>
      <c r="E135" s="330"/>
      <c r="F135" s="318">
        <f>D135*E135</f>
        <v>0</v>
      </c>
    </row>
    <row r="136" spans="4:6" ht="12.75">
      <c r="D136" s="317"/>
      <c r="E136" s="330"/>
      <c r="F136" s="318"/>
    </row>
    <row r="137" spans="1:6" ht="12.75">
      <c r="A137" s="313" t="s">
        <v>226</v>
      </c>
      <c r="B137" s="313" t="s">
        <v>227</v>
      </c>
      <c r="D137" s="317"/>
      <c r="E137" s="330"/>
      <c r="F137" s="318"/>
    </row>
    <row r="138" spans="2:6" ht="12.75">
      <c r="B138" s="313" t="s">
        <v>228</v>
      </c>
      <c r="C138" s="313" t="s">
        <v>76</v>
      </c>
      <c r="D138" s="317">
        <v>3</v>
      </c>
      <c r="E138" s="330"/>
      <c r="F138" s="318">
        <f>D138*E138</f>
        <v>0</v>
      </c>
    </row>
    <row r="139" spans="4:6" ht="12.75">
      <c r="D139" s="317"/>
      <c r="E139" s="330"/>
      <c r="F139" s="318"/>
    </row>
    <row r="140" spans="1:6" ht="12.75">
      <c r="A140" s="313" t="s">
        <v>229</v>
      </c>
      <c r="B140" s="313" t="s">
        <v>230</v>
      </c>
      <c r="D140" s="317"/>
      <c r="E140" s="330"/>
      <c r="F140" s="318"/>
    </row>
    <row r="141" spans="2:6" ht="12.75">
      <c r="B141" s="313" t="s">
        <v>231</v>
      </c>
      <c r="D141" s="317"/>
      <c r="E141" s="330"/>
      <c r="F141" s="318"/>
    </row>
    <row r="142" spans="2:6" ht="12.75">
      <c r="B142" s="313" t="s">
        <v>232</v>
      </c>
      <c r="C142" s="313" t="s">
        <v>76</v>
      </c>
      <c r="D142" s="317">
        <v>13</v>
      </c>
      <c r="E142" s="330"/>
      <c r="F142" s="318">
        <f>D142*E142</f>
        <v>0</v>
      </c>
    </row>
    <row r="143" spans="4:6" ht="12.75">
      <c r="D143" s="317"/>
      <c r="E143" s="330"/>
      <c r="F143" s="318"/>
    </row>
    <row r="144" spans="2:6" ht="12.75">
      <c r="B144" s="313" t="s">
        <v>233</v>
      </c>
      <c r="D144" s="317"/>
      <c r="E144" s="330"/>
      <c r="F144" s="318">
        <f>SUM(F127:F143)</f>
        <v>0</v>
      </c>
    </row>
    <row r="145" spans="4:6" ht="12.75">
      <c r="D145" s="317"/>
      <c r="E145" s="330"/>
      <c r="F145" s="318"/>
    </row>
    <row r="146" spans="1:6" ht="12.75">
      <c r="A146" s="313" t="s">
        <v>234</v>
      </c>
      <c r="B146" s="313" t="s">
        <v>235</v>
      </c>
      <c r="D146" s="317"/>
      <c r="E146" s="330"/>
      <c r="F146" s="318"/>
    </row>
    <row r="147" spans="4:6" ht="12.75">
      <c r="D147" s="317"/>
      <c r="E147" s="330"/>
      <c r="F147" s="318"/>
    </row>
    <row r="148" spans="1:6" ht="12.75">
      <c r="A148" s="313" t="s">
        <v>236</v>
      </c>
      <c r="B148" s="313" t="s">
        <v>237</v>
      </c>
      <c r="D148" s="317"/>
      <c r="E148" s="330"/>
      <c r="F148" s="318"/>
    </row>
    <row r="149" spans="2:6" ht="12.75">
      <c r="B149" s="313" t="s">
        <v>238</v>
      </c>
      <c r="D149" s="317"/>
      <c r="E149" s="330"/>
      <c r="F149" s="318"/>
    </row>
    <row r="150" spans="2:6" ht="12.75">
      <c r="B150" s="313" t="s">
        <v>239</v>
      </c>
      <c r="D150" s="317"/>
      <c r="E150" s="330"/>
      <c r="F150" s="318"/>
    </row>
    <row r="151" spans="2:6" ht="12.75">
      <c r="B151" s="313" t="s">
        <v>240</v>
      </c>
      <c r="C151" s="313" t="s">
        <v>76</v>
      </c>
      <c r="D151" s="317">
        <v>5</v>
      </c>
      <c r="E151" s="330"/>
      <c r="F151" s="318">
        <f>D151*E151</f>
        <v>0</v>
      </c>
    </row>
    <row r="152" spans="4:6" ht="12.75">
      <c r="D152" s="317"/>
      <c r="E152" s="330"/>
      <c r="F152" s="318"/>
    </row>
    <row r="153" spans="1:6" ht="12.75">
      <c r="A153" s="313" t="s">
        <v>241</v>
      </c>
      <c r="B153" s="313" t="s">
        <v>242</v>
      </c>
      <c r="D153" s="317"/>
      <c r="E153" s="330"/>
      <c r="F153" s="318"/>
    </row>
    <row r="154" spans="2:6" ht="12.75">
      <c r="B154" s="313" t="s">
        <v>243</v>
      </c>
      <c r="D154" s="317"/>
      <c r="E154" s="330"/>
      <c r="F154" s="318"/>
    </row>
    <row r="155" spans="2:6" ht="12.75">
      <c r="B155" s="313" t="s">
        <v>244</v>
      </c>
      <c r="C155" s="313" t="s">
        <v>76</v>
      </c>
      <c r="D155" s="317">
        <v>3</v>
      </c>
      <c r="E155" s="330"/>
      <c r="F155" s="318">
        <f>D155*E155</f>
        <v>0</v>
      </c>
    </row>
    <row r="156" spans="4:6" ht="13.5" thickBot="1">
      <c r="D156" s="317"/>
      <c r="E156" s="330"/>
      <c r="F156" s="318"/>
    </row>
    <row r="157" spans="1:6" ht="13.5" thickBot="1">
      <c r="A157" s="324"/>
      <c r="B157" s="320" t="s">
        <v>245</v>
      </c>
      <c r="C157" s="320"/>
      <c r="D157" s="325"/>
      <c r="E157" s="332"/>
      <c r="F157" s="326">
        <f>SUM(F151:F156)</f>
        <v>0</v>
      </c>
    </row>
    <row r="158" spans="4:6" ht="12.75">
      <c r="D158" s="317"/>
      <c r="E158" s="330"/>
      <c r="F158" s="318"/>
    </row>
    <row r="159" spans="1:6" ht="12.75">
      <c r="A159" s="316" t="s">
        <v>246</v>
      </c>
      <c r="B159" s="316" t="s">
        <v>247</v>
      </c>
      <c r="D159" s="317"/>
      <c r="E159" s="330"/>
      <c r="F159" s="318"/>
    </row>
    <row r="160" spans="4:6" ht="12.75">
      <c r="D160" s="317"/>
      <c r="E160" s="330"/>
      <c r="F160" s="318"/>
    </row>
    <row r="161" spans="1:6" ht="12.75">
      <c r="A161" s="313" t="s">
        <v>248</v>
      </c>
      <c r="B161" s="313" t="s">
        <v>219</v>
      </c>
      <c r="D161" s="317"/>
      <c r="E161" s="330"/>
      <c r="F161" s="318"/>
    </row>
    <row r="162" spans="2:6" ht="12.75">
      <c r="B162" s="313" t="s">
        <v>220</v>
      </c>
      <c r="D162" s="317"/>
      <c r="E162" s="330"/>
      <c r="F162" s="318"/>
    </row>
    <row r="163" spans="2:6" ht="12.75">
      <c r="B163" s="313" t="s">
        <v>221</v>
      </c>
      <c r="D163" s="317"/>
      <c r="E163" s="330"/>
      <c r="F163" s="318"/>
    </row>
    <row r="164" spans="2:6" ht="12.75">
      <c r="B164" s="313" t="s">
        <v>222</v>
      </c>
      <c r="C164" s="313" t="s">
        <v>74</v>
      </c>
      <c r="D164" s="317">
        <v>461</v>
      </c>
      <c r="E164" s="330"/>
      <c r="F164" s="318">
        <f>D164*E164</f>
        <v>0</v>
      </c>
    </row>
    <row r="165" spans="4:6" ht="12.75">
      <c r="D165" s="317"/>
      <c r="E165" s="330"/>
      <c r="F165" s="318"/>
    </row>
    <row r="166" spans="1:6" ht="12.75">
      <c r="A166" s="313" t="s">
        <v>249</v>
      </c>
      <c r="B166" s="313" t="s">
        <v>219</v>
      </c>
      <c r="D166" s="317"/>
      <c r="E166" s="330"/>
      <c r="F166" s="318"/>
    </row>
    <row r="167" spans="2:6" ht="12.75">
      <c r="B167" s="313" t="s">
        <v>220</v>
      </c>
      <c r="D167" s="317"/>
      <c r="E167" s="330"/>
      <c r="F167" s="318"/>
    </row>
    <row r="168" spans="2:6" ht="12.75">
      <c r="B168" s="313" t="s">
        <v>221</v>
      </c>
      <c r="D168" s="317"/>
      <c r="E168" s="330"/>
      <c r="F168" s="318"/>
    </row>
    <row r="169" spans="2:6" ht="12.75">
      <c r="B169" s="313" t="s">
        <v>250</v>
      </c>
      <c r="C169" s="313" t="s">
        <v>74</v>
      </c>
      <c r="D169" s="317">
        <v>304</v>
      </c>
      <c r="E169" s="330"/>
      <c r="F169" s="318">
        <f>D169*E169</f>
        <v>0</v>
      </c>
    </row>
    <row r="170" spans="4:6" ht="12.75">
      <c r="D170" s="317"/>
      <c r="E170" s="330"/>
      <c r="F170" s="318"/>
    </row>
    <row r="171" spans="1:6" ht="12.75">
      <c r="A171" s="313" t="s">
        <v>251</v>
      </c>
      <c r="B171" s="313" t="s">
        <v>219</v>
      </c>
      <c r="D171" s="317"/>
      <c r="E171" s="330"/>
      <c r="F171" s="318"/>
    </row>
    <row r="172" spans="2:6" ht="12.75">
      <c r="B172" s="313" t="s">
        <v>220</v>
      </c>
      <c r="D172" s="317"/>
      <c r="E172" s="330"/>
      <c r="F172" s="318"/>
    </row>
    <row r="173" spans="2:6" ht="12.75">
      <c r="B173" s="313" t="s">
        <v>221</v>
      </c>
      <c r="D173" s="317"/>
      <c r="E173" s="330"/>
      <c r="F173" s="318"/>
    </row>
    <row r="174" spans="2:6" ht="12.75">
      <c r="B174" s="313" t="s">
        <v>252</v>
      </c>
      <c r="C174" s="313" t="s">
        <v>74</v>
      </c>
      <c r="D174" s="317">
        <v>471</v>
      </c>
      <c r="E174" s="330"/>
      <c r="F174" s="318">
        <f>D174*E174</f>
        <v>0</v>
      </c>
    </row>
    <row r="175" spans="4:6" ht="12.75">
      <c r="D175" s="317"/>
      <c r="E175" s="330"/>
      <c r="F175" s="318"/>
    </row>
    <row r="176" spans="1:6" ht="12.75">
      <c r="A176" s="313" t="s">
        <v>253</v>
      </c>
      <c r="B176" s="313" t="s">
        <v>219</v>
      </c>
      <c r="D176" s="317"/>
      <c r="E176" s="330"/>
      <c r="F176" s="318"/>
    </row>
    <row r="177" spans="2:6" ht="12.75">
      <c r="B177" s="313" t="s">
        <v>220</v>
      </c>
      <c r="D177" s="317"/>
      <c r="E177" s="330"/>
      <c r="F177" s="318"/>
    </row>
    <row r="178" spans="2:6" ht="12.75">
      <c r="B178" s="313" t="s">
        <v>221</v>
      </c>
      <c r="D178" s="317"/>
      <c r="E178" s="330"/>
      <c r="F178" s="318"/>
    </row>
    <row r="179" spans="2:6" ht="12.75">
      <c r="B179" s="313" t="s">
        <v>254</v>
      </c>
      <c r="C179" s="313" t="s">
        <v>74</v>
      </c>
      <c r="D179" s="317">
        <v>23</v>
      </c>
      <c r="E179" s="330"/>
      <c r="F179" s="318">
        <f>D179*E179</f>
        <v>0</v>
      </c>
    </row>
    <row r="180" spans="4:6" ht="12.75">
      <c r="D180" s="317"/>
      <c r="E180" s="330"/>
      <c r="F180" s="318"/>
    </row>
    <row r="181" spans="1:6" ht="12.75">
      <c r="A181" s="313" t="s">
        <v>255</v>
      </c>
      <c r="B181" s="313" t="s">
        <v>256</v>
      </c>
      <c r="D181" s="317"/>
      <c r="E181" s="330"/>
      <c r="F181" s="318"/>
    </row>
    <row r="182" spans="2:6" ht="12.75">
      <c r="B182" s="313" t="s">
        <v>257</v>
      </c>
      <c r="C182" s="313" t="s">
        <v>76</v>
      </c>
      <c r="D182" s="317">
        <v>1</v>
      </c>
      <c r="E182" s="330"/>
      <c r="F182" s="318">
        <f>D182*E182</f>
        <v>0</v>
      </c>
    </row>
    <row r="183" spans="4:6" ht="12.75">
      <c r="D183" s="317"/>
      <c r="E183" s="330"/>
      <c r="F183" s="318"/>
    </row>
    <row r="184" spans="1:6" ht="12.75">
      <c r="A184" s="313" t="s">
        <v>258</v>
      </c>
      <c r="B184" s="313" t="s">
        <v>259</v>
      </c>
      <c r="D184" s="317"/>
      <c r="E184" s="330"/>
      <c r="F184" s="318"/>
    </row>
    <row r="185" spans="2:6" ht="12.75">
      <c r="B185" s="313" t="s">
        <v>260</v>
      </c>
      <c r="C185" s="313" t="s">
        <v>76</v>
      </c>
      <c r="D185" s="317">
        <v>24</v>
      </c>
      <c r="E185" s="330"/>
      <c r="F185" s="318">
        <f>D185*E185</f>
        <v>0</v>
      </c>
    </row>
    <row r="186" spans="4:6" ht="12.75">
      <c r="D186" s="317"/>
      <c r="E186" s="330"/>
      <c r="F186" s="318"/>
    </row>
    <row r="187" spans="1:6" ht="12.75">
      <c r="A187" s="313" t="s">
        <v>261</v>
      </c>
      <c r="B187" s="313" t="s">
        <v>259</v>
      </c>
      <c r="D187" s="317"/>
      <c r="E187" s="330"/>
      <c r="F187" s="318"/>
    </row>
    <row r="188" spans="2:6" ht="12.75">
      <c r="B188" s="313" t="s">
        <v>262</v>
      </c>
      <c r="C188" s="313" t="s">
        <v>76</v>
      </c>
      <c r="D188" s="317">
        <v>16</v>
      </c>
      <c r="E188" s="330"/>
      <c r="F188" s="318">
        <f>D188*E188</f>
        <v>0</v>
      </c>
    </row>
    <row r="189" spans="4:6" ht="12.75">
      <c r="D189" s="317"/>
      <c r="E189" s="330"/>
      <c r="F189" s="318"/>
    </row>
    <row r="190" spans="1:6" ht="12.75">
      <c r="A190" s="313" t="s">
        <v>261</v>
      </c>
      <c r="B190" s="313" t="s">
        <v>259</v>
      </c>
      <c r="D190" s="317"/>
      <c r="E190" s="330"/>
      <c r="F190" s="318"/>
    </row>
    <row r="191" spans="2:6" ht="12.75">
      <c r="B191" s="313" t="s">
        <v>263</v>
      </c>
      <c r="C191" s="313" t="s">
        <v>76</v>
      </c>
      <c r="D191" s="317">
        <v>4</v>
      </c>
      <c r="E191" s="330"/>
      <c r="F191" s="318">
        <f>D191*E191</f>
        <v>0</v>
      </c>
    </row>
    <row r="192" spans="4:6" ht="12.75">
      <c r="D192" s="317"/>
      <c r="E192" s="330"/>
      <c r="F192" s="318"/>
    </row>
    <row r="193" spans="1:6" ht="12.75">
      <c r="A193" s="313" t="s">
        <v>264</v>
      </c>
      <c r="B193" s="313" t="s">
        <v>265</v>
      </c>
      <c r="D193" s="317"/>
      <c r="E193" s="330"/>
      <c r="F193" s="318"/>
    </row>
    <row r="194" spans="2:6" ht="12.75">
      <c r="B194" s="313" t="s">
        <v>266</v>
      </c>
      <c r="D194" s="317"/>
      <c r="E194" s="330"/>
      <c r="F194" s="318"/>
    </row>
    <row r="195" spans="2:6" ht="12.75">
      <c r="B195" s="313" t="s">
        <v>267</v>
      </c>
      <c r="D195" s="317"/>
      <c r="E195" s="330"/>
      <c r="F195" s="318"/>
    </row>
    <row r="196" spans="2:6" ht="12.75">
      <c r="B196" s="313" t="s">
        <v>268</v>
      </c>
      <c r="D196" s="317"/>
      <c r="E196" s="330"/>
      <c r="F196" s="318"/>
    </row>
    <row r="197" spans="2:6" ht="12.75">
      <c r="B197" s="313" t="s">
        <v>269</v>
      </c>
      <c r="C197" s="313" t="s">
        <v>76</v>
      </c>
      <c r="D197" s="317">
        <v>6</v>
      </c>
      <c r="E197" s="330"/>
      <c r="F197" s="318">
        <f>D197*E197</f>
        <v>0</v>
      </c>
    </row>
    <row r="198" spans="4:6" ht="12.75">
      <c r="D198" s="317"/>
      <c r="E198" s="330"/>
      <c r="F198" s="318"/>
    </row>
    <row r="199" spans="1:6" ht="12.75">
      <c r="A199" s="313" t="s">
        <v>270</v>
      </c>
      <c r="B199" s="313" t="s">
        <v>271</v>
      </c>
      <c r="D199" s="317"/>
      <c r="E199" s="330"/>
      <c r="F199" s="318"/>
    </row>
    <row r="200" spans="2:6" ht="12.75">
      <c r="B200" s="313" t="s">
        <v>272</v>
      </c>
      <c r="D200" s="317"/>
      <c r="E200" s="330"/>
      <c r="F200" s="318"/>
    </row>
    <row r="201" spans="2:6" ht="12.75">
      <c r="B201" s="313" t="s">
        <v>273</v>
      </c>
      <c r="C201" s="313" t="s">
        <v>76</v>
      </c>
      <c r="D201" s="317">
        <v>38</v>
      </c>
      <c r="E201" s="330"/>
      <c r="F201" s="318">
        <f>D201*E201</f>
        <v>0</v>
      </c>
    </row>
    <row r="202" spans="4:6" ht="12.75">
      <c r="D202" s="317"/>
      <c r="E202" s="330"/>
      <c r="F202" s="318"/>
    </row>
    <row r="203" spans="1:6" ht="12.75">
      <c r="A203" s="313" t="s">
        <v>274</v>
      </c>
      <c r="B203" s="313" t="s">
        <v>271</v>
      </c>
      <c r="D203" s="317"/>
      <c r="E203" s="330"/>
      <c r="F203" s="318"/>
    </row>
    <row r="204" spans="2:6" ht="12.75">
      <c r="B204" s="313" t="s">
        <v>272</v>
      </c>
      <c r="D204" s="317"/>
      <c r="E204" s="330"/>
      <c r="F204" s="318"/>
    </row>
    <row r="205" spans="2:6" ht="12.75">
      <c r="B205" s="313" t="s">
        <v>275</v>
      </c>
      <c r="C205" s="313" t="s">
        <v>76</v>
      </c>
      <c r="D205" s="317">
        <v>12</v>
      </c>
      <c r="E205" s="330"/>
      <c r="F205" s="318">
        <f>D205*E205</f>
        <v>0</v>
      </c>
    </row>
    <row r="206" spans="4:6" ht="13.5" thickBot="1">
      <c r="D206" s="317"/>
      <c r="E206" s="330"/>
      <c r="F206" s="318"/>
    </row>
    <row r="207" spans="1:6" ht="13.5" thickBot="1">
      <c r="A207" s="324"/>
      <c r="B207" s="320" t="s">
        <v>276</v>
      </c>
      <c r="C207" s="320"/>
      <c r="D207" s="325"/>
      <c r="E207" s="332"/>
      <c r="F207" s="326">
        <f>SUM(F164:F206)</f>
        <v>0</v>
      </c>
    </row>
    <row r="208" spans="4:6" ht="12.75">
      <c r="D208" s="317"/>
      <c r="E208" s="330"/>
      <c r="F208" s="318"/>
    </row>
    <row r="209" spans="1:6" ht="12.75">
      <c r="A209" s="316" t="s">
        <v>277</v>
      </c>
      <c r="B209" s="316" t="s">
        <v>278</v>
      </c>
      <c r="D209" s="317"/>
      <c r="E209" s="330"/>
      <c r="F209" s="318"/>
    </row>
    <row r="210" spans="4:6" ht="12.75">
      <c r="D210" s="317"/>
      <c r="E210" s="330"/>
      <c r="F210" s="318"/>
    </row>
    <row r="211" spans="1:6" ht="12.75">
      <c r="A211" s="313" t="s">
        <v>279</v>
      </c>
      <c r="B211" s="313" t="s">
        <v>280</v>
      </c>
      <c r="D211" s="317"/>
      <c r="E211" s="330"/>
      <c r="F211" s="318"/>
    </row>
    <row r="212" spans="2:6" ht="12.75">
      <c r="B212" s="313" t="s">
        <v>281</v>
      </c>
      <c r="C212" s="313" t="s">
        <v>74</v>
      </c>
      <c r="D212" s="317">
        <v>1339</v>
      </c>
      <c r="E212" s="330"/>
      <c r="F212" s="318">
        <f>D212*E212</f>
        <v>0</v>
      </c>
    </row>
    <row r="213" spans="4:6" ht="12.75">
      <c r="D213" s="317"/>
      <c r="E213" s="330"/>
      <c r="F213" s="318"/>
    </row>
    <row r="214" spans="1:6" ht="12.75">
      <c r="A214" s="313" t="s">
        <v>282</v>
      </c>
      <c r="B214" s="313" t="s">
        <v>283</v>
      </c>
      <c r="D214" s="317"/>
      <c r="E214" s="330"/>
      <c r="F214" s="318"/>
    </row>
    <row r="215" spans="2:6" ht="12.75">
      <c r="B215" s="313" t="s">
        <v>284</v>
      </c>
      <c r="C215" s="313" t="s">
        <v>74</v>
      </c>
      <c r="D215" s="317">
        <v>1339</v>
      </c>
      <c r="E215" s="330"/>
      <c r="F215" s="318">
        <f>D215*E215</f>
        <v>0</v>
      </c>
    </row>
    <row r="216" spans="4:6" ht="12.75">
      <c r="D216" s="317"/>
      <c r="E216" s="330"/>
      <c r="F216" s="318"/>
    </row>
    <row r="217" spans="1:6" ht="12.75">
      <c r="A217" s="313" t="s">
        <v>285</v>
      </c>
      <c r="B217" s="313" t="s">
        <v>286</v>
      </c>
      <c r="D217" s="317"/>
      <c r="E217" s="330"/>
      <c r="F217" s="318"/>
    </row>
    <row r="218" spans="2:6" ht="12.75">
      <c r="B218" s="313" t="s">
        <v>287</v>
      </c>
      <c r="C218" s="313" t="s">
        <v>74</v>
      </c>
      <c r="D218" s="317">
        <v>1339</v>
      </c>
      <c r="E218" s="330"/>
      <c r="F218" s="318">
        <f>D218*E218</f>
        <v>0</v>
      </c>
    </row>
    <row r="219" spans="4:6" ht="12.75">
      <c r="D219" s="317"/>
      <c r="E219" s="330"/>
      <c r="F219" s="318">
        <f>D219*E219</f>
        <v>0</v>
      </c>
    </row>
    <row r="220" spans="4:6" ht="12.75">
      <c r="D220" s="317"/>
      <c r="E220" s="330"/>
      <c r="F220" s="318">
        <f>D220*E220</f>
        <v>0</v>
      </c>
    </row>
    <row r="221" spans="1:6" ht="12.75">
      <c r="A221" s="313" t="s">
        <v>288</v>
      </c>
      <c r="B221" s="313" t="s">
        <v>286</v>
      </c>
      <c r="D221" s="317"/>
      <c r="E221" s="330"/>
      <c r="F221" s="318">
        <f>D221*E221</f>
        <v>0</v>
      </c>
    </row>
    <row r="222" spans="2:6" ht="12.75">
      <c r="B222" s="313" t="s">
        <v>289</v>
      </c>
      <c r="C222" s="313" t="s">
        <v>76</v>
      </c>
      <c r="D222" s="317">
        <v>13</v>
      </c>
      <c r="E222" s="330"/>
      <c r="F222" s="318">
        <f>D222*E222</f>
        <v>0</v>
      </c>
    </row>
    <row r="223" spans="4:6" ht="12.75">
      <c r="D223" s="317"/>
      <c r="E223" s="330"/>
      <c r="F223" s="318"/>
    </row>
    <row r="224" spans="1:6" ht="12.75">
      <c r="A224" s="313" t="s">
        <v>290</v>
      </c>
      <c r="B224" s="313" t="s">
        <v>286</v>
      </c>
      <c r="D224" s="317"/>
      <c r="E224" s="330"/>
      <c r="F224" s="318"/>
    </row>
    <row r="225" spans="2:6" ht="12.75">
      <c r="B225" s="313" t="s">
        <v>291</v>
      </c>
      <c r="C225" s="313" t="s">
        <v>76</v>
      </c>
      <c r="D225" s="317">
        <v>50</v>
      </c>
      <c r="E225" s="330"/>
      <c r="F225" s="318">
        <f>D225*E225</f>
        <v>0</v>
      </c>
    </row>
    <row r="226" spans="4:6" ht="12.75">
      <c r="D226" s="317"/>
      <c r="E226" s="330"/>
      <c r="F226" s="318"/>
    </row>
    <row r="227" spans="2:6" ht="12.75">
      <c r="B227" s="313" t="s">
        <v>292</v>
      </c>
      <c r="D227" s="317"/>
      <c r="E227" s="330"/>
      <c r="F227" s="318">
        <f>SUM(F212:F226)</f>
        <v>0</v>
      </c>
    </row>
    <row r="228" spans="4:6" ht="12.75">
      <c r="D228" s="317"/>
      <c r="E228" s="330"/>
      <c r="F228" s="318"/>
    </row>
    <row r="229" spans="1:6" ht="12.75">
      <c r="A229" s="313" t="s">
        <v>293</v>
      </c>
      <c r="B229" s="313" t="s">
        <v>294</v>
      </c>
      <c r="D229" s="317"/>
      <c r="E229" s="330"/>
      <c r="F229" s="318"/>
    </row>
    <row r="230" spans="4:6" ht="12.75">
      <c r="D230" s="317"/>
      <c r="E230" s="330"/>
      <c r="F230" s="318"/>
    </row>
    <row r="231" spans="1:6" ht="12.75">
      <c r="A231" s="313" t="s">
        <v>295</v>
      </c>
      <c r="B231" s="313" t="s">
        <v>296</v>
      </c>
      <c r="D231" s="317"/>
      <c r="E231" s="330"/>
      <c r="F231" s="318"/>
    </row>
    <row r="232" spans="2:6" ht="12.75">
      <c r="B232" s="313" t="s">
        <v>297</v>
      </c>
      <c r="C232" s="313" t="s">
        <v>83</v>
      </c>
      <c r="D232" s="317">
        <v>3840</v>
      </c>
      <c r="E232" s="330"/>
      <c r="F232" s="318">
        <f>D232*E232</f>
        <v>0</v>
      </c>
    </row>
    <row r="233" spans="4:6" ht="12.75">
      <c r="D233" s="317"/>
      <c r="E233" s="330"/>
      <c r="F233" s="318"/>
    </row>
    <row r="234" spans="4:6" ht="13.5" thickBot="1">
      <c r="D234" s="317"/>
      <c r="E234" s="330"/>
      <c r="F234" s="318"/>
    </row>
    <row r="235" spans="1:6" ht="13.5" thickBot="1">
      <c r="A235" s="324"/>
      <c r="B235" s="320" t="s">
        <v>298</v>
      </c>
      <c r="C235" s="320"/>
      <c r="D235" s="325"/>
      <c r="E235" s="332"/>
      <c r="F235" s="326">
        <f>F232</f>
        <v>0</v>
      </c>
    </row>
    <row r="236" spans="4:6" ht="12.75">
      <c r="D236" s="317"/>
      <c r="E236" s="330"/>
      <c r="F236" s="318"/>
    </row>
    <row r="237" spans="4:6" ht="12.75">
      <c r="D237" s="317"/>
      <c r="E237" s="330"/>
      <c r="F237" s="318"/>
    </row>
    <row r="238" spans="2:6" ht="14.25">
      <c r="B238" s="327" t="s">
        <v>299</v>
      </c>
      <c r="D238" s="317"/>
      <c r="E238" s="330"/>
      <c r="F238" s="318"/>
    </row>
    <row r="239" spans="4:6" ht="12.75">
      <c r="D239" s="317"/>
      <c r="E239" s="330"/>
      <c r="F239" s="318"/>
    </row>
    <row r="240" spans="4:6" ht="12.75">
      <c r="D240" s="317"/>
      <c r="E240" s="330"/>
      <c r="F240" s="318"/>
    </row>
    <row r="241" spans="1:6" ht="12.75">
      <c r="A241" s="314" t="str">
        <f>A7</f>
        <v>1.00</v>
      </c>
      <c r="B241" s="314" t="str">
        <f>B7</f>
        <v>PREDDELA</v>
      </c>
      <c r="C241" s="314"/>
      <c r="D241" s="318"/>
      <c r="E241" s="333"/>
      <c r="F241" s="318">
        <f>F38</f>
        <v>0</v>
      </c>
    </row>
    <row r="242" spans="1:6" ht="12.75">
      <c r="A242" s="314"/>
      <c r="B242" s="314"/>
      <c r="C242" s="314"/>
      <c r="D242" s="318"/>
      <c r="E242" s="333"/>
      <c r="F242" s="318"/>
    </row>
    <row r="243" spans="1:6" ht="12.75">
      <c r="A243" s="314" t="str">
        <f>A40</f>
        <v> 2.00</v>
      </c>
      <c r="B243" s="314" t="str">
        <f>B40</f>
        <v>ZEMELJSKA DELA </v>
      </c>
      <c r="C243" s="314"/>
      <c r="D243" s="318"/>
      <c r="E243" s="333"/>
      <c r="F243" s="318">
        <f>F80</f>
        <v>0</v>
      </c>
    </row>
    <row r="244" spans="1:6" ht="12.75">
      <c r="A244" s="314"/>
      <c r="B244" s="314"/>
      <c r="C244" s="314"/>
      <c r="D244" s="318"/>
      <c r="E244" s="333"/>
      <c r="F244" s="318"/>
    </row>
    <row r="245" spans="1:6" ht="12.75">
      <c r="A245" s="314" t="str">
        <f>A82</f>
        <v> 3.00</v>
      </c>
      <c r="B245" s="314" t="str">
        <f>B82</f>
        <v>VOZIŠČNE KONSTRUKCIJE</v>
      </c>
      <c r="C245" s="314"/>
      <c r="D245" s="318"/>
      <c r="E245" s="333"/>
      <c r="F245" s="318">
        <f>F122</f>
        <v>0</v>
      </c>
    </row>
    <row r="246" spans="1:6" ht="12.75">
      <c r="A246" s="314"/>
      <c r="B246" s="314"/>
      <c r="C246" s="314"/>
      <c r="D246" s="318"/>
      <c r="E246" s="333"/>
      <c r="F246" s="318"/>
    </row>
    <row r="247" spans="1:6" ht="12.75">
      <c r="A247" s="314" t="s">
        <v>300</v>
      </c>
      <c r="B247" s="314" t="s">
        <v>214</v>
      </c>
      <c r="C247" s="314"/>
      <c r="D247" s="318"/>
      <c r="E247" s="333"/>
      <c r="F247" s="318">
        <f>F144</f>
        <v>0</v>
      </c>
    </row>
    <row r="248" spans="1:6" ht="12.75">
      <c r="A248" s="314"/>
      <c r="B248" s="314"/>
      <c r="C248" s="314"/>
      <c r="D248" s="318"/>
      <c r="E248" s="333"/>
      <c r="F248" s="318"/>
    </row>
    <row r="249" spans="1:6" ht="12.75">
      <c r="A249" s="314" t="str">
        <f>A146</f>
        <v> 5.00</v>
      </c>
      <c r="B249" s="314" t="str">
        <f>B146</f>
        <v>GRADBENA IN OBRTNIŠKA DELA</v>
      </c>
      <c r="C249" s="314"/>
      <c r="D249" s="318"/>
      <c r="E249" s="333"/>
      <c r="F249" s="318">
        <f>F157</f>
        <v>0</v>
      </c>
    </row>
    <row r="250" spans="1:6" ht="12.75">
      <c r="A250" s="314"/>
      <c r="B250" s="314"/>
      <c r="C250" s="314"/>
      <c r="D250" s="318"/>
      <c r="E250" s="333"/>
      <c r="F250" s="318"/>
    </row>
    <row r="251" spans="1:6" ht="12.75">
      <c r="A251" s="314" t="str">
        <f>A159</f>
        <v> 6.00</v>
      </c>
      <c r="B251" s="314" t="str">
        <f>B159</f>
        <v>KANALIZACIJA</v>
      </c>
      <c r="C251" s="314"/>
      <c r="D251" s="318"/>
      <c r="E251" s="333"/>
      <c r="F251" s="318">
        <f>F207</f>
        <v>0</v>
      </c>
    </row>
    <row r="252" spans="1:6" ht="12.75">
      <c r="A252" s="314"/>
      <c r="B252" s="314"/>
      <c r="C252" s="314"/>
      <c r="D252" s="318"/>
      <c r="E252" s="333"/>
      <c r="F252" s="318"/>
    </row>
    <row r="253" spans="1:6" ht="12.75">
      <c r="A253" s="314" t="str">
        <f>A209</f>
        <v>7.00</v>
      </c>
      <c r="B253" s="314" t="str">
        <f>B209</f>
        <v>TUJE STORITVE</v>
      </c>
      <c r="C253" s="314"/>
      <c r="D253" s="318"/>
      <c r="E253" s="333"/>
      <c r="F253" s="318">
        <f>F227</f>
        <v>0</v>
      </c>
    </row>
    <row r="254" spans="1:6" ht="12.75">
      <c r="A254" s="314"/>
      <c r="B254" s="314"/>
      <c r="C254" s="314"/>
      <c r="D254" s="318"/>
      <c r="E254" s="333"/>
      <c r="F254" s="318"/>
    </row>
    <row r="255" spans="1:6" ht="12.75">
      <c r="A255" s="314" t="str">
        <f>A229</f>
        <v>8.00</v>
      </c>
      <c r="B255" s="314" t="str">
        <f>B229</f>
        <v>RAZNA DELA</v>
      </c>
      <c r="C255" s="314"/>
      <c r="D255" s="318"/>
      <c r="E255" s="333"/>
      <c r="F255" s="318">
        <f>F235</f>
        <v>0</v>
      </c>
    </row>
    <row r="256" spans="1:6" ht="13.5" thickBot="1">
      <c r="A256" s="316"/>
      <c r="B256" s="316"/>
      <c r="C256" s="316"/>
      <c r="D256" s="328"/>
      <c r="E256" s="334"/>
      <c r="F256" s="328"/>
    </row>
    <row r="257" spans="1:6" ht="13.5" thickBot="1">
      <c r="A257" s="324"/>
      <c r="B257" s="320" t="s">
        <v>97</v>
      </c>
      <c r="C257" s="320"/>
      <c r="D257" s="325"/>
      <c r="E257" s="332"/>
      <c r="F257" s="326">
        <f>SUM(F241:F256)</f>
        <v>0</v>
      </c>
    </row>
  </sheetData>
  <sheetProtection password="ED36" sheet="1" formatCells="0" formatColumns="0" formatRows="0" selectLockedCells="1"/>
  <printOptions/>
  <pageMargins left="0.7480314960629921" right="0.7480314960629921" top="0.984251968503937" bottom="0.984251968503937" header="0.5118110236220472" footer="0.5118110236220472"/>
  <pageSetup firstPageNumber="10" useFirstPageNumber="1" horizontalDpi="300" verticalDpi="300" orientation="portrait" paperSize="9" r:id="rId1"/>
  <headerFooter alignWithMargins="0">
    <oddFooter>&amp;CStran &amp;P</oddFooter>
  </headerFooter>
  <rowBreaks count="1" manualBreakCount="1">
    <brk id="235" max="255" man="1"/>
  </rowBreaks>
</worksheet>
</file>

<file path=xl/worksheets/sheet6.xml><?xml version="1.0" encoding="utf-8"?>
<worksheet xmlns="http://schemas.openxmlformats.org/spreadsheetml/2006/main" xmlns:r="http://schemas.openxmlformats.org/officeDocument/2006/relationships">
  <dimension ref="A1:G296"/>
  <sheetViews>
    <sheetView view="pageBreakPreview" zoomScaleNormal="70" zoomScaleSheetLayoutView="100" zoomScalePageLayoutView="0" workbookViewId="0" topLeftCell="A144">
      <selection activeCell="F144" sqref="F144"/>
    </sheetView>
  </sheetViews>
  <sheetFormatPr defaultColWidth="11.375" defaultRowHeight="12.75"/>
  <cols>
    <col min="1" max="1" width="3.375" style="335" customWidth="1"/>
    <col min="2" max="2" width="8.25390625" style="335" customWidth="1"/>
    <col min="3" max="3" width="39.25390625" style="340" customWidth="1"/>
    <col min="4" max="4" width="13.375" style="337" customWidth="1"/>
    <col min="5" max="5" width="11.375" style="335" customWidth="1"/>
    <col min="6" max="6" width="25.25390625" style="463" customWidth="1"/>
    <col min="7" max="7" width="12.625" style="338" customWidth="1"/>
    <col min="8" max="16384" width="11.375" style="338" customWidth="1"/>
  </cols>
  <sheetData>
    <row r="1" spans="2:3" ht="18">
      <c r="B1" s="336" t="s">
        <v>7</v>
      </c>
      <c r="C1" s="336" t="s">
        <v>8</v>
      </c>
    </row>
    <row r="3" spans="1:7" ht="15.75">
      <c r="A3" s="61"/>
      <c r="B3" s="62" t="s">
        <v>22</v>
      </c>
      <c r="C3" s="63" t="s">
        <v>23</v>
      </c>
      <c r="D3" s="64" t="s">
        <v>24</v>
      </c>
      <c r="E3" s="63" t="s">
        <v>25</v>
      </c>
      <c r="F3" s="185" t="s">
        <v>26</v>
      </c>
      <c r="G3" s="65" t="s">
        <v>27</v>
      </c>
    </row>
    <row r="4" spans="1:7" ht="15.75">
      <c r="A4" s="61"/>
      <c r="B4" s="66" t="s">
        <v>28</v>
      </c>
      <c r="C4" s="67" t="s">
        <v>29</v>
      </c>
      <c r="D4" s="68" t="s">
        <v>30</v>
      </c>
      <c r="E4" s="67" t="s">
        <v>31</v>
      </c>
      <c r="F4" s="950"/>
      <c r="G4" s="69" t="s">
        <v>32</v>
      </c>
    </row>
    <row r="5" spans="1:7" ht="15.75">
      <c r="A5" s="61"/>
      <c r="B5" s="70" t="s">
        <v>33</v>
      </c>
      <c r="C5" s="71"/>
      <c r="D5" s="72" t="s">
        <v>33</v>
      </c>
      <c r="E5" s="71"/>
      <c r="F5" s="186" t="s">
        <v>34</v>
      </c>
      <c r="G5" s="73"/>
    </row>
    <row r="6" spans="1:7" ht="15.75">
      <c r="A6" s="74" t="s">
        <v>2</v>
      </c>
      <c r="B6" s="75" t="s">
        <v>35</v>
      </c>
      <c r="C6" s="76" t="s">
        <v>301</v>
      </c>
      <c r="D6" s="77"/>
      <c r="E6" s="77"/>
      <c r="F6" s="187" t="s">
        <v>35</v>
      </c>
      <c r="G6" s="78"/>
    </row>
    <row r="7" spans="1:7" ht="15.75">
      <c r="A7" s="79"/>
      <c r="B7" s="80"/>
      <c r="C7" s="81"/>
      <c r="D7" s="82"/>
      <c r="E7" s="82"/>
      <c r="F7" s="188"/>
      <c r="G7" s="83"/>
    </row>
    <row r="8" spans="1:7" ht="24">
      <c r="A8" s="84" t="s">
        <v>37</v>
      </c>
      <c r="B8" s="85" t="s">
        <v>38</v>
      </c>
      <c r="C8" s="86" t="s">
        <v>44</v>
      </c>
      <c r="D8" s="87">
        <v>1</v>
      </c>
      <c r="E8" s="88" t="s">
        <v>40</v>
      </c>
      <c r="F8" s="189"/>
      <c r="G8" s="139">
        <f>D8*F8</f>
        <v>0</v>
      </c>
    </row>
    <row r="9" spans="1:7" ht="15.75">
      <c r="A9" s="141"/>
      <c r="B9" s="142"/>
      <c r="C9" s="143"/>
      <c r="D9" s="339"/>
      <c r="E9" s="145"/>
      <c r="F9" s="199"/>
      <c r="G9" s="210"/>
    </row>
    <row r="10" spans="1:7" ht="15.75">
      <c r="A10" s="84"/>
      <c r="B10" s="85"/>
      <c r="C10" s="86"/>
      <c r="D10" s="87"/>
      <c r="E10" s="88"/>
      <c r="F10" s="189"/>
      <c r="G10" s="139"/>
    </row>
    <row r="11" spans="1:7" ht="48">
      <c r="A11" s="84" t="s">
        <v>37</v>
      </c>
      <c r="B11" s="85" t="s">
        <v>41</v>
      </c>
      <c r="C11" s="86" t="s">
        <v>302</v>
      </c>
      <c r="D11" s="87">
        <v>280</v>
      </c>
      <c r="E11" s="88" t="s">
        <v>76</v>
      </c>
      <c r="F11" s="189"/>
      <c r="G11" s="139">
        <f>D11*F11</f>
        <v>0</v>
      </c>
    </row>
    <row r="12" spans="1:7" ht="15.75">
      <c r="A12" s="141"/>
      <c r="B12" s="142"/>
      <c r="C12" s="143"/>
      <c r="D12" s="339"/>
      <c r="E12" s="145"/>
      <c r="F12" s="199"/>
      <c r="G12" s="210"/>
    </row>
    <row r="13" spans="1:7" ht="15.75">
      <c r="A13" s="84"/>
      <c r="B13" s="85"/>
      <c r="C13" s="86"/>
      <c r="D13" s="87"/>
      <c r="E13" s="88"/>
      <c r="F13" s="189"/>
      <c r="G13" s="139"/>
    </row>
    <row r="14" spans="1:7" ht="60">
      <c r="A14" s="84" t="s">
        <v>37</v>
      </c>
      <c r="B14" s="85" t="s">
        <v>43</v>
      </c>
      <c r="C14" s="86" t="s">
        <v>303</v>
      </c>
      <c r="D14" s="87">
        <v>62</v>
      </c>
      <c r="E14" s="88" t="s">
        <v>50</v>
      </c>
      <c r="F14" s="189"/>
      <c r="G14" s="139">
        <f>D14*F14</f>
        <v>0</v>
      </c>
    </row>
    <row r="15" spans="1:7" ht="15.75">
      <c r="A15" s="141"/>
      <c r="B15" s="142"/>
      <c r="C15" s="143"/>
      <c r="D15" s="339"/>
      <c r="E15" s="145"/>
      <c r="F15" s="199"/>
      <c r="G15" s="210"/>
    </row>
    <row r="16" spans="1:7" ht="15.75">
      <c r="A16" s="95"/>
      <c r="B16" s="96"/>
      <c r="C16" s="97"/>
      <c r="D16" s="98"/>
      <c r="E16" s="99"/>
      <c r="F16" s="191"/>
      <c r="G16" s="213"/>
    </row>
    <row r="17" spans="1:7" ht="15.75">
      <c r="A17" s="101" t="s">
        <v>2</v>
      </c>
      <c r="B17" s="102"/>
      <c r="C17" s="103" t="s">
        <v>45</v>
      </c>
      <c r="D17" s="104"/>
      <c r="E17" s="104"/>
      <c r="F17" s="487" t="s">
        <v>46</v>
      </c>
      <c r="G17" s="214">
        <f>SUM(G7:G15)</f>
        <v>0</v>
      </c>
    </row>
    <row r="18" spans="6:7" ht="15.75">
      <c r="F18" s="464"/>
      <c r="G18" s="341"/>
    </row>
    <row r="19" spans="2:7" ht="16.5" thickBot="1">
      <c r="B19" s="342"/>
      <c r="C19" s="343"/>
      <c r="D19" s="344"/>
      <c r="E19" s="342"/>
      <c r="F19" s="465"/>
      <c r="G19" s="341"/>
    </row>
    <row r="20" spans="1:7" ht="15.75">
      <c r="A20" s="105"/>
      <c r="B20" s="247" t="s">
        <v>22</v>
      </c>
      <c r="C20" s="248" t="s">
        <v>23</v>
      </c>
      <c r="D20" s="249" t="s">
        <v>24</v>
      </c>
      <c r="E20" s="248" t="s">
        <v>25</v>
      </c>
      <c r="F20" s="299" t="s">
        <v>26</v>
      </c>
      <c r="G20" s="250" t="s">
        <v>27</v>
      </c>
    </row>
    <row r="21" spans="1:7" ht="15.75">
      <c r="A21" s="105"/>
      <c r="B21" s="251" t="s">
        <v>28</v>
      </c>
      <c r="C21" s="67" t="s">
        <v>29</v>
      </c>
      <c r="D21" s="219" t="s">
        <v>30</v>
      </c>
      <c r="E21" s="67" t="s">
        <v>31</v>
      </c>
      <c r="F21" s="950"/>
      <c r="G21" s="252" t="s">
        <v>32</v>
      </c>
    </row>
    <row r="22" spans="1:7" ht="16.5" thickBot="1">
      <c r="A22" s="105"/>
      <c r="B22" s="251" t="s">
        <v>33</v>
      </c>
      <c r="C22" s="67"/>
      <c r="D22" s="219" t="s">
        <v>33</v>
      </c>
      <c r="E22" s="67"/>
      <c r="F22" s="300" t="s">
        <v>34</v>
      </c>
      <c r="G22" s="252"/>
    </row>
    <row r="23" spans="1:7" ht="15.75">
      <c r="A23" s="345" t="s">
        <v>3</v>
      </c>
      <c r="B23" s="346"/>
      <c r="C23" s="347" t="s">
        <v>304</v>
      </c>
      <c r="D23" s="348"/>
      <c r="E23" s="348"/>
      <c r="F23" s="466"/>
      <c r="G23" s="349"/>
    </row>
    <row r="24" spans="1:7" ht="15.75">
      <c r="A24" s="350"/>
      <c r="B24" s="351"/>
      <c r="C24" s="149"/>
      <c r="D24" s="352"/>
      <c r="E24" s="88"/>
      <c r="F24" s="467"/>
      <c r="G24" s="353"/>
    </row>
    <row r="25" spans="1:7" ht="36">
      <c r="A25" s="350" t="s">
        <v>48</v>
      </c>
      <c r="B25" s="351" t="s">
        <v>38</v>
      </c>
      <c r="C25" s="354" t="s">
        <v>305</v>
      </c>
      <c r="D25" s="246"/>
      <c r="E25" s="355"/>
      <c r="F25" s="468"/>
      <c r="G25" s="356"/>
    </row>
    <row r="26" spans="1:7" ht="36">
      <c r="A26" s="350"/>
      <c r="B26" s="351"/>
      <c r="C26" s="146" t="s">
        <v>306</v>
      </c>
      <c r="D26" s="357"/>
      <c r="E26" s="88"/>
      <c r="F26" s="467"/>
      <c r="G26" s="358"/>
    </row>
    <row r="27" spans="1:7" ht="84">
      <c r="A27" s="350"/>
      <c r="B27" s="351"/>
      <c r="C27" s="146" t="s">
        <v>307</v>
      </c>
      <c r="D27" s="357">
        <v>520</v>
      </c>
      <c r="E27" s="88" t="s">
        <v>90</v>
      </c>
      <c r="F27" s="467"/>
      <c r="G27" s="358">
        <f>D27*F27</f>
        <v>0</v>
      </c>
    </row>
    <row r="28" spans="1:7" ht="15.75">
      <c r="A28" s="350"/>
      <c r="B28" s="351"/>
      <c r="C28" s="146"/>
      <c r="D28" s="357"/>
      <c r="E28" s="88"/>
      <c r="F28" s="467"/>
      <c r="G28" s="358"/>
    </row>
    <row r="29" spans="1:7" ht="84">
      <c r="A29" s="359"/>
      <c r="B29" s="360"/>
      <c r="C29" s="361" t="s">
        <v>308</v>
      </c>
      <c r="D29" s="362">
        <v>2395</v>
      </c>
      <c r="E29" s="145" t="s">
        <v>90</v>
      </c>
      <c r="F29" s="469"/>
      <c r="G29" s="363">
        <f>D29*F29</f>
        <v>0</v>
      </c>
    </row>
    <row r="30" spans="1:7" ht="15.75">
      <c r="A30" s="364"/>
      <c r="B30" s="365"/>
      <c r="C30" s="86"/>
      <c r="D30" s="366"/>
      <c r="E30" s="88"/>
      <c r="F30" s="470"/>
      <c r="G30" s="358"/>
    </row>
    <row r="31" spans="1:7" ht="36">
      <c r="A31" s="350" t="s">
        <v>48</v>
      </c>
      <c r="B31" s="351" t="s">
        <v>41</v>
      </c>
      <c r="C31" s="354" t="s">
        <v>309</v>
      </c>
      <c r="D31" s="355"/>
      <c r="E31" s="355"/>
      <c r="F31" s="471"/>
      <c r="G31" s="358"/>
    </row>
    <row r="32" spans="1:7" ht="60">
      <c r="A32" s="350"/>
      <c r="B32" s="351"/>
      <c r="C32" s="146" t="s">
        <v>310</v>
      </c>
      <c r="D32" s="357"/>
      <c r="E32" s="88"/>
      <c r="F32" s="467"/>
      <c r="G32" s="358"/>
    </row>
    <row r="33" spans="1:7" ht="168">
      <c r="A33" s="350"/>
      <c r="B33" s="351"/>
      <c r="C33" s="146" t="s">
        <v>311</v>
      </c>
      <c r="D33" s="357">
        <v>590</v>
      </c>
      <c r="E33" s="88" t="s">
        <v>90</v>
      </c>
      <c r="F33" s="467"/>
      <c r="G33" s="358">
        <f>D33*F33</f>
        <v>0</v>
      </c>
    </row>
    <row r="34" spans="1:7" ht="15.75">
      <c r="A34" s="359"/>
      <c r="B34" s="360"/>
      <c r="C34" s="361"/>
      <c r="D34" s="362"/>
      <c r="E34" s="145"/>
      <c r="F34" s="469"/>
      <c r="G34" s="363"/>
    </row>
    <row r="35" spans="1:7" ht="159.75">
      <c r="A35" s="350" t="s">
        <v>48</v>
      </c>
      <c r="B35" s="351" t="s">
        <v>43</v>
      </c>
      <c r="C35" s="146" t="s">
        <v>312</v>
      </c>
      <c r="D35" s="357">
        <v>1198</v>
      </c>
      <c r="E35" s="88" t="s">
        <v>76</v>
      </c>
      <c r="F35" s="467"/>
      <c r="G35" s="358">
        <f>D35*F35</f>
        <v>0</v>
      </c>
    </row>
    <row r="36" spans="1:7" ht="16.5" thickBot="1">
      <c r="A36" s="368"/>
      <c r="B36" s="369"/>
      <c r="C36" s="370"/>
      <c r="D36" s="371"/>
      <c r="E36" s="372"/>
      <c r="F36" s="472"/>
      <c r="G36" s="373"/>
    </row>
    <row r="37" spans="1:7" ht="15.75">
      <c r="A37" s="79"/>
      <c r="B37" s="374"/>
      <c r="C37" s="375"/>
      <c r="D37" s="376"/>
      <c r="E37" s="376"/>
      <c r="F37" s="473"/>
      <c r="G37" s="358"/>
    </row>
    <row r="38" spans="1:7" ht="91.5">
      <c r="A38" s="84" t="s">
        <v>48</v>
      </c>
      <c r="B38" s="351" t="s">
        <v>49</v>
      </c>
      <c r="C38" s="146" t="s">
        <v>313</v>
      </c>
      <c r="D38" s="357">
        <v>220</v>
      </c>
      <c r="E38" s="88" t="s">
        <v>76</v>
      </c>
      <c r="F38" s="467"/>
      <c r="G38" s="358">
        <f>D38*F38</f>
        <v>0</v>
      </c>
    </row>
    <row r="39" spans="1:7" ht="15.75">
      <c r="A39" s="141"/>
      <c r="B39" s="377"/>
      <c r="C39" s="361"/>
      <c r="D39" s="144"/>
      <c r="E39" s="145"/>
      <c r="F39" s="199"/>
      <c r="G39" s="363"/>
    </row>
    <row r="40" spans="1:7" ht="15.75">
      <c r="A40" s="84"/>
      <c r="B40" s="351"/>
      <c r="C40" s="146"/>
      <c r="D40" s="357"/>
      <c r="E40" s="88"/>
      <c r="F40" s="467"/>
      <c r="G40" s="358"/>
    </row>
    <row r="41" spans="1:7" ht="60">
      <c r="A41" s="84" t="s">
        <v>48</v>
      </c>
      <c r="B41" s="351" t="s">
        <v>314</v>
      </c>
      <c r="C41" s="86" t="s">
        <v>315</v>
      </c>
      <c r="D41" s="378">
        <v>8</v>
      </c>
      <c r="E41" s="88" t="s">
        <v>76</v>
      </c>
      <c r="F41" s="467"/>
      <c r="G41" s="358">
        <f>D41*F41</f>
        <v>0</v>
      </c>
    </row>
    <row r="42" spans="1:7" ht="15.75">
      <c r="A42" s="141"/>
      <c r="B42" s="377"/>
      <c r="C42" s="143"/>
      <c r="D42" s="379"/>
      <c r="E42" s="145"/>
      <c r="F42" s="199"/>
      <c r="G42" s="363"/>
    </row>
    <row r="43" spans="1:7" ht="15.75">
      <c r="A43" s="84"/>
      <c r="B43" s="351"/>
      <c r="C43" s="86"/>
      <c r="D43" s="378"/>
      <c r="E43" s="88"/>
      <c r="F43" s="467"/>
      <c r="G43" s="358"/>
    </row>
    <row r="44" spans="1:7" ht="103.5">
      <c r="A44" s="84" t="s">
        <v>48</v>
      </c>
      <c r="B44" s="351" t="s">
        <v>316</v>
      </c>
      <c r="C44" s="146" t="s">
        <v>317</v>
      </c>
      <c r="D44" s="378">
        <v>10</v>
      </c>
      <c r="E44" s="88" t="s">
        <v>76</v>
      </c>
      <c r="F44" s="467"/>
      <c r="G44" s="358">
        <f>D44*F44</f>
        <v>0</v>
      </c>
    </row>
    <row r="45" spans="1:7" ht="15.75">
      <c r="A45" s="84"/>
      <c r="B45" s="351"/>
      <c r="C45" s="146"/>
      <c r="D45" s="378"/>
      <c r="E45" s="88"/>
      <c r="F45" s="467"/>
      <c r="G45" s="358"/>
    </row>
    <row r="46" spans="1:7" ht="48">
      <c r="A46" s="84" t="s">
        <v>48</v>
      </c>
      <c r="B46" s="351" t="s">
        <v>318</v>
      </c>
      <c r="C46" s="86" t="s">
        <v>319</v>
      </c>
      <c r="D46" s="357">
        <v>440</v>
      </c>
      <c r="E46" s="88" t="s">
        <v>90</v>
      </c>
      <c r="F46" s="467"/>
      <c r="G46" s="358">
        <f>D46*F46</f>
        <v>0</v>
      </c>
    </row>
    <row r="47" spans="1:7" ht="15.75">
      <c r="A47" s="380"/>
      <c r="B47" s="381"/>
      <c r="C47" s="382"/>
      <c r="D47" s="383"/>
      <c r="E47" s="384"/>
      <c r="F47" s="474"/>
      <c r="G47" s="385"/>
    </row>
    <row r="48" spans="1:7" ht="15.75">
      <c r="A48" s="150"/>
      <c r="B48" s="386"/>
      <c r="C48" s="152"/>
      <c r="D48" s="98"/>
      <c r="E48" s="99"/>
      <c r="F48" s="191"/>
      <c r="G48" s="387"/>
    </row>
    <row r="49" spans="1:7" ht="16.5" thickBot="1">
      <c r="A49" s="101" t="s">
        <v>3</v>
      </c>
      <c r="B49" s="388"/>
      <c r="C49" s="389" t="s">
        <v>320</v>
      </c>
      <c r="D49" s="390"/>
      <c r="E49" s="390"/>
      <c r="F49" s="488" t="s">
        <v>321</v>
      </c>
      <c r="G49" s="391">
        <f>SUM(G24:G44)</f>
        <v>0</v>
      </c>
    </row>
    <row r="50" spans="2:7" ht="15.75">
      <c r="B50" s="392"/>
      <c r="C50" s="393"/>
      <c r="D50" s="394"/>
      <c r="E50" s="392"/>
      <c r="F50" s="475"/>
      <c r="G50" s="341"/>
    </row>
    <row r="51" spans="2:7" ht="16.5" thickBot="1">
      <c r="B51" s="342"/>
      <c r="C51" s="343"/>
      <c r="D51" s="344"/>
      <c r="E51" s="342"/>
      <c r="F51" s="465"/>
      <c r="G51" s="341"/>
    </row>
    <row r="52" spans="1:7" ht="15.75">
      <c r="A52" s="105"/>
      <c r="B52" s="247" t="s">
        <v>22</v>
      </c>
      <c r="C52" s="248" t="s">
        <v>23</v>
      </c>
      <c r="D52" s="249" t="s">
        <v>24</v>
      </c>
      <c r="E52" s="248" t="s">
        <v>25</v>
      </c>
      <c r="F52" s="299" t="s">
        <v>26</v>
      </c>
      <c r="G52" s="250" t="s">
        <v>27</v>
      </c>
    </row>
    <row r="53" spans="1:7" ht="15.75">
      <c r="A53" s="105"/>
      <c r="B53" s="251" t="s">
        <v>28</v>
      </c>
      <c r="C53" s="67" t="s">
        <v>29</v>
      </c>
      <c r="D53" s="219" t="s">
        <v>30</v>
      </c>
      <c r="E53" s="67" t="s">
        <v>31</v>
      </c>
      <c r="F53" s="950"/>
      <c r="G53" s="252" t="s">
        <v>32</v>
      </c>
    </row>
    <row r="54" spans="1:7" ht="16.5" thickBot="1">
      <c r="A54" s="105"/>
      <c r="B54" s="253" t="s">
        <v>33</v>
      </c>
      <c r="C54" s="254"/>
      <c r="D54" s="255" t="s">
        <v>33</v>
      </c>
      <c r="E54" s="254"/>
      <c r="F54" s="301" t="s">
        <v>34</v>
      </c>
      <c r="G54" s="256"/>
    </row>
    <row r="55" spans="1:7" ht="16.5" thickBot="1">
      <c r="A55" s="395" t="s">
        <v>5</v>
      </c>
      <c r="B55" s="80" t="s">
        <v>35</v>
      </c>
      <c r="C55" s="396" t="s">
        <v>322</v>
      </c>
      <c r="D55" s="397"/>
      <c r="E55" s="397"/>
      <c r="F55" s="476"/>
      <c r="G55" s="398"/>
    </row>
    <row r="56" spans="1:7" ht="36.75" thickBot="1">
      <c r="A56" s="399" t="s">
        <v>37</v>
      </c>
      <c r="B56" s="954" t="s">
        <v>323</v>
      </c>
      <c r="C56" s="400" t="s">
        <v>324</v>
      </c>
      <c r="D56" s="401">
        <v>444</v>
      </c>
      <c r="E56" s="402" t="s">
        <v>83</v>
      </c>
      <c r="F56" s="477"/>
      <c r="G56" s="403">
        <f>D56*F56</f>
        <v>0</v>
      </c>
    </row>
    <row r="57" spans="1:7" ht="16.5" thickBot="1">
      <c r="A57" s="404"/>
      <c r="B57" s="955"/>
      <c r="C57" s="405"/>
      <c r="D57" s="405"/>
      <c r="E57" s="405"/>
      <c r="F57" s="478"/>
      <c r="G57" s="373"/>
    </row>
    <row r="58" spans="1:7" ht="16.5" thickBot="1">
      <c r="A58" s="79"/>
      <c r="B58" s="956" t="s">
        <v>325</v>
      </c>
      <c r="C58" s="406"/>
      <c r="D58" s="407"/>
      <c r="E58" s="406"/>
      <c r="F58" s="479"/>
      <c r="G58" s="403"/>
    </row>
    <row r="59" spans="1:7" ht="36.75" thickBot="1">
      <c r="A59" s="84" t="s">
        <v>48</v>
      </c>
      <c r="B59" s="957"/>
      <c r="C59" s="86" t="s">
        <v>326</v>
      </c>
      <c r="D59" s="357"/>
      <c r="E59" s="88"/>
      <c r="F59" s="470"/>
      <c r="G59" s="358"/>
    </row>
    <row r="60" spans="1:7" ht="16.5" thickBot="1">
      <c r="A60" s="84"/>
      <c r="B60" s="957"/>
      <c r="C60" s="86"/>
      <c r="D60" s="378">
        <v>80163</v>
      </c>
      <c r="E60" s="88" t="s">
        <v>83</v>
      </c>
      <c r="F60" s="470"/>
      <c r="G60" s="358">
        <f>D60*F60</f>
        <v>0</v>
      </c>
    </row>
    <row r="61" spans="1:7" ht="16.5" thickBot="1">
      <c r="A61" s="141"/>
      <c r="B61" s="957"/>
      <c r="C61" s="143"/>
      <c r="D61" s="144"/>
      <c r="E61" s="145"/>
      <c r="F61" s="469"/>
      <c r="G61" s="363"/>
    </row>
    <row r="62" spans="1:7" ht="16.5" thickBot="1">
      <c r="A62" s="84"/>
      <c r="B62" s="957"/>
      <c r="C62" s="86"/>
      <c r="D62" s="357"/>
      <c r="E62" s="88"/>
      <c r="F62" s="467"/>
      <c r="G62" s="358"/>
    </row>
    <row r="63" spans="1:7" ht="36.75" thickBot="1">
      <c r="A63" s="84" t="s">
        <v>53</v>
      </c>
      <c r="B63" s="957"/>
      <c r="C63" s="86" t="s">
        <v>327</v>
      </c>
      <c r="D63" s="357"/>
      <c r="E63" s="88"/>
      <c r="F63" s="467"/>
      <c r="G63" s="358"/>
    </row>
    <row r="64" spans="1:7" ht="16.5" thickBot="1">
      <c r="A64" s="84"/>
      <c r="B64" s="957"/>
      <c r="C64" s="86" t="s">
        <v>328</v>
      </c>
      <c r="D64" s="357">
        <v>198</v>
      </c>
      <c r="E64" s="88" t="s">
        <v>76</v>
      </c>
      <c r="F64" s="467"/>
      <c r="G64" s="358">
        <f>D64*F64</f>
        <v>0</v>
      </c>
    </row>
    <row r="65" spans="1:7" ht="16.5" thickBot="1">
      <c r="A65" s="141"/>
      <c r="B65" s="958"/>
      <c r="C65" s="405"/>
      <c r="D65" s="408"/>
      <c r="E65" s="372"/>
      <c r="F65" s="472"/>
      <c r="G65" s="373"/>
    </row>
    <row r="66" spans="1:7" ht="15" customHeight="1" thickBot="1">
      <c r="A66" s="84" t="s">
        <v>329</v>
      </c>
      <c r="B66" s="959" t="s">
        <v>330</v>
      </c>
      <c r="C66" s="400"/>
      <c r="D66" s="409"/>
      <c r="E66" s="410"/>
      <c r="F66" s="480"/>
      <c r="G66" s="403"/>
    </row>
    <row r="67" spans="1:7" ht="17.25" thickBot="1" thickTop="1">
      <c r="A67" s="84"/>
      <c r="B67" s="960"/>
      <c r="C67" s="411" t="s">
        <v>331</v>
      </c>
      <c r="D67" s="412"/>
      <c r="E67" s="88"/>
      <c r="F67" s="470"/>
      <c r="G67" s="358"/>
    </row>
    <row r="68" spans="1:7" ht="17.25" thickBot="1" thickTop="1">
      <c r="A68" s="84"/>
      <c r="B68" s="960"/>
      <c r="C68" s="413"/>
      <c r="D68" s="412"/>
      <c r="E68" s="88"/>
      <c r="F68" s="470"/>
      <c r="G68" s="358"/>
    </row>
    <row r="69" spans="1:7" ht="27.75" thickBot="1" thickTop="1">
      <c r="A69" s="84"/>
      <c r="B69" s="960"/>
      <c r="C69" s="411" t="s">
        <v>332</v>
      </c>
      <c r="D69" s="412"/>
      <c r="E69" s="88"/>
      <c r="F69" s="470"/>
      <c r="G69" s="358"/>
    </row>
    <row r="70" spans="1:7" ht="17.25" thickBot="1" thickTop="1">
      <c r="A70" s="84"/>
      <c r="B70" s="960"/>
      <c r="C70" s="411"/>
      <c r="D70" s="412"/>
      <c r="E70" s="88"/>
      <c r="F70" s="470"/>
      <c r="G70" s="358"/>
    </row>
    <row r="71" spans="1:7" ht="17.25" thickBot="1" thickTop="1">
      <c r="A71" s="84"/>
      <c r="B71" s="960"/>
      <c r="C71" s="411" t="s">
        <v>333</v>
      </c>
      <c r="D71" s="412"/>
      <c r="E71" s="88"/>
      <c r="F71" s="470"/>
      <c r="G71" s="358"/>
    </row>
    <row r="72" spans="1:7" ht="17.25" thickBot="1" thickTop="1">
      <c r="A72" s="84"/>
      <c r="B72" s="960"/>
      <c r="C72" s="414" t="s">
        <v>334</v>
      </c>
      <c r="D72" s="412"/>
      <c r="E72" s="88"/>
      <c r="F72" s="470"/>
      <c r="G72" s="358"/>
    </row>
    <row r="73" spans="1:7" ht="17.25" thickBot="1" thickTop="1">
      <c r="A73" s="84"/>
      <c r="B73" s="960"/>
      <c r="C73" s="414" t="s">
        <v>335</v>
      </c>
      <c r="D73" s="412"/>
      <c r="E73" s="88"/>
      <c r="F73" s="470"/>
      <c r="G73" s="358"/>
    </row>
    <row r="74" spans="1:7" ht="27.75" thickBot="1" thickTop="1">
      <c r="A74" s="84"/>
      <c r="B74" s="960"/>
      <c r="C74" s="414" t="s">
        <v>336</v>
      </c>
      <c r="D74" s="412"/>
      <c r="E74" s="88"/>
      <c r="F74" s="470"/>
      <c r="G74" s="358"/>
    </row>
    <row r="75" spans="1:7" ht="27.75" thickBot="1" thickTop="1">
      <c r="A75" s="84"/>
      <c r="B75" s="960"/>
      <c r="C75" s="414" t="s">
        <v>337</v>
      </c>
      <c r="D75" s="412"/>
      <c r="E75" s="88"/>
      <c r="F75" s="470"/>
      <c r="G75" s="358"/>
    </row>
    <row r="76" spans="1:7" ht="27.75" thickBot="1" thickTop="1">
      <c r="A76" s="84"/>
      <c r="B76" s="960"/>
      <c r="C76" s="414" t="s">
        <v>338</v>
      </c>
      <c r="D76" s="412"/>
      <c r="E76" s="88"/>
      <c r="F76" s="470"/>
      <c r="G76" s="358"/>
    </row>
    <row r="77" spans="1:7" ht="17.25" thickBot="1" thickTop="1">
      <c r="A77" s="84"/>
      <c r="B77" s="960"/>
      <c r="C77" s="414"/>
      <c r="D77" s="412"/>
      <c r="E77" s="88"/>
      <c r="F77" s="470"/>
      <c r="G77" s="358"/>
    </row>
    <row r="78" spans="1:7" ht="27.75" thickBot="1" thickTop="1">
      <c r="A78" s="84"/>
      <c r="B78" s="960"/>
      <c r="C78" s="414" t="s">
        <v>339</v>
      </c>
      <c r="D78" s="412"/>
      <c r="E78" s="88"/>
      <c r="F78" s="470"/>
      <c r="G78" s="358"/>
    </row>
    <row r="79" spans="1:7" ht="17.25" thickBot="1" thickTop="1">
      <c r="A79" s="84"/>
      <c r="B79" s="960"/>
      <c r="C79" s="414" t="s">
        <v>340</v>
      </c>
      <c r="D79" s="412"/>
      <c r="E79" s="88"/>
      <c r="F79" s="470"/>
      <c r="G79" s="358"/>
    </row>
    <row r="80" spans="1:7" ht="27.75" thickBot="1" thickTop="1">
      <c r="A80" s="84"/>
      <c r="B80" s="960"/>
      <c r="C80" s="414" t="s">
        <v>341</v>
      </c>
      <c r="D80" s="412"/>
      <c r="E80" s="88"/>
      <c r="F80" s="470"/>
      <c r="G80" s="358"/>
    </row>
    <row r="81" spans="1:7" ht="27.75" thickBot="1" thickTop="1">
      <c r="A81" s="84"/>
      <c r="B81" s="960"/>
      <c r="C81" s="414" t="s">
        <v>342</v>
      </c>
      <c r="D81" s="412"/>
      <c r="E81" s="88"/>
      <c r="F81" s="470"/>
      <c r="G81" s="358"/>
    </row>
    <row r="82" spans="1:7" ht="17.25" thickBot="1" thickTop="1">
      <c r="A82" s="84"/>
      <c r="B82" s="960"/>
      <c r="C82" s="414"/>
      <c r="D82" s="412"/>
      <c r="E82" s="88"/>
      <c r="F82" s="470"/>
      <c r="G82" s="358"/>
    </row>
    <row r="83" spans="1:7" ht="27.75" thickBot="1" thickTop="1">
      <c r="A83" s="84"/>
      <c r="B83" s="960"/>
      <c r="C83" s="414" t="s">
        <v>343</v>
      </c>
      <c r="D83" s="412"/>
      <c r="E83" s="88"/>
      <c r="F83" s="470"/>
      <c r="G83" s="358"/>
    </row>
    <row r="84" spans="1:7" ht="17.25" thickBot="1" thickTop="1">
      <c r="A84" s="84"/>
      <c r="B84" s="960"/>
      <c r="C84" s="414"/>
      <c r="D84" s="412"/>
      <c r="E84" s="88"/>
      <c r="F84" s="470"/>
      <c r="G84" s="358"/>
    </row>
    <row r="85" spans="1:7" ht="17.25" thickBot="1" thickTop="1">
      <c r="A85" s="84"/>
      <c r="B85" s="960"/>
      <c r="C85" s="414"/>
      <c r="D85" s="412"/>
      <c r="E85" s="88"/>
      <c r="F85" s="470"/>
      <c r="G85" s="358"/>
    </row>
    <row r="86" spans="1:7" ht="27.75" thickBot="1" thickTop="1">
      <c r="A86" s="84"/>
      <c r="B86" s="960"/>
      <c r="C86" s="415" t="s">
        <v>344</v>
      </c>
      <c r="D86" s="416"/>
      <c r="E86" s="145"/>
      <c r="F86" s="469"/>
      <c r="G86" s="358"/>
    </row>
    <row r="87" spans="1:7" ht="17.25" thickBot="1" thickTop="1">
      <c r="A87" s="84" t="s">
        <v>918</v>
      </c>
      <c r="B87" s="960"/>
      <c r="C87" s="417" t="s">
        <v>345</v>
      </c>
      <c r="D87" s="418"/>
      <c r="E87" s="94"/>
      <c r="F87" s="481"/>
      <c r="G87" s="358"/>
    </row>
    <row r="88" spans="1:7" ht="90.75" thickBot="1" thickTop="1">
      <c r="A88" s="419"/>
      <c r="B88" s="960"/>
      <c r="C88" s="420" t="s">
        <v>346</v>
      </c>
      <c r="D88" s="421"/>
      <c r="E88" s="88"/>
      <c r="F88" s="470"/>
      <c r="G88" s="358"/>
    </row>
    <row r="89" spans="1:7" ht="17.25" thickBot="1" thickTop="1">
      <c r="A89" s="419"/>
      <c r="B89" s="960"/>
      <c r="C89" s="420" t="s">
        <v>347</v>
      </c>
      <c r="D89" s="421"/>
      <c r="E89" s="88"/>
      <c r="F89" s="470"/>
      <c r="G89" s="358"/>
    </row>
    <row r="90" spans="1:7" ht="17.25" thickBot="1" thickTop="1">
      <c r="A90" s="422"/>
      <c r="B90" s="960"/>
      <c r="C90" s="423" t="s">
        <v>348</v>
      </c>
      <c r="D90" s="424">
        <v>20191.6</v>
      </c>
      <c r="E90" s="145" t="s">
        <v>83</v>
      </c>
      <c r="F90" s="469"/>
      <c r="G90" s="363">
        <f>D90*F90</f>
        <v>0</v>
      </c>
    </row>
    <row r="91" spans="1:7" ht="17.25" thickBot="1" thickTop="1">
      <c r="A91" s="425"/>
      <c r="B91" s="960"/>
      <c r="C91" s="426"/>
      <c r="D91" s="427"/>
      <c r="E91" s="94"/>
      <c r="F91" s="481"/>
      <c r="G91" s="358"/>
    </row>
    <row r="92" spans="1:7" ht="66" thickBot="1" thickTop="1">
      <c r="A92" s="419" t="s">
        <v>919</v>
      </c>
      <c r="B92" s="960"/>
      <c r="C92" s="428" t="s">
        <v>349</v>
      </c>
      <c r="D92" s="421"/>
      <c r="E92" s="88"/>
      <c r="F92" s="470"/>
      <c r="G92" s="358"/>
    </row>
    <row r="93" spans="1:7" ht="17.25" thickBot="1" thickTop="1">
      <c r="A93" s="419"/>
      <c r="B93" s="960"/>
      <c r="C93" s="429"/>
      <c r="D93" s="421"/>
      <c r="E93" s="88"/>
      <c r="F93" s="470"/>
      <c r="G93" s="358"/>
    </row>
    <row r="94" spans="1:7" ht="17.25" thickBot="1" thickTop="1">
      <c r="A94" s="419"/>
      <c r="B94" s="960"/>
      <c r="C94" s="429" t="s">
        <v>350</v>
      </c>
      <c r="D94" s="421"/>
      <c r="E94" s="88"/>
      <c r="F94" s="470"/>
      <c r="G94" s="358"/>
    </row>
    <row r="95" spans="1:7" ht="17.25" thickBot="1" thickTop="1">
      <c r="A95" s="419"/>
      <c r="B95" s="960"/>
      <c r="C95" s="429" t="s">
        <v>351</v>
      </c>
      <c r="D95" s="421"/>
      <c r="E95" s="88"/>
      <c r="F95" s="470"/>
      <c r="G95" s="358"/>
    </row>
    <row r="96" spans="1:7" ht="27.75" thickBot="1" thickTop="1">
      <c r="A96" s="422"/>
      <c r="B96" s="960"/>
      <c r="C96" s="430" t="s">
        <v>352</v>
      </c>
      <c r="D96" s="431">
        <v>20191.6</v>
      </c>
      <c r="E96" s="432" t="s">
        <v>83</v>
      </c>
      <c r="F96" s="469"/>
      <c r="G96" s="363">
        <f>D96*F96</f>
        <v>0</v>
      </c>
    </row>
    <row r="97" spans="1:7" ht="17.25" thickBot="1" thickTop="1">
      <c r="A97" s="419"/>
      <c r="B97" s="960"/>
      <c r="C97" s="429"/>
      <c r="D97" s="367"/>
      <c r="E97" s="433"/>
      <c r="F97" s="470"/>
      <c r="G97" s="358"/>
    </row>
    <row r="98" spans="1:7" ht="53.25" thickBot="1" thickTop="1">
      <c r="A98" s="419" t="s">
        <v>920</v>
      </c>
      <c r="B98" s="960"/>
      <c r="C98" s="429" t="s">
        <v>353</v>
      </c>
      <c r="D98" s="367"/>
      <c r="E98" s="433"/>
      <c r="F98" s="470"/>
      <c r="G98" s="358"/>
    </row>
    <row r="99" spans="1:7" ht="27.75" thickBot="1" thickTop="1">
      <c r="A99" s="419"/>
      <c r="B99" s="960"/>
      <c r="C99" s="428" t="s">
        <v>354</v>
      </c>
      <c r="D99" s="367"/>
      <c r="E99" s="433"/>
      <c r="F99" s="470"/>
      <c r="G99" s="358"/>
    </row>
    <row r="100" spans="1:7" ht="17.25" thickBot="1" thickTop="1">
      <c r="A100" s="419"/>
      <c r="B100" s="960"/>
      <c r="C100" s="428"/>
      <c r="D100" s="367"/>
      <c r="E100" s="433"/>
      <c r="F100" s="470"/>
      <c r="G100" s="358"/>
    </row>
    <row r="101" spans="1:7" ht="17.25" thickBot="1" thickTop="1">
      <c r="A101" s="419"/>
      <c r="B101" s="960"/>
      <c r="C101" s="244" t="s">
        <v>355</v>
      </c>
      <c r="D101" s="367"/>
      <c r="E101" s="433"/>
      <c r="F101" s="470"/>
      <c r="G101" s="358"/>
    </row>
    <row r="102" spans="1:7" ht="17.25" thickBot="1" thickTop="1">
      <c r="A102" s="419"/>
      <c r="B102" s="960"/>
      <c r="C102" s="434" t="s">
        <v>356</v>
      </c>
      <c r="D102" s="367"/>
      <c r="E102" s="433"/>
      <c r="F102" s="470"/>
      <c r="G102" s="358"/>
    </row>
    <row r="103" spans="1:7" ht="17.25" thickBot="1" thickTop="1">
      <c r="A103" s="419"/>
      <c r="B103" s="960"/>
      <c r="C103" s="244"/>
      <c r="D103" s="367"/>
      <c r="E103" s="433"/>
      <c r="F103" s="470"/>
      <c r="G103" s="358"/>
    </row>
    <row r="104" spans="1:7" ht="17.25" thickBot="1" thickTop="1">
      <c r="A104" s="419"/>
      <c r="B104" s="960"/>
      <c r="C104" s="244" t="s">
        <v>357</v>
      </c>
      <c r="D104" s="367"/>
      <c r="E104" s="433"/>
      <c r="F104" s="470"/>
      <c r="G104" s="358"/>
    </row>
    <row r="105" spans="1:7" ht="17.25" thickBot="1" thickTop="1">
      <c r="A105" s="419"/>
      <c r="B105" s="960"/>
      <c r="C105" s="244"/>
      <c r="D105" s="367"/>
      <c r="E105" s="433"/>
      <c r="F105" s="470"/>
      <c r="G105" s="358"/>
    </row>
    <row r="106" spans="1:7" ht="17.25" thickBot="1" thickTop="1">
      <c r="A106" s="419"/>
      <c r="B106" s="960"/>
      <c r="C106" s="244" t="s">
        <v>358</v>
      </c>
      <c r="D106" s="367"/>
      <c r="E106" s="433"/>
      <c r="F106" s="470"/>
      <c r="G106" s="358"/>
    </row>
    <row r="107" spans="1:7" ht="17.25" thickBot="1" thickTop="1">
      <c r="A107" s="419"/>
      <c r="B107" s="960"/>
      <c r="C107" s="244"/>
      <c r="D107" s="367"/>
      <c r="E107" s="433"/>
      <c r="F107" s="470"/>
      <c r="G107" s="358"/>
    </row>
    <row r="108" spans="1:7" ht="17.25" thickBot="1" thickTop="1">
      <c r="A108" s="419"/>
      <c r="B108" s="960"/>
      <c r="C108" s="244" t="s">
        <v>359</v>
      </c>
      <c r="D108" s="367"/>
      <c r="E108" s="433"/>
      <c r="F108" s="470"/>
      <c r="G108" s="358"/>
    </row>
    <row r="109" spans="1:7" ht="17.25" thickBot="1" thickTop="1">
      <c r="A109" s="419"/>
      <c r="B109" s="960"/>
      <c r="C109" s="428" t="s">
        <v>360</v>
      </c>
      <c r="D109" s="367"/>
      <c r="E109" s="433"/>
      <c r="F109" s="470"/>
      <c r="G109" s="358"/>
    </row>
    <row r="110" spans="1:7" ht="17.25" thickBot="1" thickTop="1">
      <c r="A110" s="419"/>
      <c r="B110" s="960"/>
      <c r="C110" s="428"/>
      <c r="D110" s="367"/>
      <c r="E110" s="433"/>
      <c r="F110" s="470"/>
      <c r="G110" s="358"/>
    </row>
    <row r="111" spans="1:7" ht="27.75" thickBot="1" thickTop="1">
      <c r="A111" s="419"/>
      <c r="B111" s="960"/>
      <c r="C111" s="428" t="s">
        <v>361</v>
      </c>
      <c r="D111" s="367"/>
      <c r="E111" s="433"/>
      <c r="F111" s="470"/>
      <c r="G111" s="358"/>
    </row>
    <row r="112" spans="1:7" ht="17.25" thickBot="1" thickTop="1">
      <c r="A112" s="419"/>
      <c r="B112" s="960"/>
      <c r="C112" s="428" t="s">
        <v>362</v>
      </c>
      <c r="D112" s="367"/>
      <c r="E112" s="433"/>
      <c r="F112" s="470"/>
      <c r="G112" s="358"/>
    </row>
    <row r="113" spans="1:7" ht="17.25" thickBot="1" thickTop="1">
      <c r="A113" s="419"/>
      <c r="B113" s="960"/>
      <c r="C113" s="428"/>
      <c r="D113" s="367"/>
      <c r="E113" s="433"/>
      <c r="F113" s="470"/>
      <c r="G113" s="358"/>
    </row>
    <row r="114" spans="1:7" ht="17.25" thickBot="1" thickTop="1">
      <c r="A114" s="419"/>
      <c r="B114" s="960"/>
      <c r="C114" s="428" t="s">
        <v>363</v>
      </c>
      <c r="D114" s="367"/>
      <c r="E114" s="433"/>
      <c r="F114" s="470"/>
      <c r="G114" s="358"/>
    </row>
    <row r="115" spans="1:7" ht="17.25" thickBot="1" thickTop="1">
      <c r="A115" s="422"/>
      <c r="B115" s="960"/>
      <c r="C115" s="435" t="s">
        <v>364</v>
      </c>
      <c r="D115" s="367">
        <v>20191.6</v>
      </c>
      <c r="E115" s="432" t="s">
        <v>83</v>
      </c>
      <c r="F115" s="469"/>
      <c r="G115" s="363">
        <f>D115*F115</f>
        <v>0</v>
      </c>
    </row>
    <row r="116" spans="1:7" ht="17.25" thickBot="1" thickTop="1">
      <c r="A116" s="425"/>
      <c r="B116" s="960"/>
      <c r="C116" s="436"/>
      <c r="D116" s="437"/>
      <c r="E116" s="418"/>
      <c r="F116" s="481"/>
      <c r="G116" s="358"/>
    </row>
    <row r="117" spans="1:7" ht="78.75" thickBot="1" thickTop="1">
      <c r="A117" s="419" t="s">
        <v>921</v>
      </c>
      <c r="B117" s="960"/>
      <c r="C117" s="429" t="s">
        <v>365</v>
      </c>
      <c r="D117" s="367"/>
      <c r="E117" s="438"/>
      <c r="F117" s="470"/>
      <c r="G117" s="358"/>
    </row>
    <row r="118" spans="1:7" ht="27.75" thickBot="1" thickTop="1">
      <c r="A118" s="419"/>
      <c r="B118" s="960"/>
      <c r="C118" s="428" t="s">
        <v>354</v>
      </c>
      <c r="D118" s="367"/>
      <c r="E118" s="438"/>
      <c r="F118" s="470"/>
      <c r="G118" s="358"/>
    </row>
    <row r="119" spans="1:7" ht="17.25" thickBot="1" thickTop="1">
      <c r="A119" s="419"/>
      <c r="B119" s="960"/>
      <c r="C119" s="428"/>
      <c r="D119" s="367"/>
      <c r="E119" s="438"/>
      <c r="F119" s="470"/>
      <c r="G119" s="358"/>
    </row>
    <row r="120" spans="1:7" ht="17.25" thickBot="1" thickTop="1">
      <c r="A120" s="419"/>
      <c r="B120" s="960"/>
      <c r="C120" s="428" t="s">
        <v>366</v>
      </c>
      <c r="D120" s="367"/>
      <c r="E120" s="438"/>
      <c r="F120" s="470"/>
      <c r="G120" s="358"/>
    </row>
    <row r="121" spans="1:7" ht="17.25" thickBot="1" thickTop="1">
      <c r="A121" s="419"/>
      <c r="B121" s="960"/>
      <c r="C121" s="428" t="s">
        <v>364</v>
      </c>
      <c r="D121" s="367"/>
      <c r="E121" s="433"/>
      <c r="F121" s="470"/>
      <c r="G121" s="358"/>
    </row>
    <row r="122" spans="1:7" ht="27.75" thickBot="1" thickTop="1">
      <c r="A122" s="422"/>
      <c r="B122" s="960"/>
      <c r="C122" s="430" t="s">
        <v>367</v>
      </c>
      <c r="D122" s="431">
        <v>20191.6</v>
      </c>
      <c r="E122" s="432" t="s">
        <v>83</v>
      </c>
      <c r="F122" s="469"/>
      <c r="G122" s="363">
        <f>D122*F122</f>
        <v>0</v>
      </c>
    </row>
    <row r="123" spans="1:7" ht="17.25" thickBot="1" thickTop="1">
      <c r="A123" s="425"/>
      <c r="B123" s="960"/>
      <c r="C123" s="439"/>
      <c r="D123" s="367"/>
      <c r="E123" s="418"/>
      <c r="F123" s="481"/>
      <c r="G123" s="358"/>
    </row>
    <row r="124" spans="1:7" ht="78.75" thickBot="1" thickTop="1">
      <c r="A124" s="419" t="s">
        <v>922</v>
      </c>
      <c r="B124" s="960"/>
      <c r="C124" s="429" t="s">
        <v>368</v>
      </c>
      <c r="D124" s="367"/>
      <c r="E124" s="438"/>
      <c r="F124" s="470"/>
      <c r="G124" s="358"/>
    </row>
    <row r="125" spans="1:7" ht="17.25" thickBot="1" thickTop="1">
      <c r="A125" s="419"/>
      <c r="B125" s="960"/>
      <c r="C125" s="429"/>
      <c r="D125" s="367"/>
      <c r="E125" s="438"/>
      <c r="F125" s="470"/>
      <c r="G125" s="358"/>
    </row>
    <row r="126" spans="1:7" ht="17.25" thickBot="1" thickTop="1">
      <c r="A126" s="419"/>
      <c r="B126" s="960"/>
      <c r="C126" s="429" t="s">
        <v>369</v>
      </c>
      <c r="D126" s="367"/>
      <c r="E126" s="438"/>
      <c r="F126" s="470"/>
      <c r="G126" s="358"/>
    </row>
    <row r="127" spans="1:7" ht="17.25" thickBot="1" thickTop="1">
      <c r="A127" s="419"/>
      <c r="B127" s="960"/>
      <c r="C127" s="429" t="s">
        <v>370</v>
      </c>
      <c r="D127" s="367"/>
      <c r="E127" s="433"/>
      <c r="F127" s="470"/>
      <c r="G127" s="358"/>
    </row>
    <row r="128" spans="1:7" ht="17.25" thickBot="1" thickTop="1">
      <c r="A128" s="419"/>
      <c r="B128" s="960"/>
      <c r="C128" s="429" t="s">
        <v>371</v>
      </c>
      <c r="D128" s="367"/>
      <c r="E128" s="433"/>
      <c r="F128" s="470"/>
      <c r="G128" s="358"/>
    </row>
    <row r="129" spans="1:7" ht="27.75" thickBot="1" thickTop="1">
      <c r="A129" s="419"/>
      <c r="B129" s="960"/>
      <c r="C129" s="429" t="s">
        <v>372</v>
      </c>
      <c r="D129" s="367"/>
      <c r="E129" s="433"/>
      <c r="F129" s="470"/>
      <c r="G129" s="358"/>
    </row>
    <row r="130" spans="1:7" ht="17.25" thickBot="1" thickTop="1">
      <c r="A130" s="419"/>
      <c r="B130" s="960"/>
      <c r="C130" s="429"/>
      <c r="D130" s="367"/>
      <c r="E130" s="433"/>
      <c r="F130" s="470"/>
      <c r="G130" s="358"/>
    </row>
    <row r="131" spans="1:7" ht="17.25" thickBot="1" thickTop="1">
      <c r="A131" s="419"/>
      <c r="B131" s="960"/>
      <c r="C131" s="429" t="s">
        <v>373</v>
      </c>
      <c r="D131" s="367"/>
      <c r="E131" s="433"/>
      <c r="F131" s="470"/>
      <c r="G131" s="358"/>
    </row>
    <row r="132" spans="1:7" ht="17.25" thickBot="1" thickTop="1">
      <c r="A132" s="440"/>
      <c r="B132" s="960"/>
      <c r="C132" s="441" t="s">
        <v>374</v>
      </c>
      <c r="D132" s="442">
        <v>20191.6</v>
      </c>
      <c r="E132" s="443" t="s">
        <v>83</v>
      </c>
      <c r="F132" s="482"/>
      <c r="G132" s="358">
        <f>D132*F132</f>
        <v>0</v>
      </c>
    </row>
    <row r="133" spans="1:7" ht="16.5" thickTop="1">
      <c r="A133" s="151"/>
      <c r="B133" s="386"/>
      <c r="C133" s="152"/>
      <c r="D133" s="98"/>
      <c r="E133" s="99"/>
      <c r="F133" s="191"/>
      <c r="G133" s="387"/>
    </row>
    <row r="134" spans="1:7" ht="16.5" thickBot="1">
      <c r="A134" s="444" t="s">
        <v>5</v>
      </c>
      <c r="B134" s="388"/>
      <c r="C134" s="389" t="s">
        <v>375</v>
      </c>
      <c r="D134" s="390"/>
      <c r="E134" s="390"/>
      <c r="F134" s="488" t="s">
        <v>46</v>
      </c>
      <c r="G134" s="391">
        <f>SUM(G58:G132)</f>
        <v>0</v>
      </c>
    </row>
    <row r="135" spans="2:7" ht="15.75">
      <c r="B135" s="392"/>
      <c r="C135" s="393"/>
      <c r="D135" s="394"/>
      <c r="E135" s="392"/>
      <c r="F135" s="475"/>
      <c r="G135" s="341"/>
    </row>
    <row r="136" spans="6:7" ht="15.75">
      <c r="F136" s="464"/>
      <c r="G136" s="341"/>
    </row>
    <row r="137" spans="6:7" ht="15.75">
      <c r="F137" s="464"/>
      <c r="G137" s="341"/>
    </row>
    <row r="138" spans="6:7" ht="15.75">
      <c r="F138" s="464"/>
      <c r="G138" s="341"/>
    </row>
    <row r="139" spans="1:7" ht="15.75">
      <c r="A139" s="445" t="s">
        <v>7</v>
      </c>
      <c r="B139" s="445"/>
      <c r="C139" s="445" t="s">
        <v>376</v>
      </c>
      <c r="F139" s="464"/>
      <c r="G139" s="341"/>
    </row>
    <row r="140" spans="2:7" ht="38.25">
      <c r="B140" s="961" t="s">
        <v>934</v>
      </c>
      <c r="C140" s="962"/>
      <c r="D140" s="941" t="s">
        <v>936</v>
      </c>
      <c r="E140" s="942" t="s">
        <v>935</v>
      </c>
      <c r="F140" s="942" t="s">
        <v>938</v>
      </c>
      <c r="G140" s="942" t="s">
        <v>937</v>
      </c>
    </row>
    <row r="141" spans="1:7" ht="15.75">
      <c r="A141" s="335" t="s">
        <v>2</v>
      </c>
      <c r="B141" s="335" t="s">
        <v>377</v>
      </c>
      <c r="D141" s="446">
        <v>2</v>
      </c>
      <c r="E141" s="337" t="s">
        <v>76</v>
      </c>
      <c r="F141" s="464"/>
      <c r="G141" s="341">
        <f>D141*F141</f>
        <v>0</v>
      </c>
    </row>
    <row r="142" spans="2:7" ht="15.75">
      <c r="B142" s="335" t="s">
        <v>378</v>
      </c>
      <c r="C142" s="337"/>
      <c r="F142" s="464"/>
      <c r="G142" s="341"/>
    </row>
    <row r="143" spans="2:7" ht="15.75">
      <c r="B143" s="335" t="s">
        <v>379</v>
      </c>
      <c r="C143" s="337"/>
      <c r="F143" s="464"/>
      <c r="G143" s="341"/>
    </row>
    <row r="144" spans="2:7" ht="15.75">
      <c r="B144" s="335" t="s">
        <v>380</v>
      </c>
      <c r="C144" s="337"/>
      <c r="F144" s="464"/>
      <c r="G144" s="341"/>
    </row>
    <row r="145" spans="2:7" ht="15.75">
      <c r="B145" s="335" t="s">
        <v>381</v>
      </c>
      <c r="C145" s="337"/>
      <c r="F145" s="464"/>
      <c r="G145" s="341"/>
    </row>
    <row r="146" spans="2:7" ht="15.75">
      <c r="B146" s="335" t="s">
        <v>382</v>
      </c>
      <c r="C146" s="337"/>
      <c r="F146" s="464"/>
      <c r="G146" s="341"/>
    </row>
    <row r="147" spans="2:7" ht="15.75">
      <c r="B147" s="335" t="s">
        <v>383</v>
      </c>
      <c r="C147" s="337"/>
      <c r="F147" s="464"/>
      <c r="G147" s="341"/>
    </row>
    <row r="148" spans="2:7" ht="15.75">
      <c r="B148" s="335" t="s">
        <v>384</v>
      </c>
      <c r="C148" s="337"/>
      <c r="F148" s="464"/>
      <c r="G148" s="341"/>
    </row>
    <row r="149" spans="2:7" ht="15.75">
      <c r="B149" s="335" t="s">
        <v>385</v>
      </c>
      <c r="C149" s="337"/>
      <c r="F149" s="464"/>
      <c r="G149" s="341"/>
    </row>
    <row r="150" spans="3:7" ht="15.75">
      <c r="C150" s="337"/>
      <c r="F150" s="464"/>
      <c r="G150" s="341"/>
    </row>
    <row r="151" spans="1:7" ht="15.75">
      <c r="A151" s="335" t="s">
        <v>3</v>
      </c>
      <c r="B151" s="335" t="s">
        <v>386</v>
      </c>
      <c r="D151" s="446">
        <v>12</v>
      </c>
      <c r="E151" s="337" t="s">
        <v>76</v>
      </c>
      <c r="F151" s="464"/>
      <c r="G151" s="341">
        <f>D151*F151</f>
        <v>0</v>
      </c>
    </row>
    <row r="152" spans="2:7" ht="15.75">
      <c r="B152" s="335" t="s">
        <v>387</v>
      </c>
      <c r="C152" s="337"/>
      <c r="F152" s="464"/>
      <c r="G152" s="341"/>
    </row>
    <row r="153" spans="2:7" ht="15.75">
      <c r="B153" s="335" t="s">
        <v>388</v>
      </c>
      <c r="C153" s="337"/>
      <c r="F153" s="464"/>
      <c r="G153" s="341"/>
    </row>
    <row r="154" spans="2:7" ht="15.75">
      <c r="B154" s="335" t="s">
        <v>389</v>
      </c>
      <c r="C154" s="337"/>
      <c r="F154" s="464"/>
      <c r="G154" s="341"/>
    </row>
    <row r="155" spans="2:7" ht="15.75">
      <c r="B155" s="335" t="s">
        <v>390</v>
      </c>
      <c r="C155" s="337"/>
      <c r="F155" s="464"/>
      <c r="G155" s="341"/>
    </row>
    <row r="156" spans="2:7" ht="15.75">
      <c r="B156" s="335" t="s">
        <v>391</v>
      </c>
      <c r="C156" s="337"/>
      <c r="F156" s="464"/>
      <c r="G156" s="341"/>
    </row>
    <row r="157" spans="2:7" ht="15.75">
      <c r="B157" s="335" t="s">
        <v>392</v>
      </c>
      <c r="C157" s="337"/>
      <c r="F157" s="464"/>
      <c r="G157" s="341"/>
    </row>
    <row r="158" spans="2:7" ht="15.75">
      <c r="B158" s="335" t="s">
        <v>393</v>
      </c>
      <c r="C158" s="337"/>
      <c r="F158" s="464"/>
      <c r="G158" s="341"/>
    </row>
    <row r="159" spans="2:7" ht="15.75">
      <c r="B159" s="335" t="s">
        <v>394</v>
      </c>
      <c r="C159" s="337"/>
      <c r="F159" s="464"/>
      <c r="G159" s="341"/>
    </row>
    <row r="160" spans="3:7" ht="15.75">
      <c r="C160" s="337"/>
      <c r="F160" s="464"/>
      <c r="G160" s="341"/>
    </row>
    <row r="161" spans="1:7" ht="18.75">
      <c r="A161" s="335" t="s">
        <v>5</v>
      </c>
      <c r="B161" s="335" t="s">
        <v>395</v>
      </c>
      <c r="D161" s="446">
        <v>36</v>
      </c>
      <c r="E161" s="337" t="s">
        <v>396</v>
      </c>
      <c r="F161" s="464"/>
      <c r="G161" s="341">
        <f>D161*F161</f>
        <v>0</v>
      </c>
    </row>
    <row r="162" spans="2:7" ht="15.75">
      <c r="B162" s="335" t="s">
        <v>397</v>
      </c>
      <c r="C162" s="337"/>
      <c r="F162" s="464"/>
      <c r="G162" s="341"/>
    </row>
    <row r="163" spans="2:7" ht="15.75">
      <c r="B163" s="335" t="s">
        <v>398</v>
      </c>
      <c r="C163" s="337"/>
      <c r="F163" s="464"/>
      <c r="G163" s="341"/>
    </row>
    <row r="164" spans="2:7" ht="15.75">
      <c r="B164" s="335" t="s">
        <v>399</v>
      </c>
      <c r="C164" s="337"/>
      <c r="F164" s="464"/>
      <c r="G164" s="341"/>
    </row>
    <row r="165" spans="2:7" ht="15.75">
      <c r="B165" s="335" t="s">
        <v>400</v>
      </c>
      <c r="C165" s="337"/>
      <c r="F165" s="464"/>
      <c r="G165" s="341"/>
    </row>
    <row r="166" spans="2:7" ht="15.75">
      <c r="B166" s="335" t="s">
        <v>401</v>
      </c>
      <c r="C166" s="337"/>
      <c r="F166" s="464"/>
      <c r="G166" s="341"/>
    </row>
    <row r="167" spans="2:7" ht="15.75">
      <c r="B167" s="335" t="s">
        <v>402</v>
      </c>
      <c r="C167" s="337"/>
      <c r="F167" s="464"/>
      <c r="G167" s="341"/>
    </row>
    <row r="168" spans="2:7" ht="15.75">
      <c r="B168" s="335" t="s">
        <v>403</v>
      </c>
      <c r="C168" s="337"/>
      <c r="F168" s="464"/>
      <c r="G168" s="341"/>
    </row>
    <row r="169" spans="2:7" ht="15.75">
      <c r="B169" s="335" t="s">
        <v>404</v>
      </c>
      <c r="C169" s="337"/>
      <c r="F169" s="464"/>
      <c r="G169" s="341"/>
    </row>
    <row r="170" spans="2:7" ht="15.75">
      <c r="B170" s="335" t="s">
        <v>405</v>
      </c>
      <c r="C170" s="337"/>
      <c r="F170" s="464"/>
      <c r="G170" s="341"/>
    </row>
    <row r="171" spans="3:7" ht="15.75">
      <c r="C171" s="337"/>
      <c r="F171" s="464"/>
      <c r="G171" s="341"/>
    </row>
    <row r="172" spans="1:7" ht="18.75">
      <c r="A172" s="335" t="s">
        <v>7</v>
      </c>
      <c r="B172" s="335" t="s">
        <v>406</v>
      </c>
      <c r="D172" s="446">
        <v>436</v>
      </c>
      <c r="E172" s="337" t="s">
        <v>396</v>
      </c>
      <c r="F172" s="464"/>
      <c r="G172" s="341">
        <f>D172*F172</f>
        <v>0</v>
      </c>
    </row>
    <row r="173" spans="2:7" ht="15.75">
      <c r="B173" s="335" t="s">
        <v>407</v>
      </c>
      <c r="C173" s="337"/>
      <c r="F173" s="464"/>
      <c r="G173" s="341"/>
    </row>
    <row r="174" spans="2:7" ht="15.75">
      <c r="B174" s="335" t="s">
        <v>408</v>
      </c>
      <c r="C174" s="337"/>
      <c r="F174" s="464"/>
      <c r="G174" s="341"/>
    </row>
    <row r="175" spans="2:7" ht="15.75">
      <c r="B175" s="335" t="s">
        <v>409</v>
      </c>
      <c r="C175" s="337"/>
      <c r="F175" s="464"/>
      <c r="G175" s="341"/>
    </row>
    <row r="176" spans="2:7" ht="15.75">
      <c r="B176" s="335" t="s">
        <v>410</v>
      </c>
      <c r="C176" s="337"/>
      <c r="F176" s="464"/>
      <c r="G176" s="341"/>
    </row>
    <row r="177" spans="2:7" ht="15.75">
      <c r="B177" s="335" t="s">
        <v>401</v>
      </c>
      <c r="C177" s="337"/>
      <c r="F177" s="464"/>
      <c r="G177" s="341"/>
    </row>
    <row r="178" spans="2:7" ht="15.75">
      <c r="B178" s="335" t="s">
        <v>402</v>
      </c>
      <c r="C178" s="337"/>
      <c r="F178" s="464"/>
      <c r="G178" s="341"/>
    </row>
    <row r="179" spans="2:7" ht="15.75">
      <c r="B179" s="335" t="s">
        <v>403</v>
      </c>
      <c r="C179" s="337"/>
      <c r="F179" s="464"/>
      <c r="G179" s="341"/>
    </row>
    <row r="180" spans="2:7" ht="15.75">
      <c r="B180" s="335" t="s">
        <v>404</v>
      </c>
      <c r="C180" s="337"/>
      <c r="F180" s="464"/>
      <c r="G180" s="341"/>
    </row>
    <row r="181" spans="2:7" ht="15.75">
      <c r="B181" s="335" t="s">
        <v>405</v>
      </c>
      <c r="C181" s="337"/>
      <c r="F181" s="464"/>
      <c r="G181" s="341"/>
    </row>
    <row r="182" spans="3:7" ht="15.75">
      <c r="C182" s="337"/>
      <c r="F182" s="464"/>
      <c r="G182" s="341"/>
    </row>
    <row r="183" spans="1:7" ht="18.75">
      <c r="A183" s="335" t="s">
        <v>9</v>
      </c>
      <c r="B183" s="335" t="s">
        <v>411</v>
      </c>
      <c r="D183" s="446">
        <v>9.4</v>
      </c>
      <c r="E183" s="337" t="s">
        <v>412</v>
      </c>
      <c r="F183" s="464"/>
      <c r="G183" s="341">
        <f>D183*F183</f>
        <v>0</v>
      </c>
    </row>
    <row r="184" spans="2:7" ht="15.75">
      <c r="B184" s="335" t="s">
        <v>413</v>
      </c>
      <c r="C184" s="337"/>
      <c r="F184" s="464"/>
      <c r="G184" s="341"/>
    </row>
    <row r="185" spans="2:7" ht="15.75">
      <c r="B185" s="335" t="s">
        <v>414</v>
      </c>
      <c r="C185" s="337"/>
      <c r="F185" s="464"/>
      <c r="G185" s="341"/>
    </row>
    <row r="186" spans="2:7" ht="15.75">
      <c r="B186" s="335" t="s">
        <v>415</v>
      </c>
      <c r="C186" s="337"/>
      <c r="F186" s="464"/>
      <c r="G186" s="341"/>
    </row>
    <row r="187" spans="2:7" ht="15.75">
      <c r="B187" s="335" t="s">
        <v>416</v>
      </c>
      <c r="C187" s="337"/>
      <c r="F187" s="464"/>
      <c r="G187" s="341"/>
    </row>
    <row r="188" spans="2:7" ht="15.75">
      <c r="B188" s="335" t="s">
        <v>417</v>
      </c>
      <c r="C188" s="337"/>
      <c r="F188" s="464"/>
      <c r="G188" s="341"/>
    </row>
    <row r="189" spans="2:7" ht="15.75">
      <c r="B189" s="335" t="s">
        <v>418</v>
      </c>
      <c r="C189" s="337"/>
      <c r="F189" s="464"/>
      <c r="G189" s="341"/>
    </row>
    <row r="190" spans="3:7" ht="15.75">
      <c r="C190" s="337"/>
      <c r="F190" s="464"/>
      <c r="G190" s="341"/>
    </row>
    <row r="191" spans="1:7" ht="18.75">
      <c r="A191" s="335" t="s">
        <v>11</v>
      </c>
      <c r="B191" s="335" t="s">
        <v>419</v>
      </c>
      <c r="D191" s="446">
        <v>7.2</v>
      </c>
      <c r="E191" s="337" t="s">
        <v>412</v>
      </c>
      <c r="F191" s="464"/>
      <c r="G191" s="341">
        <f>D191*F191</f>
        <v>0</v>
      </c>
    </row>
    <row r="192" spans="2:7" ht="15.75">
      <c r="B192" s="335" t="s">
        <v>420</v>
      </c>
      <c r="C192" s="337"/>
      <c r="F192" s="464"/>
      <c r="G192" s="341"/>
    </row>
    <row r="193" spans="2:7" ht="15.75">
      <c r="B193" s="335" t="s">
        <v>421</v>
      </c>
      <c r="C193" s="337"/>
      <c r="F193" s="464"/>
      <c r="G193" s="341"/>
    </row>
    <row r="194" spans="2:7" ht="15.75">
      <c r="B194" s="335" t="s">
        <v>422</v>
      </c>
      <c r="C194" s="337"/>
      <c r="F194" s="464"/>
      <c r="G194" s="341"/>
    </row>
    <row r="195" spans="2:7" ht="15.75">
      <c r="B195" s="335" t="s">
        <v>423</v>
      </c>
      <c r="C195" s="337"/>
      <c r="F195" s="464"/>
      <c r="G195" s="341"/>
    </row>
    <row r="196" spans="2:7" ht="15.75">
      <c r="B196" s="335" t="s">
        <v>424</v>
      </c>
      <c r="C196" s="337"/>
      <c r="F196" s="464"/>
      <c r="G196" s="341"/>
    </row>
    <row r="197" spans="2:7" ht="15.75">
      <c r="B197" s="335" t="s">
        <v>418</v>
      </c>
      <c r="C197" s="337"/>
      <c r="F197" s="464"/>
      <c r="G197" s="341"/>
    </row>
    <row r="198" spans="3:7" ht="15.75">
      <c r="C198" s="337"/>
      <c r="F198" s="464"/>
      <c r="G198" s="341"/>
    </row>
    <row r="199" spans="1:7" ht="18.75">
      <c r="A199" s="335" t="s">
        <v>13</v>
      </c>
      <c r="B199" s="335" t="s">
        <v>425</v>
      </c>
      <c r="D199" s="446">
        <v>4</v>
      </c>
      <c r="E199" s="337" t="s">
        <v>412</v>
      </c>
      <c r="F199" s="464"/>
      <c r="G199" s="341">
        <f>D199*F199</f>
        <v>0</v>
      </c>
    </row>
    <row r="200" spans="2:7" ht="15.75">
      <c r="B200" s="335" t="s">
        <v>420</v>
      </c>
      <c r="C200" s="337"/>
      <c r="F200" s="464"/>
      <c r="G200" s="341"/>
    </row>
    <row r="201" spans="2:7" ht="15.75">
      <c r="B201" s="335" t="s">
        <v>421</v>
      </c>
      <c r="C201" s="337"/>
      <c r="F201" s="464"/>
      <c r="G201" s="341"/>
    </row>
    <row r="202" spans="2:7" ht="15.75">
      <c r="B202" s="335" t="s">
        <v>422</v>
      </c>
      <c r="C202" s="337"/>
      <c r="F202" s="464"/>
      <c r="G202" s="341"/>
    </row>
    <row r="203" spans="2:7" ht="15.75">
      <c r="B203" s="335" t="s">
        <v>423</v>
      </c>
      <c r="C203" s="337"/>
      <c r="F203" s="464"/>
      <c r="G203" s="341"/>
    </row>
    <row r="204" spans="2:7" ht="15.75">
      <c r="B204" s="335" t="s">
        <v>424</v>
      </c>
      <c r="C204" s="337"/>
      <c r="F204" s="464"/>
      <c r="G204" s="341"/>
    </row>
    <row r="205" spans="2:7" ht="15.75">
      <c r="B205" s="335" t="s">
        <v>426</v>
      </c>
      <c r="C205" s="337"/>
      <c r="F205" s="464"/>
      <c r="G205" s="341"/>
    </row>
    <row r="206" spans="3:7" ht="15.75">
      <c r="C206" s="337"/>
      <c r="F206" s="464"/>
      <c r="G206" s="341"/>
    </row>
    <row r="207" spans="1:7" ht="18.75">
      <c r="A207" s="335" t="s">
        <v>15</v>
      </c>
      <c r="B207" s="335" t="s">
        <v>427</v>
      </c>
      <c r="D207" s="446">
        <v>4538</v>
      </c>
      <c r="E207" s="337" t="s">
        <v>396</v>
      </c>
      <c r="F207" s="464"/>
      <c r="G207" s="341">
        <f>D207*F207</f>
        <v>0</v>
      </c>
    </row>
    <row r="208" spans="2:7" ht="15.75">
      <c r="B208" s="335" t="s">
        <v>428</v>
      </c>
      <c r="C208" s="337"/>
      <c r="F208" s="464"/>
      <c r="G208" s="341"/>
    </row>
    <row r="209" spans="2:7" ht="15.75">
      <c r="B209" s="335" t="s">
        <v>429</v>
      </c>
      <c r="C209" s="337"/>
      <c r="F209" s="464"/>
      <c r="G209" s="341"/>
    </row>
    <row r="210" spans="2:7" ht="15.75">
      <c r="B210" s="335" t="s">
        <v>430</v>
      </c>
      <c r="C210" s="337"/>
      <c r="F210" s="464"/>
      <c r="G210" s="341"/>
    </row>
    <row r="211" spans="2:7" ht="15.75">
      <c r="B211" s="335" t="s">
        <v>431</v>
      </c>
      <c r="C211" s="337"/>
      <c r="F211" s="464"/>
      <c r="G211" s="341"/>
    </row>
    <row r="212" spans="2:7" ht="15.75">
      <c r="B212" s="335" t="s">
        <v>432</v>
      </c>
      <c r="C212" s="337"/>
      <c r="F212" s="464"/>
      <c r="G212" s="341"/>
    </row>
    <row r="213" spans="2:7" ht="15.75">
      <c r="B213" s="335" t="s">
        <v>433</v>
      </c>
      <c r="C213" s="337"/>
      <c r="F213" s="464"/>
      <c r="G213" s="341"/>
    </row>
    <row r="214" spans="3:7" ht="15.75">
      <c r="C214" s="337"/>
      <c r="F214" s="464"/>
      <c r="G214" s="341"/>
    </row>
    <row r="215" spans="1:7" ht="15.75">
      <c r="A215" s="335" t="s">
        <v>17</v>
      </c>
      <c r="B215" s="335" t="s">
        <v>434</v>
      </c>
      <c r="D215" s="337">
        <v>129</v>
      </c>
      <c r="E215" s="337" t="s">
        <v>76</v>
      </c>
      <c r="F215" s="464"/>
      <c r="G215" s="341">
        <f>D215*F215</f>
        <v>0</v>
      </c>
    </row>
    <row r="216" spans="2:7" ht="15.75">
      <c r="B216" s="335" t="s">
        <v>435</v>
      </c>
      <c r="C216" s="337"/>
      <c r="F216" s="464"/>
      <c r="G216" s="341"/>
    </row>
    <row r="217" spans="2:7" ht="15.75">
      <c r="B217" s="335" t="s">
        <v>436</v>
      </c>
      <c r="C217" s="337"/>
      <c r="F217" s="464"/>
      <c r="G217" s="341"/>
    </row>
    <row r="218" spans="3:7" ht="15.75">
      <c r="C218" s="337"/>
      <c r="F218" s="464"/>
      <c r="G218" s="341"/>
    </row>
    <row r="219" spans="1:7" ht="18.75">
      <c r="A219" s="335" t="s">
        <v>437</v>
      </c>
      <c r="B219" s="335" t="s">
        <v>438</v>
      </c>
      <c r="D219" s="446">
        <v>2173</v>
      </c>
      <c r="E219" s="337" t="s">
        <v>412</v>
      </c>
      <c r="F219" s="464"/>
      <c r="G219" s="341">
        <f>D219*F219</f>
        <v>0</v>
      </c>
    </row>
    <row r="220" spans="2:7" ht="15.75">
      <c r="B220" s="335" t="s">
        <v>439</v>
      </c>
      <c r="C220" s="337"/>
      <c r="F220" s="464"/>
      <c r="G220" s="341"/>
    </row>
    <row r="221" spans="2:7" ht="15.75">
      <c r="B221" s="335" t="s">
        <v>440</v>
      </c>
      <c r="C221" s="337"/>
      <c r="F221" s="464"/>
      <c r="G221" s="341"/>
    </row>
    <row r="222" spans="2:7" ht="15.75">
      <c r="B222" s="335" t="s">
        <v>441</v>
      </c>
      <c r="C222" s="337"/>
      <c r="F222" s="464"/>
      <c r="G222" s="341"/>
    </row>
    <row r="223" spans="2:7" ht="15.75">
      <c r="B223" s="335" t="s">
        <v>442</v>
      </c>
      <c r="C223" s="337"/>
      <c r="F223" s="464"/>
      <c r="G223" s="341"/>
    </row>
    <row r="224" spans="2:7" ht="15.75">
      <c r="B224" s="335" t="s">
        <v>443</v>
      </c>
      <c r="C224" s="337"/>
      <c r="F224" s="464"/>
      <c r="G224" s="341"/>
    </row>
    <row r="225" spans="2:7" ht="15.75">
      <c r="B225" s="335" t="s">
        <v>444</v>
      </c>
      <c r="C225" s="337"/>
      <c r="F225" s="464"/>
      <c r="G225" s="341"/>
    </row>
    <row r="226" spans="2:7" ht="15.75">
      <c r="B226" s="335" t="s">
        <v>445</v>
      </c>
      <c r="C226" s="337"/>
      <c r="F226" s="464"/>
      <c r="G226" s="341"/>
    </row>
    <row r="227" spans="3:7" ht="15.75">
      <c r="C227" s="337"/>
      <c r="F227" s="464"/>
      <c r="G227" s="341"/>
    </row>
    <row r="228" spans="1:7" ht="18.75">
      <c r="A228" s="335" t="s">
        <v>446</v>
      </c>
      <c r="B228" s="335" t="s">
        <v>438</v>
      </c>
      <c r="D228" s="446">
        <v>150</v>
      </c>
      <c r="E228" s="337" t="s">
        <v>412</v>
      </c>
      <c r="F228" s="464"/>
      <c r="G228" s="341">
        <f>D228*F228</f>
        <v>0</v>
      </c>
    </row>
    <row r="229" spans="2:7" ht="15.75">
      <c r="B229" s="335" t="s">
        <v>439</v>
      </c>
      <c r="C229" s="337"/>
      <c r="F229" s="464"/>
      <c r="G229" s="341"/>
    </row>
    <row r="230" spans="2:7" ht="15.75">
      <c r="B230" s="335" t="s">
        <v>440</v>
      </c>
      <c r="C230" s="337"/>
      <c r="F230" s="464"/>
      <c r="G230" s="341"/>
    </row>
    <row r="231" spans="2:7" ht="15.75">
      <c r="B231" s="335" t="s">
        <v>441</v>
      </c>
      <c r="C231" s="337"/>
      <c r="F231" s="464"/>
      <c r="G231" s="341"/>
    </row>
    <row r="232" spans="2:7" ht="15.75">
      <c r="B232" s="335" t="s">
        <v>447</v>
      </c>
      <c r="C232" s="337"/>
      <c r="F232" s="464"/>
      <c r="G232" s="341"/>
    </row>
    <row r="233" spans="2:7" ht="15.75">
      <c r="B233" s="335" t="s">
        <v>443</v>
      </c>
      <c r="C233" s="337"/>
      <c r="F233" s="464"/>
      <c r="G233" s="341"/>
    </row>
    <row r="234" spans="2:7" ht="15.75">
      <c r="B234" s="335" t="s">
        <v>444</v>
      </c>
      <c r="C234" s="337"/>
      <c r="F234" s="464"/>
      <c r="G234" s="341"/>
    </row>
    <row r="235" spans="2:7" ht="15.75">
      <c r="B235" s="335" t="s">
        <v>445</v>
      </c>
      <c r="C235" s="337"/>
      <c r="F235" s="464"/>
      <c r="G235" s="341"/>
    </row>
    <row r="236" spans="2:7" ht="15.75">
      <c r="B236" s="335" t="s">
        <v>448</v>
      </c>
      <c r="C236" s="337"/>
      <c r="F236" s="464"/>
      <c r="G236" s="341"/>
    </row>
    <row r="237" spans="3:7" ht="15.75">
      <c r="C237" s="337"/>
      <c r="F237" s="464"/>
      <c r="G237" s="341"/>
    </row>
    <row r="238" spans="1:7" ht="18.75">
      <c r="A238" s="335" t="s">
        <v>449</v>
      </c>
      <c r="B238" s="335" t="s">
        <v>450</v>
      </c>
      <c r="D238" s="446">
        <v>290</v>
      </c>
      <c r="E238" s="337" t="s">
        <v>412</v>
      </c>
      <c r="F238" s="464"/>
      <c r="G238" s="341">
        <f>D238*F238</f>
        <v>0</v>
      </c>
    </row>
    <row r="239" spans="2:7" ht="15.75">
      <c r="B239" s="335" t="s">
        <v>451</v>
      </c>
      <c r="C239" s="337"/>
      <c r="F239" s="464"/>
      <c r="G239" s="341"/>
    </row>
    <row r="240" spans="2:7" ht="15.75">
      <c r="B240" s="335" t="s">
        <v>452</v>
      </c>
      <c r="C240" s="337"/>
      <c r="F240" s="464"/>
      <c r="G240" s="341"/>
    </row>
    <row r="241" spans="2:7" ht="15.75">
      <c r="B241" s="335" t="s">
        <v>453</v>
      </c>
      <c r="C241" s="337"/>
      <c r="F241" s="464"/>
      <c r="G241" s="341"/>
    </row>
    <row r="242" spans="2:7" ht="15.75">
      <c r="B242" s="335" t="s">
        <v>454</v>
      </c>
      <c r="C242" s="337"/>
      <c r="F242" s="464"/>
      <c r="G242" s="341"/>
    </row>
    <row r="243" spans="3:7" ht="15.75">
      <c r="C243" s="337"/>
      <c r="F243" s="464"/>
      <c r="G243" s="341"/>
    </row>
    <row r="244" spans="1:7" ht="15.75">
      <c r="A244" s="335" t="s">
        <v>455</v>
      </c>
      <c r="B244" s="335" t="s">
        <v>456</v>
      </c>
      <c r="D244" s="446">
        <v>38</v>
      </c>
      <c r="E244" s="337" t="s">
        <v>76</v>
      </c>
      <c r="F244" s="464"/>
      <c r="G244" s="341">
        <f>D244*F244</f>
        <v>0</v>
      </c>
    </row>
    <row r="245" spans="2:7" ht="15.75">
      <c r="B245" s="335" t="s">
        <v>457</v>
      </c>
      <c r="C245" s="337"/>
      <c r="F245" s="464"/>
      <c r="G245" s="341"/>
    </row>
    <row r="246" spans="3:7" ht="15.75">
      <c r="C246" s="337"/>
      <c r="F246" s="464"/>
      <c r="G246" s="341"/>
    </row>
    <row r="247" spans="1:7" ht="18.75">
      <c r="A247" s="335" t="s">
        <v>458</v>
      </c>
      <c r="B247" s="335" t="s">
        <v>459</v>
      </c>
      <c r="D247" s="446">
        <v>684</v>
      </c>
      <c r="E247" s="337" t="s">
        <v>412</v>
      </c>
      <c r="F247" s="464"/>
      <c r="G247" s="341">
        <f>D247*F247</f>
        <v>0</v>
      </c>
    </row>
    <row r="248" spans="2:7" ht="15.75">
      <c r="B248" s="335" t="s">
        <v>460</v>
      </c>
      <c r="C248" s="337"/>
      <c r="F248" s="464"/>
      <c r="G248" s="341"/>
    </row>
    <row r="249" spans="2:7" ht="15.75">
      <c r="B249" s="335" t="s">
        <v>461</v>
      </c>
      <c r="C249" s="337"/>
      <c r="F249" s="464"/>
      <c r="G249" s="341"/>
    </row>
    <row r="250" spans="2:7" ht="15.75">
      <c r="B250" s="335" t="s">
        <v>462</v>
      </c>
      <c r="C250" s="337"/>
      <c r="F250" s="464"/>
      <c r="G250" s="341"/>
    </row>
    <row r="251" spans="2:7" ht="15.75">
      <c r="B251" s="335" t="s">
        <v>463</v>
      </c>
      <c r="C251" s="337"/>
      <c r="F251" s="464"/>
      <c r="G251" s="341"/>
    </row>
    <row r="252" spans="2:7" ht="15.75">
      <c r="B252" s="335" t="s">
        <v>464</v>
      </c>
      <c r="C252" s="337"/>
      <c r="F252" s="464"/>
      <c r="G252" s="341"/>
    </row>
    <row r="253" spans="2:7" ht="15.75">
      <c r="B253" s="342"/>
      <c r="C253" s="344"/>
      <c r="D253" s="344"/>
      <c r="E253" s="342"/>
      <c r="F253" s="465"/>
      <c r="G253" s="341"/>
    </row>
    <row r="254" spans="1:7" ht="15.75">
      <c r="A254" s="447"/>
      <c r="B254" s="448" t="s">
        <v>465</v>
      </c>
      <c r="C254" s="449"/>
      <c r="D254" s="450"/>
      <c r="E254" s="451"/>
      <c r="F254" s="489"/>
      <c r="G254" s="452">
        <f>SUM(G141:G253)</f>
        <v>0</v>
      </c>
    </row>
    <row r="255" spans="6:7" ht="15.75">
      <c r="F255" s="464"/>
      <c r="G255" s="341"/>
    </row>
    <row r="256" spans="2:7" ht="15.75">
      <c r="B256" s="335" t="s">
        <v>87</v>
      </c>
      <c r="F256" s="464"/>
      <c r="G256" s="341"/>
    </row>
    <row r="257" spans="6:7" ht="15.75">
      <c r="F257" s="464"/>
      <c r="G257" s="341"/>
    </row>
    <row r="258" spans="2:7" ht="15.75">
      <c r="B258" s="335" t="s">
        <v>466</v>
      </c>
      <c r="F258" s="464"/>
      <c r="G258" s="341"/>
    </row>
    <row r="259" spans="2:7" ht="15.75">
      <c r="B259" s="335" t="s">
        <v>467</v>
      </c>
      <c r="F259" s="464"/>
      <c r="G259" s="341"/>
    </row>
    <row r="260" spans="2:7" ht="15.75">
      <c r="B260" s="335" t="s">
        <v>468</v>
      </c>
      <c r="F260" s="464"/>
      <c r="G260" s="341"/>
    </row>
    <row r="261" spans="2:7" ht="15.75">
      <c r="B261" s="335" t="s">
        <v>469</v>
      </c>
      <c r="F261" s="464"/>
      <c r="G261" s="341"/>
    </row>
    <row r="262" spans="2:7" ht="15.75">
      <c r="B262" s="335" t="s">
        <v>470</v>
      </c>
      <c r="F262" s="464"/>
      <c r="G262" s="341"/>
    </row>
    <row r="263" spans="2:7" ht="15.75">
      <c r="B263" s="335" t="s">
        <v>471</v>
      </c>
      <c r="F263" s="464"/>
      <c r="G263" s="341"/>
    </row>
    <row r="264" spans="2:7" ht="15.75">
      <c r="B264" s="335" t="s">
        <v>472</v>
      </c>
      <c r="F264" s="464"/>
      <c r="G264" s="341"/>
    </row>
    <row r="265" spans="2:7" ht="15.75">
      <c r="B265" s="335" t="s">
        <v>473</v>
      </c>
      <c r="F265" s="464"/>
      <c r="G265" s="341"/>
    </row>
    <row r="266" spans="2:7" ht="15.75">
      <c r="B266" s="335" t="s">
        <v>474</v>
      </c>
      <c r="F266" s="464"/>
      <c r="G266" s="341"/>
    </row>
    <row r="267" spans="2:7" ht="15.75">
      <c r="B267" s="335" t="s">
        <v>475</v>
      </c>
      <c r="F267" s="464"/>
      <c r="G267" s="341"/>
    </row>
    <row r="268" spans="2:7" ht="15.75">
      <c r="B268" s="335" t="s">
        <v>476</v>
      </c>
      <c r="F268" s="464"/>
      <c r="G268" s="341"/>
    </row>
    <row r="269" spans="2:7" ht="15.75">
      <c r="B269" s="335" t="s">
        <v>477</v>
      </c>
      <c r="F269" s="464"/>
      <c r="G269" s="341"/>
    </row>
    <row r="270" spans="2:7" ht="15.75">
      <c r="B270" s="335" t="s">
        <v>478</v>
      </c>
      <c r="F270" s="464"/>
      <c r="G270" s="341"/>
    </row>
    <row r="271" spans="2:7" ht="15.75">
      <c r="B271" s="335" t="s">
        <v>479</v>
      </c>
      <c r="F271" s="464"/>
      <c r="G271" s="341"/>
    </row>
    <row r="272" spans="2:7" ht="15.75">
      <c r="B272" s="335" t="s">
        <v>480</v>
      </c>
      <c r="F272" s="464"/>
      <c r="G272" s="341"/>
    </row>
    <row r="273" spans="2:7" ht="15.75">
      <c r="B273" s="335" t="s">
        <v>481</v>
      </c>
      <c r="F273" s="464"/>
      <c r="G273" s="341"/>
    </row>
    <row r="274" spans="2:7" ht="15.75">
      <c r="B274" s="335" t="s">
        <v>482</v>
      </c>
      <c r="F274" s="464"/>
      <c r="G274" s="341"/>
    </row>
    <row r="275" spans="2:7" ht="15.75">
      <c r="B275" s="335" t="s">
        <v>483</v>
      </c>
      <c r="F275" s="464"/>
      <c r="G275" s="341"/>
    </row>
    <row r="276" spans="2:7" ht="15.75">
      <c r="B276" s="335" t="s">
        <v>484</v>
      </c>
      <c r="F276" s="464"/>
      <c r="G276" s="341"/>
    </row>
    <row r="277" spans="2:7" ht="15.75">
      <c r="B277" s="335" t="s">
        <v>485</v>
      </c>
      <c r="F277" s="464"/>
      <c r="G277" s="341"/>
    </row>
    <row r="278" spans="2:7" ht="15.75">
      <c r="B278" s="335" t="s">
        <v>486</v>
      </c>
      <c r="F278" s="464"/>
      <c r="G278" s="341"/>
    </row>
    <row r="279" spans="2:7" ht="15.75">
      <c r="B279" s="335" t="s">
        <v>487</v>
      </c>
      <c r="F279" s="464"/>
      <c r="G279" s="341"/>
    </row>
    <row r="280" spans="6:7" ht="15.75">
      <c r="F280" s="464"/>
      <c r="G280" s="341"/>
    </row>
    <row r="281" spans="6:7" ht="15.75">
      <c r="F281" s="464"/>
      <c r="G281" s="341"/>
    </row>
    <row r="282" spans="6:7" ht="15.75">
      <c r="F282" s="464"/>
      <c r="G282" s="341"/>
    </row>
    <row r="283" spans="6:7" ht="15.75">
      <c r="F283" s="464"/>
      <c r="G283" s="341"/>
    </row>
    <row r="284" spans="6:7" ht="15.75">
      <c r="F284" s="464"/>
      <c r="G284" s="341"/>
    </row>
    <row r="285" spans="3:7" ht="15.75">
      <c r="C285" s="453" t="s">
        <v>488</v>
      </c>
      <c r="D285" s="453"/>
      <c r="E285" s="445"/>
      <c r="F285" s="483"/>
      <c r="G285" s="454"/>
    </row>
    <row r="286" spans="3:7" ht="15.75">
      <c r="C286" s="453"/>
      <c r="D286" s="453"/>
      <c r="E286" s="445"/>
      <c r="F286" s="483"/>
      <c r="G286" s="454"/>
    </row>
    <row r="287" spans="2:7" ht="15.75">
      <c r="B287" s="335" t="s">
        <v>2</v>
      </c>
      <c r="C287" s="453" t="s">
        <v>301</v>
      </c>
      <c r="D287" s="453"/>
      <c r="E287" s="445"/>
      <c r="F287" s="483"/>
      <c r="G287" s="454">
        <f>G17</f>
        <v>0</v>
      </c>
    </row>
    <row r="288" spans="3:7" ht="15.75">
      <c r="C288" s="453"/>
      <c r="D288" s="453"/>
      <c r="E288" s="445"/>
      <c r="F288" s="483"/>
      <c r="G288" s="454"/>
    </row>
    <row r="289" spans="2:7" ht="15.75">
      <c r="B289" s="335" t="s">
        <v>3</v>
      </c>
      <c r="C289" s="453" t="s">
        <v>304</v>
      </c>
      <c r="D289" s="453"/>
      <c r="E289" s="445"/>
      <c r="F289" s="483"/>
      <c r="G289" s="454">
        <f>G49</f>
        <v>0</v>
      </c>
    </row>
    <row r="290" spans="3:7" ht="15.75">
      <c r="C290" s="453"/>
      <c r="D290" s="453"/>
      <c r="E290" s="445"/>
      <c r="F290" s="483"/>
      <c r="G290" s="454"/>
    </row>
    <row r="291" spans="2:7" ht="15.75">
      <c r="B291" s="335" t="s">
        <v>5</v>
      </c>
      <c r="C291" s="453" t="s">
        <v>322</v>
      </c>
      <c r="D291" s="453"/>
      <c r="E291" s="445"/>
      <c r="F291" s="483"/>
      <c r="G291" s="454">
        <f>G134</f>
        <v>0</v>
      </c>
    </row>
    <row r="292" spans="3:7" ht="15.75">
      <c r="C292" s="453"/>
      <c r="D292" s="453"/>
      <c r="E292" s="445"/>
      <c r="F292" s="483"/>
      <c r="G292" s="454"/>
    </row>
    <row r="293" spans="2:7" ht="15.75">
      <c r="B293" s="335" t="s">
        <v>7</v>
      </c>
      <c r="C293" s="453" t="s">
        <v>376</v>
      </c>
      <c r="D293" s="453"/>
      <c r="E293" s="445"/>
      <c r="F293" s="483"/>
      <c r="G293" s="454">
        <f>G254</f>
        <v>0</v>
      </c>
    </row>
    <row r="294" spans="2:7" ht="15.75">
      <c r="B294" s="455"/>
      <c r="C294" s="456"/>
      <c r="D294" s="457"/>
      <c r="E294" s="458"/>
      <c r="F294" s="484"/>
      <c r="G294" s="459"/>
    </row>
    <row r="295" spans="2:7" ht="15.75">
      <c r="B295" s="392"/>
      <c r="C295" s="460" t="s">
        <v>489</v>
      </c>
      <c r="D295" s="460"/>
      <c r="E295" s="461"/>
      <c r="F295" s="485"/>
      <c r="G295" s="462">
        <f>SUM(G287:G294)</f>
        <v>0</v>
      </c>
    </row>
    <row r="296" spans="3:6" ht="15.75">
      <c r="C296" s="393"/>
      <c r="D296" s="394"/>
      <c r="E296" s="392"/>
      <c r="F296" s="486"/>
    </row>
  </sheetData>
  <sheetProtection password="ED36" sheet="1" formatCells="0" formatColumns="0" formatRows="0" selectLockedCells="1"/>
  <mergeCells count="4">
    <mergeCell ref="B56:B57"/>
    <mergeCell ref="B58:B65"/>
    <mergeCell ref="B66:B132"/>
    <mergeCell ref="B140:C140"/>
  </mergeCells>
  <printOptions/>
  <pageMargins left="0.7480314960629921" right="0.7480314960629921" top="0.984251968503937" bottom="0.984251968503937" header="0.5118110236220472" footer="0.5118110236220472"/>
  <pageSetup firstPageNumber="16" useFirstPageNumber="1" horizontalDpi="300" verticalDpi="300" orientation="portrait" paperSize="9" scale="67" r:id="rId1"/>
  <headerFooter alignWithMargins="0">
    <oddFooter>&amp;CStran &amp;P</oddFooter>
  </headerFooter>
  <rowBreaks count="6" manualBreakCount="6">
    <brk id="18" max="255" man="1"/>
    <brk id="50" max="255" man="1"/>
    <brk id="86" max="7" man="1"/>
    <brk id="128" max="7" man="1"/>
    <brk id="137" max="255" man="1"/>
    <brk id="283" max="255" man="1"/>
  </rowBreaks>
</worksheet>
</file>

<file path=xl/worksheets/sheet7.xml><?xml version="1.0" encoding="utf-8"?>
<worksheet xmlns="http://schemas.openxmlformats.org/spreadsheetml/2006/main" xmlns:r="http://schemas.openxmlformats.org/officeDocument/2006/relationships">
  <dimension ref="A1:F36"/>
  <sheetViews>
    <sheetView view="pageBreakPreview" zoomScale="91" zoomScaleNormal="85" zoomScaleSheetLayoutView="91" zoomScalePageLayoutView="0" workbookViewId="0" topLeftCell="A1">
      <selection activeCell="E3" sqref="E3"/>
    </sheetView>
  </sheetViews>
  <sheetFormatPr defaultColWidth="9.00390625" defaultRowHeight="12.75"/>
  <cols>
    <col min="1" max="1" width="5.875" style="511" customWidth="1"/>
    <col min="2" max="2" width="44.00390625" style="511" customWidth="1"/>
    <col min="3" max="3" width="8.00390625" style="511" customWidth="1"/>
    <col min="4" max="4" width="7.00390625" style="511" bestFit="1" customWidth="1"/>
    <col min="5" max="5" width="13.375" style="524" customWidth="1"/>
    <col min="6" max="6" width="16.125" style="515" customWidth="1"/>
    <col min="7" max="16384" width="9.00390625" style="140" customWidth="1"/>
  </cols>
  <sheetData>
    <row r="1" spans="1:6" ht="34.5" customHeight="1">
      <c r="A1" s="490" t="s">
        <v>9</v>
      </c>
      <c r="B1" s="932" t="s">
        <v>490</v>
      </c>
      <c r="C1" s="933"/>
      <c r="D1" s="933"/>
      <c r="E1" s="934"/>
      <c r="F1" s="933"/>
    </row>
    <row r="2" spans="1:6" ht="38.25">
      <c r="A2" s="931"/>
      <c r="B2" s="940" t="s">
        <v>934</v>
      </c>
      <c r="C2" s="941" t="s">
        <v>936</v>
      </c>
      <c r="D2" s="942" t="s">
        <v>935</v>
      </c>
      <c r="E2" s="942" t="s">
        <v>938</v>
      </c>
      <c r="F2" s="942" t="s">
        <v>937</v>
      </c>
    </row>
    <row r="3" spans="1:6" ht="63.75">
      <c r="A3" s="492" t="s">
        <v>2</v>
      </c>
      <c r="B3" s="935" t="s">
        <v>491</v>
      </c>
      <c r="C3" s="936"/>
      <c r="D3" s="937"/>
      <c r="E3" s="938"/>
      <c r="F3" s="939"/>
    </row>
    <row r="4" spans="1:6" ht="12.75">
      <c r="A4" s="492"/>
      <c r="B4" s="493"/>
      <c r="C4" s="494" t="s">
        <v>94</v>
      </c>
      <c r="D4" s="495">
        <v>12</v>
      </c>
      <c r="E4" s="516"/>
      <c r="F4" s="512">
        <f>D4*E4</f>
        <v>0</v>
      </c>
    </row>
    <row r="5" spans="1:6" ht="12.75">
      <c r="A5" s="496"/>
      <c r="B5" s="497"/>
      <c r="C5" s="498"/>
      <c r="D5" s="499"/>
      <c r="E5" s="517"/>
      <c r="F5" s="512"/>
    </row>
    <row r="6" spans="1:6" ht="38.25">
      <c r="A6" s="492" t="s">
        <v>3</v>
      </c>
      <c r="B6" s="493" t="s">
        <v>492</v>
      </c>
      <c r="C6" s="494"/>
      <c r="D6" s="495"/>
      <c r="E6" s="516"/>
      <c r="F6" s="512"/>
    </row>
    <row r="7" spans="1:6" ht="12.75">
      <c r="A7" s="492"/>
      <c r="B7" s="493" t="s">
        <v>493</v>
      </c>
      <c r="C7" s="494"/>
      <c r="D7" s="495"/>
      <c r="E7" s="516"/>
      <c r="F7" s="512"/>
    </row>
    <row r="8" spans="1:6" ht="12.75">
      <c r="A8" s="492"/>
      <c r="B8" s="493" t="s">
        <v>494</v>
      </c>
      <c r="C8" s="494"/>
      <c r="D8" s="495"/>
      <c r="E8" s="516"/>
      <c r="F8" s="512"/>
    </row>
    <row r="9" spans="1:6" ht="12.75">
      <c r="A9" s="492"/>
      <c r="B9" s="493" t="s">
        <v>495</v>
      </c>
      <c r="C9" s="494"/>
      <c r="D9" s="495"/>
      <c r="E9" s="516"/>
      <c r="F9" s="512"/>
    </row>
    <row r="10" spans="1:6" ht="12.75">
      <c r="A10" s="492"/>
      <c r="B10" s="493"/>
      <c r="C10" s="494" t="s">
        <v>94</v>
      </c>
      <c r="D10" s="495">
        <v>12</v>
      </c>
      <c r="E10" s="516"/>
      <c r="F10" s="512">
        <f>D10*E10</f>
        <v>0</v>
      </c>
    </row>
    <row r="11" spans="1:6" ht="12.75">
      <c r="A11" s="496"/>
      <c r="B11" s="497"/>
      <c r="C11" s="498"/>
      <c r="D11" s="499"/>
      <c r="E11" s="517"/>
      <c r="F11" s="512"/>
    </row>
    <row r="12" spans="1:6" ht="38.25">
      <c r="A12" s="492" t="s">
        <v>5</v>
      </c>
      <c r="B12" s="493" t="s">
        <v>496</v>
      </c>
      <c r="C12" s="494"/>
      <c r="D12" s="501"/>
      <c r="E12" s="516"/>
      <c r="F12" s="512"/>
    </row>
    <row r="13" spans="1:6" ht="12.75">
      <c r="A13" s="492"/>
      <c r="B13" s="493" t="s">
        <v>497</v>
      </c>
      <c r="C13" s="494" t="s">
        <v>74</v>
      </c>
      <c r="D13" s="495">
        <v>20</v>
      </c>
      <c r="E13" s="516"/>
      <c r="F13" s="512">
        <f>D13*E13</f>
        <v>0</v>
      </c>
    </row>
    <row r="14" spans="1:6" ht="12.75">
      <c r="A14" s="492"/>
      <c r="B14" s="493" t="s">
        <v>498</v>
      </c>
      <c r="C14" s="494" t="s">
        <v>74</v>
      </c>
      <c r="D14" s="495">
        <v>110</v>
      </c>
      <c r="E14" s="516"/>
      <c r="F14" s="512">
        <f>D14*E14</f>
        <v>0</v>
      </c>
    </row>
    <row r="15" spans="1:6" ht="12.75">
      <c r="A15" s="492"/>
      <c r="B15" s="493" t="s">
        <v>499</v>
      </c>
      <c r="C15" s="494" t="s">
        <v>74</v>
      </c>
      <c r="D15" s="495">
        <v>70</v>
      </c>
      <c r="E15" s="516"/>
      <c r="F15" s="512">
        <f>D15*E15</f>
        <v>0</v>
      </c>
    </row>
    <row r="16" spans="1:6" ht="12.75">
      <c r="A16" s="492"/>
      <c r="B16" s="493"/>
      <c r="C16" s="494"/>
      <c r="D16" s="495"/>
      <c r="E16" s="516"/>
      <c r="F16" s="512"/>
    </row>
    <row r="17" spans="1:6" ht="63.75">
      <c r="A17" s="492" t="s">
        <v>7</v>
      </c>
      <c r="B17" s="493" t="s">
        <v>500</v>
      </c>
      <c r="C17" s="494"/>
      <c r="D17" s="501"/>
      <c r="E17" s="516"/>
      <c r="F17" s="512"/>
    </row>
    <row r="18" spans="1:6" ht="12.75">
      <c r="A18" s="492"/>
      <c r="B18" s="493" t="s">
        <v>499</v>
      </c>
      <c r="C18" s="494" t="s">
        <v>74</v>
      </c>
      <c r="D18" s="495">
        <v>4</v>
      </c>
      <c r="E18" s="516"/>
      <c r="F18" s="512">
        <f>D18*E18</f>
        <v>0</v>
      </c>
    </row>
    <row r="19" spans="1:6" ht="12.75">
      <c r="A19" s="496"/>
      <c r="B19" s="497"/>
      <c r="C19" s="498"/>
      <c r="D19" s="499"/>
      <c r="E19" s="517"/>
      <c r="F19" s="512"/>
    </row>
    <row r="20" spans="1:6" ht="51">
      <c r="A20" s="492" t="s">
        <v>9</v>
      </c>
      <c r="B20" s="493" t="s">
        <v>501</v>
      </c>
      <c r="C20" s="494"/>
      <c r="D20" s="501"/>
      <c r="E20" s="518"/>
      <c r="F20" s="512"/>
    </row>
    <row r="21" spans="1:6" ht="12.75">
      <c r="A21" s="492"/>
      <c r="B21" s="493" t="s">
        <v>499</v>
      </c>
      <c r="C21" s="494" t="s">
        <v>94</v>
      </c>
      <c r="D21" s="495">
        <v>1</v>
      </c>
      <c r="E21" s="518"/>
      <c r="F21" s="512">
        <f>D21*E21</f>
        <v>0</v>
      </c>
    </row>
    <row r="22" spans="1:6" ht="12.75">
      <c r="A22" s="496"/>
      <c r="B22" s="497"/>
      <c r="C22" s="498"/>
      <c r="D22" s="499"/>
      <c r="E22" s="519"/>
      <c r="F22" s="512"/>
    </row>
    <row r="23" spans="1:6" ht="63.75">
      <c r="A23" s="496" t="s">
        <v>11</v>
      </c>
      <c r="B23" s="493" t="s">
        <v>502</v>
      </c>
      <c r="C23" s="498"/>
      <c r="D23" s="499"/>
      <c r="E23" s="519"/>
      <c r="F23" s="512"/>
    </row>
    <row r="24" spans="1:6" ht="12.75">
      <c r="A24" s="496"/>
      <c r="B24" s="493" t="s">
        <v>503</v>
      </c>
      <c r="C24" s="498"/>
      <c r="D24" s="499"/>
      <c r="E24" s="519"/>
      <c r="F24" s="512"/>
    </row>
    <row r="25" spans="1:6" ht="38.25">
      <c r="A25" s="496"/>
      <c r="B25" s="493" t="s">
        <v>504</v>
      </c>
      <c r="C25" s="498"/>
      <c r="D25" s="499"/>
      <c r="E25" s="519"/>
      <c r="F25" s="512"/>
    </row>
    <row r="26" spans="1:6" ht="12.75">
      <c r="A26" s="496"/>
      <c r="B26" s="497" t="s">
        <v>119</v>
      </c>
      <c r="C26" s="498" t="s">
        <v>94</v>
      </c>
      <c r="D26" s="500">
        <v>1</v>
      </c>
      <c r="E26" s="519"/>
      <c r="F26" s="512">
        <f>D26*E26</f>
        <v>0</v>
      </c>
    </row>
    <row r="27" spans="1:6" ht="12.75">
      <c r="A27" s="496"/>
      <c r="B27" s="497"/>
      <c r="C27" s="498"/>
      <c r="D27" s="499"/>
      <c r="E27" s="519"/>
      <c r="F27" s="512"/>
    </row>
    <row r="28" spans="1:6" ht="51">
      <c r="A28" s="496" t="s">
        <v>13</v>
      </c>
      <c r="B28" s="493" t="s">
        <v>505</v>
      </c>
      <c r="C28" s="498"/>
      <c r="D28" s="499"/>
      <c r="E28" s="519"/>
      <c r="F28" s="512"/>
    </row>
    <row r="29" spans="1:6" ht="12.75">
      <c r="A29" s="496"/>
      <c r="B29" s="497" t="s">
        <v>506</v>
      </c>
      <c r="C29" s="498" t="s">
        <v>94</v>
      </c>
      <c r="D29" s="500">
        <v>1</v>
      </c>
      <c r="E29" s="519"/>
      <c r="F29" s="512">
        <f>D29*E29</f>
        <v>0</v>
      </c>
    </row>
    <row r="30" spans="1:6" ht="12.75">
      <c r="A30" s="496"/>
      <c r="B30" s="497"/>
      <c r="C30" s="498"/>
      <c r="D30" s="499"/>
      <c r="E30" s="519"/>
      <c r="F30" s="512"/>
    </row>
    <row r="31" spans="1:6" ht="25.5">
      <c r="A31" s="492" t="s">
        <v>15</v>
      </c>
      <c r="B31" s="493" t="s">
        <v>507</v>
      </c>
      <c r="C31" s="494" t="s">
        <v>94</v>
      </c>
      <c r="D31" s="495">
        <v>1</v>
      </c>
      <c r="E31" s="520"/>
      <c r="F31" s="512">
        <f>D31*E31</f>
        <v>0</v>
      </c>
    </row>
    <row r="32" spans="1:6" ht="12.75">
      <c r="A32" s="492"/>
      <c r="B32" s="493"/>
      <c r="C32" s="494"/>
      <c r="D32" s="495"/>
      <c r="E32" s="520"/>
      <c r="F32" s="512"/>
    </row>
    <row r="33" spans="1:6" ht="25.5">
      <c r="A33" s="492" t="s">
        <v>508</v>
      </c>
      <c r="B33" s="502" t="s">
        <v>509</v>
      </c>
      <c r="C33" s="503" t="s">
        <v>94</v>
      </c>
      <c r="D33" s="504">
        <v>1</v>
      </c>
      <c r="E33" s="521"/>
      <c r="F33" s="512">
        <f>D33*E33</f>
        <v>0</v>
      </c>
    </row>
    <row r="34" spans="1:6" ht="12.75">
      <c r="A34" s="493"/>
      <c r="B34" s="502"/>
      <c r="C34" s="503"/>
      <c r="D34" s="504"/>
      <c r="E34" s="521"/>
      <c r="F34" s="513"/>
    </row>
    <row r="35" spans="1:6" ht="12.75">
      <c r="A35" s="505"/>
      <c r="B35" s="506" t="s">
        <v>97</v>
      </c>
      <c r="C35" s="507"/>
      <c r="D35" s="508"/>
      <c r="E35" s="522"/>
      <c r="F35" s="514">
        <f>SUM(F4:F34)</f>
        <v>0</v>
      </c>
    </row>
    <row r="36" spans="1:6" ht="12.75">
      <c r="A36" s="491"/>
      <c r="B36" s="509"/>
      <c r="C36" s="509"/>
      <c r="D36" s="510"/>
      <c r="E36" s="523"/>
      <c r="F36" s="509"/>
    </row>
  </sheetData>
  <sheetProtection password="ED36" sheet="1" formatCells="0" formatColumns="0" formatRows="0" selectLockedCells="1"/>
  <printOptions/>
  <pageMargins left="0.7480314960629921" right="0.7480314960629921" top="0.984251968503937" bottom="0.984251968503937" header="0.5118110236220472" footer="0.5118110236220472"/>
  <pageSetup firstPageNumber="26" useFirstPageNumber="1" horizontalDpi="300" verticalDpi="300" orientation="portrait" paperSize="9" scale="89" r:id="rId1"/>
  <headerFooter alignWithMargins="0">
    <oddFooter>&amp;CStran &amp;P</oddFooter>
  </headerFooter>
</worksheet>
</file>

<file path=xl/worksheets/sheet8.xml><?xml version="1.0" encoding="utf-8"?>
<worksheet xmlns="http://schemas.openxmlformats.org/spreadsheetml/2006/main" xmlns:r="http://schemas.openxmlformats.org/officeDocument/2006/relationships">
  <dimension ref="A1:F119"/>
  <sheetViews>
    <sheetView view="pageBreakPreview" zoomScaleSheetLayoutView="100" zoomScalePageLayoutView="0" workbookViewId="0" topLeftCell="A1">
      <selection activeCell="E4" sqref="E4:F4"/>
    </sheetView>
  </sheetViews>
  <sheetFormatPr defaultColWidth="9.00390625" defaultRowHeight="12.75"/>
  <cols>
    <col min="1" max="1" width="3.375" style="8" customWidth="1"/>
    <col min="2" max="2" width="30.00390625" style="8" customWidth="1"/>
    <col min="3" max="3" width="8.875" style="8" customWidth="1"/>
    <col min="4" max="4" width="8.125" style="8" bestFit="1" customWidth="1"/>
    <col min="5" max="5" width="14.375" style="548" customWidth="1"/>
    <col min="6" max="6" width="16.875" style="535" customWidth="1"/>
  </cols>
  <sheetData>
    <row r="1" spans="1:6" ht="33.75" customHeight="1">
      <c r="A1" s="9" t="s">
        <v>13</v>
      </c>
      <c r="B1" s="525" t="s">
        <v>782</v>
      </c>
      <c r="C1" s="525"/>
      <c r="D1" s="525"/>
      <c r="E1" s="536"/>
      <c r="F1" s="525"/>
    </row>
    <row r="2" spans="1:6" ht="38.25">
      <c r="A2" s="15"/>
      <c r="B2" s="940" t="s">
        <v>934</v>
      </c>
      <c r="C2" s="941" t="s">
        <v>936</v>
      </c>
      <c r="D2" s="942" t="s">
        <v>935</v>
      </c>
      <c r="E2" s="942" t="s">
        <v>938</v>
      </c>
      <c r="F2" s="942" t="s">
        <v>937</v>
      </c>
    </row>
    <row r="3" spans="1:6" ht="89.25">
      <c r="A3" s="10" t="s">
        <v>2</v>
      </c>
      <c r="B3" s="10" t="s">
        <v>783</v>
      </c>
      <c r="C3" s="16"/>
      <c r="D3" s="37"/>
      <c r="E3" s="537"/>
      <c r="F3" s="37"/>
    </row>
    <row r="4" spans="1:6" ht="12.75">
      <c r="A4" s="16"/>
      <c r="B4" s="10" t="s">
        <v>784</v>
      </c>
      <c r="C4" s="17" t="s">
        <v>74</v>
      </c>
      <c r="D4" s="38">
        <v>185</v>
      </c>
      <c r="E4" s="538"/>
      <c r="F4" s="526">
        <f>D4*E4</f>
        <v>0</v>
      </c>
    </row>
    <row r="5" spans="1:6" ht="12.75">
      <c r="A5" s="16"/>
      <c r="B5" s="16"/>
      <c r="C5" s="16"/>
      <c r="D5" s="37"/>
      <c r="E5" s="538"/>
      <c r="F5" s="526"/>
    </row>
    <row r="6" spans="1:6" ht="89.25">
      <c r="A6" s="10" t="s">
        <v>3</v>
      </c>
      <c r="B6" s="10" t="s">
        <v>785</v>
      </c>
      <c r="C6" s="16"/>
      <c r="D6" s="37"/>
      <c r="E6" s="538"/>
      <c r="F6" s="526"/>
    </row>
    <row r="7" spans="1:6" ht="25.5">
      <c r="A7" s="16"/>
      <c r="B7" s="10" t="s">
        <v>786</v>
      </c>
      <c r="C7" s="17" t="s">
        <v>74</v>
      </c>
      <c r="D7" s="38">
        <v>312</v>
      </c>
      <c r="E7" s="538"/>
      <c r="F7" s="526">
        <f>D7*E7</f>
        <v>0</v>
      </c>
    </row>
    <row r="8" spans="1:6" ht="25.5">
      <c r="A8" s="16"/>
      <c r="B8" s="10" t="s">
        <v>787</v>
      </c>
      <c r="C8" s="17" t="s">
        <v>74</v>
      </c>
      <c r="D8" s="38">
        <v>24</v>
      </c>
      <c r="E8" s="538"/>
      <c r="F8" s="526">
        <f>D8*E8</f>
        <v>0</v>
      </c>
    </row>
    <row r="9" spans="1:6" ht="12.75">
      <c r="A9" s="16"/>
      <c r="B9" s="16"/>
      <c r="C9" s="16"/>
      <c r="D9" s="37"/>
      <c r="E9" s="538"/>
      <c r="F9" s="526"/>
    </row>
    <row r="10" spans="1:6" ht="12.75">
      <c r="A10" s="10" t="s">
        <v>5</v>
      </c>
      <c r="B10" s="10" t="s">
        <v>788</v>
      </c>
      <c r="C10" s="17" t="s">
        <v>74</v>
      </c>
      <c r="D10" s="38">
        <v>520</v>
      </c>
      <c r="E10" s="538"/>
      <c r="F10" s="526">
        <f>D10*E10</f>
        <v>0</v>
      </c>
    </row>
    <row r="11" spans="1:6" ht="12.75">
      <c r="A11" s="16"/>
      <c r="B11" s="16"/>
      <c r="C11" s="16"/>
      <c r="D11" s="37"/>
      <c r="E11" s="538"/>
      <c r="F11" s="526"/>
    </row>
    <row r="12" spans="1:6" ht="51">
      <c r="A12" s="10" t="s">
        <v>7</v>
      </c>
      <c r="B12" s="10" t="s">
        <v>789</v>
      </c>
      <c r="C12" s="16"/>
      <c r="D12" s="37"/>
      <c r="E12" s="538"/>
      <c r="F12" s="526"/>
    </row>
    <row r="13" spans="1:6" ht="12.75">
      <c r="A13" s="16"/>
      <c r="B13" s="10" t="s">
        <v>790</v>
      </c>
      <c r="C13" s="17" t="s">
        <v>531</v>
      </c>
      <c r="D13" s="38">
        <v>1</v>
      </c>
      <c r="E13" s="538"/>
      <c r="F13" s="526">
        <f>D13*E13</f>
        <v>0</v>
      </c>
    </row>
    <row r="14" spans="1:6" ht="12.75">
      <c r="A14" s="16"/>
      <c r="B14" s="16"/>
      <c r="C14" s="16"/>
      <c r="D14" s="37"/>
      <c r="E14" s="538"/>
      <c r="F14" s="526"/>
    </row>
    <row r="15" spans="1:6" ht="51">
      <c r="A15" s="10" t="s">
        <v>9</v>
      </c>
      <c r="B15" s="10" t="s">
        <v>791</v>
      </c>
      <c r="C15" s="16"/>
      <c r="D15" s="37"/>
      <c r="E15" s="538"/>
      <c r="F15" s="526"/>
    </row>
    <row r="16" spans="1:6" ht="12.75">
      <c r="A16" s="16"/>
      <c r="B16" s="10" t="s">
        <v>792</v>
      </c>
      <c r="C16" s="17" t="s">
        <v>531</v>
      </c>
      <c r="D16" s="38">
        <v>3</v>
      </c>
      <c r="E16" s="538"/>
      <c r="F16" s="526">
        <f>D16*E16</f>
        <v>0</v>
      </c>
    </row>
    <row r="17" spans="1:6" ht="12.75">
      <c r="A17" s="16"/>
      <c r="B17" s="10" t="s">
        <v>793</v>
      </c>
      <c r="C17" s="17" t="s">
        <v>531</v>
      </c>
      <c r="D17" s="38">
        <v>4</v>
      </c>
      <c r="E17" s="538"/>
      <c r="F17" s="526">
        <f>D17*E17</f>
        <v>0</v>
      </c>
    </row>
    <row r="18" spans="1:6" ht="12.75">
      <c r="A18" s="16"/>
      <c r="B18" s="10" t="s">
        <v>794</v>
      </c>
      <c r="C18" s="17" t="s">
        <v>531</v>
      </c>
      <c r="D18" s="38">
        <v>1</v>
      </c>
      <c r="E18" s="538"/>
      <c r="F18" s="526">
        <f>D18*E18</f>
        <v>0</v>
      </c>
    </row>
    <row r="19" spans="1:6" ht="12.75">
      <c r="A19" s="16"/>
      <c r="B19" s="16"/>
      <c r="C19" s="16"/>
      <c r="D19" s="37"/>
      <c r="E19" s="538"/>
      <c r="F19" s="526"/>
    </row>
    <row r="20" spans="1:6" ht="38.25">
      <c r="A20" s="10" t="s">
        <v>11</v>
      </c>
      <c r="B20" s="10" t="s">
        <v>795</v>
      </c>
      <c r="C20" s="16"/>
      <c r="D20" s="37"/>
      <c r="E20" s="538"/>
      <c r="F20" s="526"/>
    </row>
    <row r="21" spans="1:6" ht="12.75">
      <c r="A21" s="16"/>
      <c r="B21" s="10" t="s">
        <v>796</v>
      </c>
      <c r="C21" s="17" t="s">
        <v>531</v>
      </c>
      <c r="D21" s="38">
        <v>1</v>
      </c>
      <c r="E21" s="538"/>
      <c r="F21" s="526">
        <f>D21*E21</f>
        <v>0</v>
      </c>
    </row>
    <row r="22" spans="1:6" ht="12.75">
      <c r="A22" s="16"/>
      <c r="B22" s="16"/>
      <c r="C22" s="16"/>
      <c r="D22" s="37"/>
      <c r="E22" s="538"/>
      <c r="F22" s="526"/>
    </row>
    <row r="23" spans="1:6" ht="114.75">
      <c r="A23" s="10" t="s">
        <v>13</v>
      </c>
      <c r="B23" s="10" t="s">
        <v>797</v>
      </c>
      <c r="C23" s="16"/>
      <c r="D23" s="37"/>
      <c r="E23" s="538"/>
      <c r="F23" s="526"/>
    </row>
    <row r="24" spans="1:6" ht="12.75">
      <c r="A24" s="16"/>
      <c r="B24" s="10" t="s">
        <v>798</v>
      </c>
      <c r="C24" s="17" t="s">
        <v>94</v>
      </c>
      <c r="D24" s="38">
        <v>6</v>
      </c>
      <c r="E24" s="538"/>
      <c r="F24" s="526">
        <f>D24*E24</f>
        <v>0</v>
      </c>
    </row>
    <row r="25" spans="1:6" ht="12.75">
      <c r="A25" s="16"/>
      <c r="B25" s="16"/>
      <c r="C25" s="16"/>
      <c r="D25" s="37"/>
      <c r="E25" s="538"/>
      <c r="F25" s="526"/>
    </row>
    <row r="26" spans="1:6" ht="51">
      <c r="A26" s="10" t="s">
        <v>15</v>
      </c>
      <c r="B26" s="10" t="s">
        <v>799</v>
      </c>
      <c r="C26" s="16"/>
      <c r="D26" s="37"/>
      <c r="E26" s="538"/>
      <c r="F26" s="526"/>
    </row>
    <row r="27" spans="1:6" ht="12.75">
      <c r="A27" s="16"/>
      <c r="B27" s="10" t="s">
        <v>800</v>
      </c>
      <c r="C27" s="16"/>
      <c r="D27" s="37"/>
      <c r="E27" s="538"/>
      <c r="F27" s="526"/>
    </row>
    <row r="28" spans="1:6" ht="12.75">
      <c r="A28" s="16"/>
      <c r="B28" s="10" t="s">
        <v>801</v>
      </c>
      <c r="C28" s="16"/>
      <c r="D28" s="37"/>
      <c r="E28" s="538"/>
      <c r="F28" s="526"/>
    </row>
    <row r="29" spans="1:6" ht="12.75">
      <c r="A29" s="16"/>
      <c r="B29" s="10" t="s">
        <v>802</v>
      </c>
      <c r="C29" s="16"/>
      <c r="D29" s="37"/>
      <c r="E29" s="538"/>
      <c r="F29" s="526"/>
    </row>
    <row r="30" spans="1:6" ht="12.75">
      <c r="A30" s="16"/>
      <c r="B30" s="10" t="s">
        <v>495</v>
      </c>
      <c r="C30" s="16"/>
      <c r="D30" s="37"/>
      <c r="E30" s="538"/>
      <c r="F30" s="526"/>
    </row>
    <row r="31" spans="1:6" ht="12.75">
      <c r="A31" s="16"/>
      <c r="B31" s="16"/>
      <c r="C31" s="17" t="s">
        <v>94</v>
      </c>
      <c r="D31" s="38">
        <v>6</v>
      </c>
      <c r="E31" s="538"/>
      <c r="F31" s="526">
        <f>D31*E31</f>
        <v>0</v>
      </c>
    </row>
    <row r="32" spans="1:6" ht="12.75">
      <c r="A32" s="16"/>
      <c r="B32" s="16"/>
      <c r="C32" s="16"/>
      <c r="D32" s="37"/>
      <c r="E32" s="538"/>
      <c r="F32" s="526"/>
    </row>
    <row r="33" spans="1:6" ht="38.25">
      <c r="A33" s="10" t="s">
        <v>17</v>
      </c>
      <c r="B33" s="10" t="s">
        <v>803</v>
      </c>
      <c r="C33" s="16"/>
      <c r="D33" s="37"/>
      <c r="E33" s="538"/>
      <c r="F33" s="526"/>
    </row>
    <row r="34" spans="1:6" ht="12.75">
      <c r="A34" s="16"/>
      <c r="B34" s="10" t="s">
        <v>804</v>
      </c>
      <c r="C34" s="17" t="s">
        <v>94</v>
      </c>
      <c r="D34" s="38">
        <v>6</v>
      </c>
      <c r="E34" s="538"/>
      <c r="F34" s="526">
        <f>D34*E34</f>
        <v>0</v>
      </c>
    </row>
    <row r="35" spans="1:6" ht="12.75">
      <c r="A35" s="16"/>
      <c r="B35" s="16"/>
      <c r="C35" s="16"/>
      <c r="D35" s="37"/>
      <c r="E35" s="538"/>
      <c r="F35" s="526"/>
    </row>
    <row r="36" spans="1:6" ht="76.5">
      <c r="A36" s="10" t="s">
        <v>437</v>
      </c>
      <c r="B36" s="10" t="s">
        <v>805</v>
      </c>
      <c r="C36" s="16"/>
      <c r="D36" s="37"/>
      <c r="E36" s="538"/>
      <c r="F36" s="526"/>
    </row>
    <row r="37" spans="1:6" ht="25.5">
      <c r="A37" s="16"/>
      <c r="B37" s="10" t="s">
        <v>806</v>
      </c>
      <c r="C37" s="17" t="s">
        <v>531</v>
      </c>
      <c r="D37" s="38">
        <v>1</v>
      </c>
      <c r="E37" s="538"/>
      <c r="F37" s="526">
        <f>D37*E37</f>
        <v>0</v>
      </c>
    </row>
    <row r="38" spans="1:6" ht="12.75">
      <c r="A38" s="16"/>
      <c r="B38" s="16"/>
      <c r="C38" s="16"/>
      <c r="D38" s="37"/>
      <c r="E38" s="538"/>
      <c r="F38" s="526"/>
    </row>
    <row r="39" spans="1:6" ht="51">
      <c r="A39" s="10" t="s">
        <v>446</v>
      </c>
      <c r="B39" s="10" t="s">
        <v>807</v>
      </c>
      <c r="C39" s="16"/>
      <c r="D39" s="37"/>
      <c r="E39" s="538"/>
      <c r="F39" s="526"/>
    </row>
    <row r="40" spans="1:6" ht="12.75">
      <c r="A40" s="16"/>
      <c r="B40" s="10" t="s">
        <v>808</v>
      </c>
      <c r="C40" s="17" t="s">
        <v>94</v>
      </c>
      <c r="D40" s="38">
        <v>1</v>
      </c>
      <c r="E40" s="538"/>
      <c r="F40" s="526">
        <f>D40*E40</f>
        <v>0</v>
      </c>
    </row>
    <row r="41" spans="1:6" ht="12.75">
      <c r="A41" s="16"/>
      <c r="B41" s="16"/>
      <c r="C41" s="16"/>
      <c r="D41" s="37"/>
      <c r="E41" s="538"/>
      <c r="F41" s="526"/>
    </row>
    <row r="42" spans="1:6" ht="51">
      <c r="A42" s="10" t="s">
        <v>449</v>
      </c>
      <c r="B42" s="10" t="s">
        <v>809</v>
      </c>
      <c r="C42" s="16"/>
      <c r="D42" s="37"/>
      <c r="E42" s="538"/>
      <c r="F42" s="526"/>
    </row>
    <row r="43" spans="1:6" ht="12.75">
      <c r="A43" s="16"/>
      <c r="B43" s="10" t="s">
        <v>810</v>
      </c>
      <c r="C43" s="17" t="s">
        <v>94</v>
      </c>
      <c r="D43" s="38">
        <v>1</v>
      </c>
      <c r="E43" s="538"/>
      <c r="F43" s="526">
        <f>D43*E43</f>
        <v>0</v>
      </c>
    </row>
    <row r="44" spans="1:6" ht="12.75">
      <c r="A44" s="16"/>
      <c r="B44" s="16"/>
      <c r="C44" s="16"/>
      <c r="D44" s="37"/>
      <c r="E44" s="538"/>
      <c r="F44" s="526"/>
    </row>
    <row r="45" spans="1:6" ht="25.5">
      <c r="A45" s="10" t="s">
        <v>455</v>
      </c>
      <c r="B45" s="10" t="s">
        <v>811</v>
      </c>
      <c r="C45" s="17" t="s">
        <v>94</v>
      </c>
      <c r="D45" s="38">
        <v>1</v>
      </c>
      <c r="E45" s="538"/>
      <c r="F45" s="526">
        <f>D45*E45</f>
        <v>0</v>
      </c>
    </row>
    <row r="46" spans="1:6" ht="12.75">
      <c r="A46" s="16"/>
      <c r="B46" s="16"/>
      <c r="C46" s="16"/>
      <c r="D46" s="37"/>
      <c r="E46" s="538"/>
      <c r="F46" s="526"/>
    </row>
    <row r="47" spans="1:6" ht="51">
      <c r="A47" s="10" t="s">
        <v>458</v>
      </c>
      <c r="B47" s="10" t="s">
        <v>507</v>
      </c>
      <c r="C47" s="17" t="s">
        <v>94</v>
      </c>
      <c r="D47" s="38">
        <v>1</v>
      </c>
      <c r="E47" s="538"/>
      <c r="F47" s="526">
        <f>D47*E47</f>
        <v>0</v>
      </c>
    </row>
    <row r="48" spans="1:6" ht="12.75">
      <c r="A48" s="16"/>
      <c r="B48" s="16"/>
      <c r="C48" s="16"/>
      <c r="D48" s="37"/>
      <c r="E48" s="538"/>
      <c r="F48" s="526"/>
    </row>
    <row r="49" spans="1:6" ht="38.25">
      <c r="A49" s="10" t="s">
        <v>812</v>
      </c>
      <c r="B49" s="10" t="s">
        <v>813</v>
      </c>
      <c r="C49" s="16"/>
      <c r="D49" s="37"/>
      <c r="E49" s="538"/>
      <c r="F49" s="526"/>
    </row>
    <row r="50" spans="1:6" ht="12.75">
      <c r="A50" s="16"/>
      <c r="B50" s="10" t="s">
        <v>814</v>
      </c>
      <c r="C50" s="17" t="s">
        <v>94</v>
      </c>
      <c r="D50" s="38">
        <v>10</v>
      </c>
      <c r="E50" s="538"/>
      <c r="F50" s="526">
        <f>D50*E50</f>
        <v>0</v>
      </c>
    </row>
    <row r="51" spans="1:6" ht="12.75">
      <c r="A51" s="16"/>
      <c r="B51" s="16"/>
      <c r="C51" s="16"/>
      <c r="D51" s="37"/>
      <c r="E51" s="538"/>
      <c r="F51" s="526"/>
    </row>
    <row r="52" spans="1:6" ht="89.25">
      <c r="A52" s="10" t="s">
        <v>815</v>
      </c>
      <c r="B52" s="10" t="s">
        <v>816</v>
      </c>
      <c r="C52" s="16"/>
      <c r="D52" s="37"/>
      <c r="E52" s="538"/>
      <c r="F52" s="526"/>
    </row>
    <row r="53" spans="1:6" ht="12.75">
      <c r="A53" s="16"/>
      <c r="B53" s="10" t="s">
        <v>817</v>
      </c>
      <c r="C53" s="17" t="s">
        <v>94</v>
      </c>
      <c r="D53" s="38">
        <v>2</v>
      </c>
      <c r="E53" s="538"/>
      <c r="F53" s="526">
        <f>D53*E53</f>
        <v>0</v>
      </c>
    </row>
    <row r="54" spans="1:6" ht="12.75">
      <c r="A54" s="16"/>
      <c r="B54" s="16"/>
      <c r="C54" s="16"/>
      <c r="D54" s="37"/>
      <c r="E54" s="538"/>
      <c r="F54" s="526"/>
    </row>
    <row r="55" spans="1:6" ht="25.5">
      <c r="A55" s="18" t="s">
        <v>818</v>
      </c>
      <c r="B55" s="6" t="s">
        <v>509</v>
      </c>
      <c r="C55" s="13" t="s">
        <v>94</v>
      </c>
      <c r="D55" s="12">
        <v>1</v>
      </c>
      <c r="E55" s="539"/>
      <c r="F55" s="526">
        <f>D55*E55</f>
        <v>0</v>
      </c>
    </row>
    <row r="56" spans="1:6" ht="12.75">
      <c r="A56" s="18"/>
      <c r="B56" s="6"/>
      <c r="C56" s="13"/>
      <c r="D56" s="12"/>
      <c r="E56" s="539"/>
      <c r="F56" s="527"/>
    </row>
    <row r="57" spans="1:6" ht="25.5">
      <c r="A57" s="19"/>
      <c r="B57" s="20" t="s">
        <v>819</v>
      </c>
      <c r="C57" s="21"/>
      <c r="D57" s="39"/>
      <c r="E57" s="540"/>
      <c r="F57" s="528">
        <f>SUM(F4:F56)</f>
        <v>0</v>
      </c>
    </row>
    <row r="58" spans="1:6" ht="12.75">
      <c r="A58" s="16"/>
      <c r="B58" s="22"/>
      <c r="C58" s="22"/>
      <c r="D58" s="40"/>
      <c r="E58" s="541"/>
      <c r="F58" s="529"/>
    </row>
    <row r="59" spans="1:6" ht="12.75">
      <c r="A59" s="16"/>
      <c r="B59" s="16"/>
      <c r="C59" s="16"/>
      <c r="D59" s="37"/>
      <c r="E59" s="538"/>
      <c r="F59" s="526"/>
    </row>
    <row r="60" spans="1:6" ht="12.75">
      <c r="A60" s="16"/>
      <c r="B60" s="16"/>
      <c r="C60" s="16"/>
      <c r="D60" s="37"/>
      <c r="E60" s="538"/>
      <c r="F60" s="526"/>
    </row>
    <row r="61" spans="1:6" ht="42.75">
      <c r="A61" s="23"/>
      <c r="B61" s="24" t="s">
        <v>820</v>
      </c>
      <c r="C61" s="16"/>
      <c r="D61" s="37"/>
      <c r="E61" s="538"/>
      <c r="F61" s="526"/>
    </row>
    <row r="62" spans="1:6" ht="12.75">
      <c r="A62" s="16"/>
      <c r="B62" s="16"/>
      <c r="C62" s="16"/>
      <c r="D62" s="37"/>
      <c r="E62" s="538"/>
      <c r="F62" s="526"/>
    </row>
    <row r="63" spans="1:6" ht="30">
      <c r="A63" s="25" t="s">
        <v>2</v>
      </c>
      <c r="B63" s="26" t="s">
        <v>821</v>
      </c>
      <c r="C63" s="26" t="s">
        <v>74</v>
      </c>
      <c r="D63" s="41">
        <v>520</v>
      </c>
      <c r="E63" s="538"/>
      <c r="F63" s="526">
        <f>D63*E63</f>
        <v>0</v>
      </c>
    </row>
    <row r="64" spans="1:6" ht="12.75">
      <c r="A64" s="16"/>
      <c r="B64" s="16"/>
      <c r="C64" s="16"/>
      <c r="D64" s="37"/>
      <c r="E64" s="538"/>
      <c r="F64" s="526"/>
    </row>
    <row r="65" spans="1:6" ht="30">
      <c r="A65" s="25" t="s">
        <v>3</v>
      </c>
      <c r="B65" s="26" t="s">
        <v>822</v>
      </c>
      <c r="C65" s="16"/>
      <c r="D65" s="37"/>
      <c r="E65" s="538"/>
      <c r="F65" s="526"/>
    </row>
    <row r="66" spans="1:6" ht="15">
      <c r="A66" s="16"/>
      <c r="B66" s="26"/>
      <c r="C66" s="928" t="s">
        <v>932</v>
      </c>
      <c r="D66" s="929">
        <v>1</v>
      </c>
      <c r="E66" s="538"/>
      <c r="F66" s="526">
        <f>D66*E66</f>
        <v>0</v>
      </c>
    </row>
    <row r="67" spans="1:6" ht="15">
      <c r="A67" s="25"/>
      <c r="B67" s="27"/>
      <c r="C67" s="26"/>
      <c r="D67" s="41"/>
      <c r="E67" s="538"/>
      <c r="F67" s="526"/>
    </row>
    <row r="68" spans="1:6" ht="60">
      <c r="A68" s="25" t="s">
        <v>5</v>
      </c>
      <c r="B68" s="26" t="s">
        <v>823</v>
      </c>
      <c r="C68" s="26"/>
      <c r="D68" s="41"/>
      <c r="E68" s="538"/>
      <c r="F68" s="526"/>
    </row>
    <row r="69" spans="1:6" ht="15">
      <c r="A69" s="25"/>
      <c r="B69" s="26"/>
      <c r="C69" s="928" t="s">
        <v>932</v>
      </c>
      <c r="D69" s="930">
        <v>1</v>
      </c>
      <c r="E69" s="538"/>
      <c r="F69" s="526">
        <f>D69*E69</f>
        <v>0</v>
      </c>
    </row>
    <row r="70" spans="1:6" ht="15">
      <c r="A70" s="25"/>
      <c r="B70" s="26"/>
      <c r="C70" s="26"/>
      <c r="D70" s="41"/>
      <c r="E70" s="538"/>
      <c r="F70" s="526"/>
    </row>
    <row r="71" spans="1:6" ht="60">
      <c r="A71" s="965" t="s">
        <v>7</v>
      </c>
      <c r="B71" s="26" t="s">
        <v>824</v>
      </c>
      <c r="C71" s="963"/>
      <c r="D71" s="964"/>
      <c r="E71" s="966"/>
      <c r="F71" s="526"/>
    </row>
    <row r="72" spans="1:6" ht="45">
      <c r="A72" s="965"/>
      <c r="B72" s="26" t="s">
        <v>825</v>
      </c>
      <c r="C72" s="963"/>
      <c r="D72" s="964"/>
      <c r="E72" s="966"/>
      <c r="F72" s="526"/>
    </row>
    <row r="73" spans="1:6" ht="30">
      <c r="A73" s="965"/>
      <c r="B73" s="26" t="s">
        <v>826</v>
      </c>
      <c r="C73" s="963"/>
      <c r="D73" s="964"/>
      <c r="E73" s="966"/>
      <c r="F73" s="526"/>
    </row>
    <row r="74" spans="1:6" ht="18">
      <c r="A74" s="25"/>
      <c r="B74" s="26" t="s">
        <v>827</v>
      </c>
      <c r="C74" s="26" t="s">
        <v>828</v>
      </c>
      <c r="D74" s="41">
        <v>780</v>
      </c>
      <c r="E74" s="538"/>
      <c r="F74" s="526">
        <f>D74*E74</f>
        <v>0</v>
      </c>
    </row>
    <row r="75" spans="1:6" ht="15">
      <c r="A75" s="25"/>
      <c r="B75" s="26"/>
      <c r="C75" s="26"/>
      <c r="D75" s="41"/>
      <c r="E75" s="538"/>
      <c r="F75" s="526"/>
    </row>
    <row r="76" spans="1:6" ht="45" customHeight="1">
      <c r="A76" s="25" t="s">
        <v>9</v>
      </c>
      <c r="B76" s="26" t="s">
        <v>829</v>
      </c>
      <c r="C76" s="26"/>
      <c r="D76" s="41"/>
      <c r="E76" s="538"/>
      <c r="F76" s="526"/>
    </row>
    <row r="77" spans="1:6" ht="18">
      <c r="A77" s="25"/>
      <c r="B77" s="26"/>
      <c r="C77" s="26" t="s">
        <v>828</v>
      </c>
      <c r="D77" s="41">
        <v>20</v>
      </c>
      <c r="E77" s="538"/>
      <c r="F77" s="526">
        <f>D77*E77</f>
        <v>0</v>
      </c>
    </row>
    <row r="78" spans="1:6" ht="15">
      <c r="A78" s="25"/>
      <c r="B78" s="26"/>
      <c r="C78" s="26"/>
      <c r="D78" s="41"/>
      <c r="E78" s="538"/>
      <c r="F78" s="526"/>
    </row>
    <row r="79" spans="1:6" ht="45">
      <c r="A79" s="25" t="s">
        <v>11</v>
      </c>
      <c r="B79" s="26" t="s">
        <v>830</v>
      </c>
      <c r="C79" s="26"/>
      <c r="D79" s="41"/>
      <c r="E79" s="538"/>
      <c r="F79" s="526"/>
    </row>
    <row r="80" spans="1:6" ht="18">
      <c r="A80" s="25"/>
      <c r="B80" s="26" t="s">
        <v>831</v>
      </c>
      <c r="C80" s="26" t="s">
        <v>832</v>
      </c>
      <c r="D80" s="41">
        <v>312</v>
      </c>
      <c r="E80" s="538"/>
      <c r="F80" s="526">
        <f>D80*E80</f>
        <v>0</v>
      </c>
    </row>
    <row r="81" spans="1:6" ht="15">
      <c r="A81" s="25"/>
      <c r="B81" s="26"/>
      <c r="C81" s="26"/>
      <c r="D81" s="41"/>
      <c r="E81" s="538"/>
      <c r="F81" s="526"/>
    </row>
    <row r="82" spans="1:6" ht="60">
      <c r="A82" s="25" t="s">
        <v>13</v>
      </c>
      <c r="B82" s="26" t="s">
        <v>833</v>
      </c>
      <c r="C82" s="26"/>
      <c r="D82" s="41"/>
      <c r="E82" s="538"/>
      <c r="F82" s="526"/>
    </row>
    <row r="83" spans="1:6" ht="18">
      <c r="A83" s="25"/>
      <c r="B83" s="26" t="s">
        <v>834</v>
      </c>
      <c r="C83" s="26" t="s">
        <v>828</v>
      </c>
      <c r="D83" s="41">
        <v>31</v>
      </c>
      <c r="E83" s="538"/>
      <c r="F83" s="526">
        <f>D83*E83</f>
        <v>0</v>
      </c>
    </row>
    <row r="84" spans="1:6" ht="15">
      <c r="A84" s="25"/>
      <c r="B84" s="26"/>
      <c r="C84" s="26"/>
      <c r="D84" s="41"/>
      <c r="E84" s="538"/>
      <c r="F84" s="526"/>
    </row>
    <row r="85" spans="1:6" ht="54.75" customHeight="1">
      <c r="A85" s="965" t="s">
        <v>15</v>
      </c>
      <c r="B85" s="26" t="s">
        <v>835</v>
      </c>
      <c r="C85" s="963"/>
      <c r="D85" s="964"/>
      <c r="E85" s="966"/>
      <c r="F85" s="526"/>
    </row>
    <row r="86" spans="1:6" ht="75">
      <c r="A86" s="965"/>
      <c r="B86" s="26" t="s">
        <v>836</v>
      </c>
      <c r="C86" s="963"/>
      <c r="D86" s="964"/>
      <c r="E86" s="966"/>
      <c r="F86" s="526"/>
    </row>
    <row r="87" spans="1:6" ht="18">
      <c r="A87" s="25"/>
      <c r="B87" s="26" t="s">
        <v>837</v>
      </c>
      <c r="C87" s="26" t="s">
        <v>828</v>
      </c>
      <c r="D87" s="41">
        <v>125</v>
      </c>
      <c r="E87" s="538"/>
      <c r="F87" s="526">
        <f>D87*E87</f>
        <v>0</v>
      </c>
    </row>
    <row r="88" spans="1:6" ht="15">
      <c r="A88" s="25"/>
      <c r="B88" s="26"/>
      <c r="C88" s="26"/>
      <c r="D88" s="41"/>
      <c r="E88" s="538"/>
      <c r="F88" s="526"/>
    </row>
    <row r="89" spans="1:6" ht="54.75" customHeight="1">
      <c r="A89" s="965" t="s">
        <v>17</v>
      </c>
      <c r="B89" s="26" t="s">
        <v>838</v>
      </c>
      <c r="C89" s="963"/>
      <c r="D89" s="964"/>
      <c r="E89" s="966"/>
      <c r="F89" s="526"/>
    </row>
    <row r="90" spans="1:6" ht="45" customHeight="1">
      <c r="A90" s="965"/>
      <c r="B90" s="26" t="s">
        <v>839</v>
      </c>
      <c r="C90" s="963"/>
      <c r="D90" s="964"/>
      <c r="E90" s="966"/>
      <c r="F90" s="526"/>
    </row>
    <row r="91" spans="1:6" ht="15">
      <c r="A91" s="965"/>
      <c r="B91" s="26" t="s">
        <v>840</v>
      </c>
      <c r="C91" s="963"/>
      <c r="D91" s="964"/>
      <c r="E91" s="966"/>
      <c r="F91" s="526"/>
    </row>
    <row r="92" spans="1:6" ht="18">
      <c r="A92" s="25"/>
      <c r="B92" s="26" t="s">
        <v>841</v>
      </c>
      <c r="C92" s="26" t="s">
        <v>828</v>
      </c>
      <c r="D92" s="41">
        <v>572</v>
      </c>
      <c r="E92" s="538"/>
      <c r="F92" s="526">
        <f>D92*E92</f>
        <v>0</v>
      </c>
    </row>
    <row r="93" spans="1:6" ht="15">
      <c r="A93" s="25"/>
      <c r="B93" s="26"/>
      <c r="C93" s="26"/>
      <c r="D93" s="41"/>
      <c r="E93" s="538"/>
      <c r="F93" s="526"/>
    </row>
    <row r="94" spans="1:6" ht="69" customHeight="1">
      <c r="A94" s="965" t="s">
        <v>437</v>
      </c>
      <c r="B94" s="26" t="s">
        <v>842</v>
      </c>
      <c r="C94" s="963"/>
      <c r="D94" s="964"/>
      <c r="E94" s="966"/>
      <c r="F94" s="526"/>
    </row>
    <row r="95" spans="1:6" ht="15">
      <c r="A95" s="965"/>
      <c r="B95" s="26" t="s">
        <v>843</v>
      </c>
      <c r="C95" s="963"/>
      <c r="D95" s="964"/>
      <c r="E95" s="966"/>
      <c r="F95" s="526"/>
    </row>
    <row r="96" spans="1:6" ht="18">
      <c r="A96" s="25"/>
      <c r="B96" s="26" t="s">
        <v>844</v>
      </c>
      <c r="C96" s="26" t="s">
        <v>828</v>
      </c>
      <c r="D96" s="41">
        <v>50</v>
      </c>
      <c r="E96" s="538"/>
      <c r="F96" s="526">
        <f>D96*E96</f>
        <v>0</v>
      </c>
    </row>
    <row r="97" spans="1:6" ht="18">
      <c r="A97" s="25"/>
      <c r="B97" s="26" t="s">
        <v>845</v>
      </c>
      <c r="C97" s="26" t="s">
        <v>828</v>
      </c>
      <c r="D97" s="41">
        <v>50</v>
      </c>
      <c r="E97" s="538"/>
      <c r="F97" s="526">
        <f>D97*E97</f>
        <v>0</v>
      </c>
    </row>
    <row r="98" spans="1:6" ht="15">
      <c r="A98" s="25"/>
      <c r="B98" s="26"/>
      <c r="C98" s="26"/>
      <c r="D98" s="41"/>
      <c r="E98" s="538"/>
      <c r="F98" s="526"/>
    </row>
    <row r="99" spans="1:6" ht="54.75" customHeight="1">
      <c r="A99" s="965" t="s">
        <v>446</v>
      </c>
      <c r="B99" s="26" t="s">
        <v>846</v>
      </c>
      <c r="C99" s="963"/>
      <c r="D99" s="964"/>
      <c r="E99" s="966"/>
      <c r="F99" s="526"/>
    </row>
    <row r="100" spans="1:6" ht="30">
      <c r="A100" s="965"/>
      <c r="B100" s="26" t="s">
        <v>847</v>
      </c>
      <c r="C100" s="963"/>
      <c r="D100" s="964"/>
      <c r="E100" s="966"/>
      <c r="F100" s="526"/>
    </row>
    <row r="101" spans="1:6" ht="18">
      <c r="A101" s="25"/>
      <c r="B101" s="26"/>
      <c r="C101" s="26" t="s">
        <v>828</v>
      </c>
      <c r="D101" s="41">
        <v>50</v>
      </c>
      <c r="E101" s="538"/>
      <c r="F101" s="526">
        <f>D101*E101</f>
        <v>0</v>
      </c>
    </row>
    <row r="102" spans="1:6" ht="15">
      <c r="A102" s="25"/>
      <c r="B102" s="26"/>
      <c r="C102" s="26"/>
      <c r="D102" s="41"/>
      <c r="E102" s="538"/>
      <c r="F102" s="526"/>
    </row>
    <row r="103" spans="1:6" ht="60">
      <c r="A103" s="25" t="s">
        <v>449</v>
      </c>
      <c r="B103" s="26" t="s">
        <v>848</v>
      </c>
      <c r="C103" s="26"/>
      <c r="D103" s="41"/>
      <c r="E103" s="538"/>
      <c r="F103" s="526"/>
    </row>
    <row r="104" spans="1:6" ht="15">
      <c r="A104" s="25"/>
      <c r="C104" s="26" t="s">
        <v>119</v>
      </c>
      <c r="D104" s="41"/>
      <c r="E104" s="538"/>
      <c r="F104" s="526">
        <f>D104*E104</f>
        <v>0</v>
      </c>
    </row>
    <row r="105" spans="1:6" ht="15">
      <c r="A105" s="25"/>
      <c r="B105" s="26"/>
      <c r="C105" s="26"/>
      <c r="D105" s="41"/>
      <c r="E105" s="538"/>
      <c r="F105" s="526"/>
    </row>
    <row r="106" spans="1:6" ht="12.75">
      <c r="A106" s="10"/>
      <c r="B106" s="28"/>
      <c r="C106" s="29"/>
      <c r="D106" s="42"/>
      <c r="E106" s="542"/>
      <c r="F106" s="530"/>
    </row>
    <row r="107" spans="1:6" ht="12.75">
      <c r="A107" s="19"/>
      <c r="B107" s="20" t="s">
        <v>849</v>
      </c>
      <c r="C107" s="21"/>
      <c r="D107" s="39"/>
      <c r="E107" s="540"/>
      <c r="F107" s="531">
        <f>SUM(F63:F106)</f>
        <v>0</v>
      </c>
    </row>
    <row r="108" spans="2:6" ht="12.75">
      <c r="B108" s="30"/>
      <c r="C108" s="30"/>
      <c r="D108" s="43"/>
      <c r="E108" s="543"/>
      <c r="F108" s="532"/>
    </row>
    <row r="109" spans="4:6" ht="12.75">
      <c r="D109" s="44"/>
      <c r="E109" s="519"/>
      <c r="F109" s="35"/>
    </row>
    <row r="110" spans="2:6" ht="15.75">
      <c r="B110" s="31" t="s">
        <v>850</v>
      </c>
      <c r="D110" s="44"/>
      <c r="E110" s="519"/>
      <c r="F110" s="35"/>
    </row>
    <row r="111" spans="4:6" ht="12.75">
      <c r="D111" s="44"/>
      <c r="E111" s="519"/>
      <c r="F111" s="35"/>
    </row>
    <row r="112" spans="2:6" ht="12.75">
      <c r="B112" s="8" t="s">
        <v>819</v>
      </c>
      <c r="D112" s="44"/>
      <c r="E112" s="519"/>
      <c r="F112" s="36">
        <f>F57</f>
        <v>0</v>
      </c>
    </row>
    <row r="113" spans="4:6" ht="12.75">
      <c r="D113" s="44"/>
      <c r="E113" s="519"/>
      <c r="F113" s="36"/>
    </row>
    <row r="114" spans="2:6" ht="12.75">
      <c r="B114" s="8" t="s">
        <v>849</v>
      </c>
      <c r="D114" s="44"/>
      <c r="E114" s="519"/>
      <c r="F114" s="36">
        <f>F107</f>
        <v>0</v>
      </c>
    </row>
    <row r="115" spans="2:6" ht="12.75">
      <c r="B115" s="32"/>
      <c r="C115" s="32"/>
      <c r="D115" s="45"/>
      <c r="E115" s="544"/>
      <c r="F115" s="533"/>
    </row>
    <row r="116" spans="1:6" ht="12.75">
      <c r="A116" s="33"/>
      <c r="B116" s="34" t="s">
        <v>851</v>
      </c>
      <c r="C116" s="7"/>
      <c r="D116" s="46"/>
      <c r="E116" s="545"/>
      <c r="F116" s="534">
        <f>SUM(F112:F115)</f>
        <v>0</v>
      </c>
    </row>
    <row r="117" spans="2:6" ht="12.75">
      <c r="B117" s="30"/>
      <c r="C117" s="30"/>
      <c r="D117" s="43"/>
      <c r="E117" s="546"/>
      <c r="F117" s="47"/>
    </row>
    <row r="118" spans="4:6" ht="12.75">
      <c r="D118" s="44"/>
      <c r="E118" s="547"/>
      <c r="F118" s="48"/>
    </row>
    <row r="119" spans="4:6" ht="12.75">
      <c r="D119" s="44"/>
      <c r="E119" s="547"/>
      <c r="F119" s="48"/>
    </row>
  </sheetData>
  <sheetProtection password="ED36" sheet="1" formatCells="0" formatColumns="0" selectLockedCells="1"/>
  <mergeCells count="20">
    <mergeCell ref="A94:A95"/>
    <mergeCell ref="E85:E86"/>
    <mergeCell ref="D94:D95"/>
    <mergeCell ref="E94:E95"/>
    <mergeCell ref="A71:A73"/>
    <mergeCell ref="C71:C73"/>
    <mergeCell ref="D71:D73"/>
    <mergeCell ref="E71:E73"/>
    <mergeCell ref="A85:A86"/>
    <mergeCell ref="C85:C86"/>
    <mergeCell ref="C94:C95"/>
    <mergeCell ref="D85:D86"/>
    <mergeCell ref="A99:A100"/>
    <mergeCell ref="C99:C100"/>
    <mergeCell ref="D99:D100"/>
    <mergeCell ref="E99:E100"/>
    <mergeCell ref="A89:A91"/>
    <mergeCell ref="C89:C91"/>
    <mergeCell ref="D89:D91"/>
    <mergeCell ref="E89:E91"/>
  </mergeCells>
  <printOptions/>
  <pageMargins left="0.7480314960629921" right="0.7480314960629921" top="0.984251968503937" bottom="0.984251968503937" header="0.5118110236220472" footer="0.5118110236220472"/>
  <pageSetup firstPageNumber="49" useFirstPageNumber="1" horizontalDpi="300" verticalDpi="300" orientation="portrait" paperSize="9" r:id="rId1"/>
  <headerFooter alignWithMargins="0">
    <oddFooter>&amp;CStran &amp;P</oddFooter>
  </headerFooter>
  <rowBreaks count="1" manualBreakCount="1">
    <brk id="108" max="255" man="1"/>
  </rowBreaks>
</worksheet>
</file>

<file path=xl/worksheets/sheet9.xml><?xml version="1.0" encoding="utf-8"?>
<worksheet xmlns="http://schemas.openxmlformats.org/spreadsheetml/2006/main" xmlns:r="http://schemas.openxmlformats.org/officeDocument/2006/relationships">
  <dimension ref="A1:H1246"/>
  <sheetViews>
    <sheetView view="pageBreakPreview" zoomScaleNormal="85" zoomScaleSheetLayoutView="100" zoomScalePageLayoutView="0" workbookViewId="0" topLeftCell="A930">
      <selection activeCell="F1055" sqref="F1055"/>
    </sheetView>
  </sheetViews>
  <sheetFormatPr defaultColWidth="11.375" defaultRowHeight="12.75"/>
  <cols>
    <col min="1" max="1" width="5.00390625" style="742" customWidth="1"/>
    <col min="2" max="2" width="6.125" style="728" customWidth="1"/>
    <col min="3" max="3" width="67.875" style="729" customWidth="1"/>
    <col min="4" max="4" width="6.25390625" style="730" customWidth="1"/>
    <col min="5" max="5" width="10.125" style="731" customWidth="1"/>
    <col min="6" max="6" width="8.25390625" style="51" customWidth="1"/>
    <col min="7" max="7" width="13.875" style="733" bestFit="1" customWidth="1"/>
    <col min="8" max="11" width="11.375" style="640" customWidth="1"/>
    <col min="12" max="12" width="35.375" style="640" customWidth="1"/>
    <col min="13" max="16384" width="11.375" style="640" customWidth="1"/>
  </cols>
  <sheetData>
    <row r="1" ht="17.25" thickBot="1">
      <c r="A1" s="727"/>
    </row>
    <row r="2" spans="1:7" ht="66.75" customHeight="1" thickBot="1">
      <c r="A2" s="968" t="s">
        <v>510</v>
      </c>
      <c r="B2" s="968"/>
      <c r="C2" s="734" t="s">
        <v>511</v>
      </c>
      <c r="D2" s="880" t="s">
        <v>512</v>
      </c>
      <c r="E2" s="880"/>
      <c r="F2" s="874"/>
      <c r="G2" s="868"/>
    </row>
    <row r="3" spans="1:7" ht="13.5" customHeight="1">
      <c r="A3" s="969" t="s">
        <v>513</v>
      </c>
      <c r="B3" s="969"/>
      <c r="C3" s="735" t="s">
        <v>514</v>
      </c>
      <c r="D3" s="882" t="s">
        <v>515</v>
      </c>
      <c r="E3" s="882"/>
      <c r="F3" s="875" t="s">
        <v>516</v>
      </c>
      <c r="G3" s="873"/>
    </row>
    <row r="4" spans="1:7" ht="17.25" customHeight="1" thickBot="1">
      <c r="A4" s="967" t="s">
        <v>517</v>
      </c>
      <c r="B4" s="967"/>
      <c r="C4" s="736" t="s">
        <v>518</v>
      </c>
      <c r="D4" s="881" t="s">
        <v>519</v>
      </c>
      <c r="E4" s="881"/>
      <c r="F4" s="876" t="s">
        <v>520</v>
      </c>
      <c r="G4" s="869"/>
    </row>
    <row r="5" spans="1:7" ht="27.75" customHeight="1" thickBot="1">
      <c r="A5" s="737"/>
      <c r="B5" s="738"/>
      <c r="C5" s="739"/>
      <c r="D5" s="740"/>
      <c r="E5" s="740"/>
      <c r="F5" s="884"/>
      <c r="G5" s="741"/>
    </row>
    <row r="6" spans="2:3" ht="12.75">
      <c r="B6" s="743"/>
      <c r="C6" s="639"/>
    </row>
    <row r="7" spans="2:5" ht="12.75">
      <c r="B7" s="743"/>
      <c r="C7" s="639"/>
      <c r="E7" s="730"/>
    </row>
    <row r="8" spans="2:3" ht="12.75">
      <c r="B8" s="743"/>
      <c r="C8" s="639"/>
    </row>
    <row r="9" spans="2:6" ht="15">
      <c r="B9" s="743"/>
      <c r="C9" s="639"/>
      <c r="F9" s="885"/>
    </row>
    <row r="10" spans="1:6" ht="24" customHeight="1">
      <c r="A10" s="744" t="s">
        <v>11</v>
      </c>
      <c r="B10" s="743"/>
      <c r="C10" s="872" t="s">
        <v>521</v>
      </c>
      <c r="D10" s="872"/>
      <c r="E10" s="872"/>
      <c r="F10" s="886"/>
    </row>
    <row r="11" spans="2:7" ht="12.75">
      <c r="B11" s="743"/>
      <c r="C11" s="745"/>
      <c r="D11" s="746"/>
      <c r="E11" s="747"/>
      <c r="G11" s="768"/>
    </row>
    <row r="12" spans="2:7" ht="12.75">
      <c r="B12" s="743"/>
      <c r="C12" s="745"/>
      <c r="D12" s="746"/>
      <c r="E12" s="747"/>
      <c r="G12" s="768"/>
    </row>
    <row r="13" spans="2:7" ht="12.75">
      <c r="B13" s="743"/>
      <c r="C13" s="748"/>
      <c r="D13" s="731"/>
      <c r="G13" s="768"/>
    </row>
    <row r="14" spans="2:7" ht="12.75">
      <c r="B14" s="743"/>
      <c r="G14" s="768"/>
    </row>
    <row r="15" spans="2:7" ht="18">
      <c r="B15" s="743"/>
      <c r="C15" s="749" t="s">
        <v>522</v>
      </c>
      <c r="D15" s="750"/>
      <c r="E15" s="750"/>
      <c r="F15" s="52" t="s">
        <v>523</v>
      </c>
      <c r="G15" s="855">
        <f>G1001</f>
        <v>0</v>
      </c>
    </row>
    <row r="16" spans="2:7" ht="18">
      <c r="B16" s="743"/>
      <c r="C16" s="749" t="s">
        <v>524</v>
      </c>
      <c r="D16" s="750"/>
      <c r="E16" s="750"/>
      <c r="F16" s="52" t="s">
        <v>523</v>
      </c>
      <c r="G16" s="855">
        <f>G1074</f>
        <v>0</v>
      </c>
    </row>
    <row r="17" spans="2:7" ht="18">
      <c r="B17" s="743"/>
      <c r="C17" s="751" t="s">
        <v>926</v>
      </c>
      <c r="D17" s="750"/>
      <c r="E17" s="750"/>
      <c r="F17" s="52" t="s">
        <v>523</v>
      </c>
      <c r="G17" s="855">
        <f>G1135</f>
        <v>0</v>
      </c>
    </row>
    <row r="18" spans="2:7" ht="18">
      <c r="B18" s="743"/>
      <c r="C18" s="752" t="s">
        <v>526</v>
      </c>
      <c r="D18" s="753"/>
      <c r="E18" s="753"/>
      <c r="F18" s="53" t="s">
        <v>523</v>
      </c>
      <c r="G18" s="856">
        <f>G1228</f>
        <v>0</v>
      </c>
    </row>
    <row r="19" spans="2:7" ht="18">
      <c r="B19" s="743"/>
      <c r="C19" s="749"/>
      <c r="D19" s="750"/>
      <c r="E19" s="750"/>
      <c r="F19" s="52"/>
      <c r="G19" s="855"/>
    </row>
    <row r="20" spans="2:7" ht="18">
      <c r="B20" s="743"/>
      <c r="C20" s="754" t="s">
        <v>80</v>
      </c>
      <c r="D20" s="755"/>
      <c r="E20" s="750"/>
      <c r="F20" s="54" t="s">
        <v>523</v>
      </c>
      <c r="G20" s="857">
        <f>SUM(G15:G19)</f>
        <v>0</v>
      </c>
    </row>
    <row r="21" spans="2:8" ht="12.75">
      <c r="B21" s="743"/>
      <c r="D21" s="871"/>
      <c r="E21" s="871"/>
      <c r="F21" s="877"/>
      <c r="G21" s="871"/>
      <c r="H21" s="871"/>
    </row>
    <row r="22" spans="1:8" ht="76.5">
      <c r="A22" s="756"/>
      <c r="B22" s="756"/>
      <c r="C22" s="940" t="s">
        <v>934</v>
      </c>
      <c r="D22" s="941" t="s">
        <v>936</v>
      </c>
      <c r="E22" s="942" t="s">
        <v>935</v>
      </c>
      <c r="F22" s="942" t="s">
        <v>938</v>
      </c>
      <c r="G22" s="942" t="s">
        <v>937</v>
      </c>
      <c r="H22" s="871"/>
    </row>
    <row r="23" spans="1:8" ht="16.5">
      <c r="A23" s="756"/>
      <c r="B23" s="756"/>
      <c r="C23" s="727" t="s">
        <v>527</v>
      </c>
      <c r="D23" s="871"/>
      <c r="E23" s="871"/>
      <c r="F23" s="877"/>
      <c r="G23" s="871"/>
      <c r="H23" s="871"/>
    </row>
    <row r="24" spans="1:8" ht="12.75">
      <c r="A24" s="756"/>
      <c r="B24" s="756"/>
      <c r="C24" s="757"/>
      <c r="D24" s="871"/>
      <c r="E24" s="871"/>
      <c r="F24" s="877"/>
      <c r="G24" s="871"/>
      <c r="H24" s="871"/>
    </row>
    <row r="25" spans="1:8" ht="12.75">
      <c r="A25" s="728"/>
      <c r="C25" s="758" t="s">
        <v>528</v>
      </c>
      <c r="D25" s="871"/>
      <c r="E25" s="871"/>
      <c r="F25" s="877"/>
      <c r="G25" s="871"/>
      <c r="H25" s="871"/>
    </row>
    <row r="26" spans="1:8" ht="42.75">
      <c r="A26" s="759"/>
      <c r="B26" s="759"/>
      <c r="C26" s="760" t="s">
        <v>529</v>
      </c>
      <c r="D26" s="871"/>
      <c r="E26" s="871"/>
      <c r="F26" s="877"/>
      <c r="G26" s="871"/>
      <c r="H26" s="871"/>
    </row>
    <row r="27" spans="1:8" ht="12.75">
      <c r="A27" s="728"/>
      <c r="C27" s="758"/>
      <c r="D27" s="871"/>
      <c r="E27" s="871"/>
      <c r="F27" s="877"/>
      <c r="G27" s="871"/>
      <c r="H27" s="871"/>
    </row>
    <row r="28" spans="1:7" ht="12.75">
      <c r="A28" s="759">
        <v>1</v>
      </c>
      <c r="B28" s="759">
        <v>1</v>
      </c>
      <c r="C28" s="762" t="s">
        <v>530</v>
      </c>
      <c r="D28" s="763">
        <v>2680</v>
      </c>
      <c r="E28" s="748" t="s">
        <v>531</v>
      </c>
      <c r="F28" s="49"/>
      <c r="G28" s="768">
        <f>D28*F28</f>
        <v>0</v>
      </c>
    </row>
    <row r="29" spans="1:7" ht="51">
      <c r="A29" s="759"/>
      <c r="B29" s="759"/>
      <c r="C29" s="765" t="s">
        <v>532</v>
      </c>
      <c r="D29" s="763"/>
      <c r="E29" s="748"/>
      <c r="F29" s="49"/>
      <c r="G29" s="768"/>
    </row>
    <row r="30" spans="1:7" ht="12.75">
      <c r="A30" s="759"/>
      <c r="B30" s="759"/>
      <c r="C30" s="650" t="s">
        <v>533</v>
      </c>
      <c r="D30" s="763">
        <v>2680</v>
      </c>
      <c r="E30" s="748" t="s">
        <v>531</v>
      </c>
      <c r="F30" s="49"/>
      <c r="G30" s="768">
        <f>D30*F30</f>
        <v>0</v>
      </c>
    </row>
    <row r="31" spans="1:7" ht="12.75">
      <c r="A31" s="759"/>
      <c r="B31" s="759"/>
      <c r="C31" s="766" t="s">
        <v>534</v>
      </c>
      <c r="D31" s="748"/>
      <c r="E31" s="748"/>
      <c r="F31" s="49"/>
      <c r="G31" s="768"/>
    </row>
    <row r="32" spans="1:7" ht="12.75">
      <c r="A32" s="759"/>
      <c r="B32" s="759"/>
      <c r="C32" s="766"/>
      <c r="D32" s="748"/>
      <c r="E32" s="748"/>
      <c r="F32" s="49"/>
      <c r="G32" s="768"/>
    </row>
    <row r="33" spans="1:7" ht="12.75">
      <c r="A33" s="759">
        <f>A28+1</f>
        <v>2</v>
      </c>
      <c r="B33" s="759">
        <f>B28+1</f>
        <v>2</v>
      </c>
      <c r="C33" s="762" t="s">
        <v>535</v>
      </c>
      <c r="D33" s="763">
        <v>534</v>
      </c>
      <c r="E33" s="748" t="s">
        <v>531</v>
      </c>
      <c r="F33" s="49"/>
      <c r="G33" s="768">
        <f>D33*F33</f>
        <v>0</v>
      </c>
    </row>
    <row r="34" spans="1:7" ht="51">
      <c r="A34" s="759"/>
      <c r="B34" s="759"/>
      <c r="C34" s="765" t="s">
        <v>536</v>
      </c>
      <c r="D34" s="763"/>
      <c r="E34" s="748"/>
      <c r="F34" s="49"/>
      <c r="G34" s="768"/>
    </row>
    <row r="35" spans="1:7" ht="12.75">
      <c r="A35" s="759"/>
      <c r="B35" s="759"/>
      <c r="C35" s="650" t="s">
        <v>533</v>
      </c>
      <c r="D35" s="763">
        <v>534</v>
      </c>
      <c r="E35" s="748" t="s">
        <v>531</v>
      </c>
      <c r="F35" s="49"/>
      <c r="G35" s="768">
        <f>D35*F35</f>
        <v>0</v>
      </c>
    </row>
    <row r="36" spans="1:7" ht="12.75">
      <c r="A36" s="759"/>
      <c r="B36" s="759"/>
      <c r="C36" s="766" t="s">
        <v>537</v>
      </c>
      <c r="D36" s="748"/>
      <c r="E36" s="748"/>
      <c r="F36" s="49"/>
      <c r="G36" s="768"/>
    </row>
    <row r="37" spans="1:7" ht="12.75">
      <c r="A37" s="759"/>
      <c r="B37" s="759"/>
      <c r="C37" s="766"/>
      <c r="D37" s="748"/>
      <c r="E37" s="748"/>
      <c r="F37" s="49"/>
      <c r="G37" s="768"/>
    </row>
    <row r="38" spans="1:7" ht="25.5">
      <c r="A38" s="759">
        <f>A33+1</f>
        <v>3</v>
      </c>
      <c r="B38" s="759">
        <f>B33+1</f>
        <v>3</v>
      </c>
      <c r="C38" s="767" t="s">
        <v>538</v>
      </c>
      <c r="D38" s="763">
        <v>21</v>
      </c>
      <c r="E38" s="748" t="s">
        <v>531</v>
      </c>
      <c r="F38" s="49"/>
      <c r="G38" s="768">
        <f>D38*F38</f>
        <v>0</v>
      </c>
    </row>
    <row r="39" spans="1:7" ht="12.75">
      <c r="A39" s="759"/>
      <c r="B39" s="759"/>
      <c r="C39" s="650" t="s">
        <v>533</v>
      </c>
      <c r="D39" s="763">
        <v>21</v>
      </c>
      <c r="E39" s="748" t="s">
        <v>531</v>
      </c>
      <c r="F39" s="49"/>
      <c r="G39" s="768">
        <f>D39*F39</f>
        <v>0</v>
      </c>
    </row>
    <row r="40" spans="1:7" ht="12.75">
      <c r="A40" s="759"/>
      <c r="B40" s="759"/>
      <c r="C40" s="766" t="s">
        <v>539</v>
      </c>
      <c r="D40" s="748"/>
      <c r="E40" s="748"/>
      <c r="F40" s="49"/>
      <c r="G40" s="768"/>
    </row>
    <row r="41" spans="1:7" ht="12.75">
      <c r="A41" s="759"/>
      <c r="B41" s="759"/>
      <c r="C41" s="766"/>
      <c r="D41" s="748"/>
      <c r="E41" s="748"/>
      <c r="F41" s="49"/>
      <c r="G41" s="768"/>
    </row>
    <row r="42" spans="1:7" ht="25.5">
      <c r="A42" s="759">
        <f>A38+1</f>
        <v>4</v>
      </c>
      <c r="B42" s="759">
        <f>B38+1</f>
        <v>4</v>
      </c>
      <c r="C42" s="639" t="s">
        <v>540</v>
      </c>
      <c r="D42" s="763">
        <v>14</v>
      </c>
      <c r="E42" s="748" t="s">
        <v>531</v>
      </c>
      <c r="F42" s="49"/>
      <c r="G42" s="768">
        <f>D42*F42</f>
        <v>0</v>
      </c>
    </row>
    <row r="43" spans="1:7" ht="12.75">
      <c r="A43" s="759"/>
      <c r="B43" s="759"/>
      <c r="C43" s="766"/>
      <c r="D43" s="748"/>
      <c r="E43" s="748"/>
      <c r="F43" s="49"/>
      <c r="G43" s="768"/>
    </row>
    <row r="44" spans="1:7" ht="12.75">
      <c r="A44" s="759"/>
      <c r="B44" s="759"/>
      <c r="C44" s="766" t="s">
        <v>541</v>
      </c>
      <c r="D44" s="748"/>
      <c r="E44" s="748"/>
      <c r="F44" s="49"/>
      <c r="G44" s="768"/>
    </row>
    <row r="45" spans="1:7" ht="12.75">
      <c r="A45" s="759"/>
      <c r="B45" s="759"/>
      <c r="C45" s="766"/>
      <c r="D45" s="748"/>
      <c r="E45" s="748"/>
      <c r="F45" s="49"/>
      <c r="G45" s="768"/>
    </row>
    <row r="46" spans="1:7" ht="12.75">
      <c r="A46" s="759">
        <f>A33+1</f>
        <v>3</v>
      </c>
      <c r="B46" s="759">
        <f>B33+1</f>
        <v>3</v>
      </c>
      <c r="C46" s="765" t="s">
        <v>542</v>
      </c>
      <c r="D46" s="763">
        <v>115</v>
      </c>
      <c r="E46" s="748" t="s">
        <v>531</v>
      </c>
      <c r="F46" s="49"/>
      <c r="G46" s="768">
        <f>D46*F46</f>
        <v>0</v>
      </c>
    </row>
    <row r="47" spans="1:7" ht="12.75">
      <c r="A47" s="759"/>
      <c r="B47" s="759"/>
      <c r="C47" s="765" t="s">
        <v>543</v>
      </c>
      <c r="D47" s="763"/>
      <c r="E47" s="748"/>
      <c r="F47" s="49"/>
      <c r="G47" s="768"/>
    </row>
    <row r="48" spans="1:7" ht="12.75">
      <c r="A48" s="759"/>
      <c r="B48" s="759"/>
      <c r="C48" s="650" t="s">
        <v>533</v>
      </c>
      <c r="D48" s="763">
        <v>115</v>
      </c>
      <c r="E48" s="748" t="s">
        <v>94</v>
      </c>
      <c r="F48" s="49"/>
      <c r="G48" s="768">
        <f>D48*F48</f>
        <v>0</v>
      </c>
    </row>
    <row r="49" spans="1:7" ht="12.75">
      <c r="A49" s="759"/>
      <c r="B49" s="759"/>
      <c r="C49" s="766" t="s">
        <v>544</v>
      </c>
      <c r="D49" s="748"/>
      <c r="E49" s="748"/>
      <c r="F49" s="49"/>
      <c r="G49" s="768"/>
    </row>
    <row r="50" spans="1:7" ht="12.75">
      <c r="A50" s="759"/>
      <c r="B50" s="759"/>
      <c r="C50" s="766"/>
      <c r="D50" s="748"/>
      <c r="E50" s="748"/>
      <c r="F50" s="49"/>
      <c r="G50" s="768"/>
    </row>
    <row r="51" spans="1:7" ht="12.75">
      <c r="A51" s="759">
        <f>A46+1</f>
        <v>4</v>
      </c>
      <c r="B51" s="759">
        <f>B46+1</f>
        <v>4</v>
      </c>
      <c r="C51" s="765" t="s">
        <v>545</v>
      </c>
      <c r="D51" s="763">
        <v>69</v>
      </c>
      <c r="E51" s="748" t="s">
        <v>531</v>
      </c>
      <c r="F51" s="49"/>
      <c r="G51" s="768">
        <f>D51*F51</f>
        <v>0</v>
      </c>
    </row>
    <row r="52" spans="1:7" ht="12.75">
      <c r="A52" s="759"/>
      <c r="B52" s="759"/>
      <c r="C52" s="765" t="s">
        <v>546</v>
      </c>
      <c r="D52" s="763"/>
      <c r="E52" s="748"/>
      <c r="F52" s="49"/>
      <c r="G52" s="768"/>
    </row>
    <row r="53" spans="1:7" ht="12.75">
      <c r="A53" s="759"/>
      <c r="B53" s="759"/>
      <c r="C53" s="650" t="s">
        <v>533</v>
      </c>
      <c r="D53" s="763">
        <v>69</v>
      </c>
      <c r="E53" s="748" t="s">
        <v>94</v>
      </c>
      <c r="F53" s="49"/>
      <c r="G53" s="768">
        <f>D53*F53</f>
        <v>0</v>
      </c>
    </row>
    <row r="54" spans="1:7" ht="12.75">
      <c r="A54" s="759"/>
      <c r="B54" s="759"/>
      <c r="C54" s="766" t="s">
        <v>547</v>
      </c>
      <c r="D54" s="748"/>
      <c r="E54" s="748"/>
      <c r="F54" s="49"/>
      <c r="G54" s="768"/>
    </row>
    <row r="55" spans="1:7" ht="12.75">
      <c r="A55" s="759"/>
      <c r="B55" s="759"/>
      <c r="C55" s="650"/>
      <c r="D55" s="748"/>
      <c r="E55" s="748"/>
      <c r="F55" s="49"/>
      <c r="G55" s="768"/>
    </row>
    <row r="56" spans="1:7" ht="12.75">
      <c r="A56" s="759">
        <f>A51+1</f>
        <v>5</v>
      </c>
      <c r="B56" s="759">
        <f>+B51+1</f>
        <v>5</v>
      </c>
      <c r="C56" s="765" t="s">
        <v>548</v>
      </c>
      <c r="D56" s="763">
        <v>29</v>
      </c>
      <c r="E56" s="748" t="s">
        <v>531</v>
      </c>
      <c r="F56" s="49"/>
      <c r="G56" s="768">
        <f>D56*F56</f>
        <v>0</v>
      </c>
    </row>
    <row r="57" spans="1:7" ht="12.75">
      <c r="A57" s="759"/>
      <c r="B57" s="759"/>
      <c r="C57" s="765" t="s">
        <v>549</v>
      </c>
      <c r="D57" s="763"/>
      <c r="E57" s="748"/>
      <c r="F57" s="49"/>
      <c r="G57" s="768"/>
    </row>
    <row r="58" spans="1:7" ht="12.75">
      <c r="A58" s="759"/>
      <c r="B58" s="759"/>
      <c r="C58" s="650" t="s">
        <v>533</v>
      </c>
      <c r="D58" s="763">
        <v>29</v>
      </c>
      <c r="E58" s="748" t="s">
        <v>94</v>
      </c>
      <c r="F58" s="49"/>
      <c r="G58" s="768">
        <f>D58*F58</f>
        <v>0</v>
      </c>
    </row>
    <row r="59" spans="1:7" ht="12.75">
      <c r="A59" s="759"/>
      <c r="B59" s="759"/>
      <c r="C59" s="766" t="s">
        <v>550</v>
      </c>
      <c r="D59" s="748"/>
      <c r="E59" s="748"/>
      <c r="F59" s="49"/>
      <c r="G59" s="768"/>
    </row>
    <row r="60" spans="1:7" ht="12.75">
      <c r="A60" s="759"/>
      <c r="B60" s="759"/>
      <c r="C60" s="650"/>
      <c r="D60" s="748"/>
      <c r="E60" s="748"/>
      <c r="F60" s="49"/>
      <c r="G60" s="768"/>
    </row>
    <row r="61" spans="1:7" ht="12.75">
      <c r="A61" s="759">
        <f>+A56+1</f>
        <v>6</v>
      </c>
      <c r="B61" s="759">
        <f>+B56+1</f>
        <v>6</v>
      </c>
      <c r="C61" s="765" t="s">
        <v>548</v>
      </c>
      <c r="D61" s="763">
        <v>15</v>
      </c>
      <c r="E61" s="748" t="s">
        <v>531</v>
      </c>
      <c r="F61" s="49"/>
      <c r="G61" s="768">
        <f>D61*F61</f>
        <v>0</v>
      </c>
    </row>
    <row r="62" spans="1:7" ht="12.75">
      <c r="A62" s="759"/>
      <c r="B62" s="759"/>
      <c r="C62" s="765" t="s">
        <v>549</v>
      </c>
      <c r="D62" s="763"/>
      <c r="E62" s="748"/>
      <c r="F62" s="49"/>
      <c r="G62" s="768"/>
    </row>
    <row r="63" spans="1:7" ht="12.75">
      <c r="A63" s="759"/>
      <c r="B63" s="759"/>
      <c r="C63" s="650" t="s">
        <v>533</v>
      </c>
      <c r="D63" s="763">
        <v>15</v>
      </c>
      <c r="E63" s="748" t="s">
        <v>94</v>
      </c>
      <c r="F63" s="49"/>
      <c r="G63" s="768">
        <f>D63*F63</f>
        <v>0</v>
      </c>
    </row>
    <row r="64" spans="1:7" ht="12.75">
      <c r="A64" s="759"/>
      <c r="B64" s="759"/>
      <c r="C64" s="766" t="s">
        <v>551</v>
      </c>
      <c r="D64" s="748"/>
      <c r="E64" s="748"/>
      <c r="F64" s="49"/>
      <c r="G64" s="768"/>
    </row>
    <row r="65" spans="1:7" ht="12.75">
      <c r="A65" s="759"/>
      <c r="B65" s="759"/>
      <c r="C65" s="650"/>
      <c r="D65" s="748"/>
      <c r="E65" s="748"/>
      <c r="F65" s="49"/>
      <c r="G65" s="768"/>
    </row>
    <row r="66" spans="1:7" ht="12.75">
      <c r="A66" s="759">
        <f>+A61+1</f>
        <v>7</v>
      </c>
      <c r="B66" s="759">
        <f>+B61+1</f>
        <v>7</v>
      </c>
      <c r="C66" s="765" t="s">
        <v>552</v>
      </c>
      <c r="D66" s="763">
        <v>24</v>
      </c>
      <c r="E66" s="748" t="s">
        <v>531</v>
      </c>
      <c r="F66" s="49"/>
      <c r="G66" s="768">
        <f>D66*F66</f>
        <v>0</v>
      </c>
    </row>
    <row r="67" spans="1:7" ht="12.75">
      <c r="A67" s="759"/>
      <c r="B67" s="759"/>
      <c r="C67" s="765" t="s">
        <v>553</v>
      </c>
      <c r="D67" s="763"/>
      <c r="E67" s="748"/>
      <c r="F67" s="49"/>
      <c r="G67" s="768"/>
    </row>
    <row r="68" spans="1:7" ht="12.75">
      <c r="A68" s="759"/>
      <c r="B68" s="759"/>
      <c r="C68" s="650" t="s">
        <v>554</v>
      </c>
      <c r="D68" s="763">
        <v>24</v>
      </c>
      <c r="E68" s="748" t="s">
        <v>94</v>
      </c>
      <c r="F68" s="49"/>
      <c r="G68" s="768">
        <f>D68*F68</f>
        <v>0</v>
      </c>
    </row>
    <row r="69" spans="1:7" ht="12.75">
      <c r="A69" s="759"/>
      <c r="B69" s="759"/>
      <c r="C69" s="640"/>
      <c r="D69" s="731"/>
      <c r="F69" s="50"/>
      <c r="G69" s="768"/>
    </row>
    <row r="70" spans="1:7" ht="12.75">
      <c r="A70" s="759">
        <f>+A66+1</f>
        <v>8</v>
      </c>
      <c r="B70" s="759">
        <f>+B66+1</f>
        <v>8</v>
      </c>
      <c r="C70" s="765" t="s">
        <v>555</v>
      </c>
      <c r="D70" s="763">
        <v>15</v>
      </c>
      <c r="E70" s="748" t="s">
        <v>531</v>
      </c>
      <c r="F70" s="49"/>
      <c r="G70" s="768">
        <f>D70*F70</f>
        <v>0</v>
      </c>
    </row>
    <row r="71" spans="1:7" ht="12.75">
      <c r="A71" s="759"/>
      <c r="B71" s="759"/>
      <c r="C71" s="765" t="s">
        <v>556</v>
      </c>
      <c r="D71" s="763"/>
      <c r="E71" s="748"/>
      <c r="F71" s="49"/>
      <c r="G71" s="768"/>
    </row>
    <row r="72" spans="1:7" ht="12.75">
      <c r="A72" s="759"/>
      <c r="B72" s="759"/>
      <c r="C72" s="650" t="s">
        <v>554</v>
      </c>
      <c r="D72" s="763">
        <v>15</v>
      </c>
      <c r="E72" s="748" t="s">
        <v>94</v>
      </c>
      <c r="F72" s="49"/>
      <c r="G72" s="768">
        <f>D72*F72</f>
        <v>0</v>
      </c>
    </row>
    <row r="73" spans="1:7" ht="12.75">
      <c r="A73" s="759"/>
      <c r="B73" s="759"/>
      <c r="C73" s="650"/>
      <c r="D73" s="748"/>
      <c r="E73" s="748"/>
      <c r="F73" s="49"/>
      <c r="G73" s="768"/>
    </row>
    <row r="74" spans="1:7" ht="12.75">
      <c r="A74" s="759">
        <f>+A70+1</f>
        <v>9</v>
      </c>
      <c r="B74" s="759">
        <f>+B70+1</f>
        <v>9</v>
      </c>
      <c r="C74" s="765" t="s">
        <v>557</v>
      </c>
      <c r="D74" s="763">
        <v>12</v>
      </c>
      <c r="E74" s="748" t="s">
        <v>531</v>
      </c>
      <c r="F74" s="49"/>
      <c r="G74" s="768">
        <f>D74*F74</f>
        <v>0</v>
      </c>
    </row>
    <row r="75" spans="1:7" ht="12.75">
      <c r="A75" s="759"/>
      <c r="B75" s="759"/>
      <c r="C75" s="640"/>
      <c r="D75" s="731"/>
      <c r="F75" s="50"/>
      <c r="G75" s="768"/>
    </row>
    <row r="76" spans="1:7" ht="14.25">
      <c r="A76" s="759">
        <f>+A74+1</f>
        <v>10</v>
      </c>
      <c r="B76" s="759">
        <f>+B74+1</f>
        <v>10</v>
      </c>
      <c r="C76" s="760" t="s">
        <v>558</v>
      </c>
      <c r="D76" s="763">
        <v>40</v>
      </c>
      <c r="E76" s="748" t="s">
        <v>531</v>
      </c>
      <c r="F76" s="49"/>
      <c r="G76" s="768">
        <f>D76*F76</f>
        <v>0</v>
      </c>
    </row>
    <row r="77" spans="1:7" ht="12.75">
      <c r="A77" s="759"/>
      <c r="B77" s="759"/>
      <c r="C77" s="766"/>
      <c r="D77" s="748"/>
      <c r="E77" s="748"/>
      <c r="F77" s="49"/>
      <c r="G77" s="764"/>
    </row>
    <row r="78" spans="1:8" ht="12.75">
      <c r="A78" s="759"/>
      <c r="B78" s="759"/>
      <c r="C78" s="758"/>
      <c r="D78" s="870"/>
      <c r="E78" s="870"/>
      <c r="F78" s="878"/>
      <c r="G78" s="870"/>
      <c r="H78" s="870"/>
    </row>
    <row r="79" spans="1:8" ht="12.75">
      <c r="A79" s="728"/>
      <c r="B79" s="769"/>
      <c r="C79" s="758"/>
      <c r="D79" s="870"/>
      <c r="E79" s="870"/>
      <c r="F79" s="878"/>
      <c r="G79" s="870"/>
      <c r="H79" s="870"/>
    </row>
    <row r="80" spans="1:8" ht="15">
      <c r="A80" s="728"/>
      <c r="C80" s="770" t="s">
        <v>559</v>
      </c>
      <c r="D80" s="870"/>
      <c r="E80" s="870"/>
      <c r="F80" s="878"/>
      <c r="G80" s="870"/>
      <c r="H80" s="870"/>
    </row>
    <row r="81" spans="1:8" ht="12.75">
      <c r="A81" s="771"/>
      <c r="B81" s="772"/>
      <c r="C81" s="773"/>
      <c r="D81" s="870"/>
      <c r="E81" s="870"/>
      <c r="F81" s="878"/>
      <c r="G81" s="870"/>
      <c r="H81" s="870"/>
    </row>
    <row r="82" spans="1:8" ht="25.5">
      <c r="A82" s="774"/>
      <c r="B82" s="775"/>
      <c r="C82" s="776" t="s">
        <v>560</v>
      </c>
      <c r="D82" s="870"/>
      <c r="E82" s="870"/>
      <c r="F82" s="878"/>
      <c r="G82" s="870"/>
      <c r="H82" s="870"/>
    </row>
    <row r="83" spans="1:8" ht="12.75">
      <c r="A83" s="774"/>
      <c r="B83" s="775"/>
      <c r="C83" s="779" t="s">
        <v>561</v>
      </c>
      <c r="D83" s="870"/>
      <c r="E83" s="870"/>
      <c r="F83" s="878"/>
      <c r="G83" s="870"/>
      <c r="H83" s="870"/>
    </row>
    <row r="84" spans="1:8" ht="12.75">
      <c r="A84" s="774"/>
      <c r="B84" s="775"/>
      <c r="C84" s="779"/>
      <c r="D84" s="870"/>
      <c r="E84" s="870"/>
      <c r="F84" s="878"/>
      <c r="G84" s="870"/>
      <c r="H84" s="870"/>
    </row>
    <row r="85" spans="1:8" ht="12.75">
      <c r="A85" s="728"/>
      <c r="C85" s="758" t="s">
        <v>562</v>
      </c>
      <c r="D85" s="870"/>
      <c r="E85" s="870"/>
      <c r="F85" s="878"/>
      <c r="G85" s="870"/>
      <c r="H85" s="870"/>
    </row>
    <row r="86" spans="1:8" ht="12.75">
      <c r="A86" s="728"/>
      <c r="C86" s="758"/>
      <c r="D86" s="870"/>
      <c r="E86" s="870"/>
      <c r="F86" s="878"/>
      <c r="G86" s="870"/>
      <c r="H86" s="870"/>
    </row>
    <row r="87" spans="1:8" ht="38.25">
      <c r="A87" s="759">
        <f>A76+1</f>
        <v>11</v>
      </c>
      <c r="B87" s="759">
        <v>1</v>
      </c>
      <c r="C87" s="780" t="s">
        <v>563</v>
      </c>
      <c r="D87" s="870"/>
      <c r="E87" s="870"/>
      <c r="F87" s="878"/>
      <c r="G87" s="870"/>
      <c r="H87" s="870"/>
    </row>
    <row r="88" spans="1:7" ht="12.75">
      <c r="A88" s="769"/>
      <c r="B88" s="769"/>
      <c r="C88" s="782" t="s">
        <v>564</v>
      </c>
      <c r="D88" s="781">
        <v>62800</v>
      </c>
      <c r="E88" s="764" t="s">
        <v>74</v>
      </c>
      <c r="F88" s="50"/>
      <c r="G88" s="768">
        <f>D88*F88</f>
        <v>0</v>
      </c>
    </row>
    <row r="89" spans="1:7" ht="12.75">
      <c r="A89" s="769"/>
      <c r="B89" s="769"/>
      <c r="C89" s="782" t="s">
        <v>565</v>
      </c>
      <c r="D89" s="781">
        <v>2000</v>
      </c>
      <c r="E89" s="764" t="s">
        <v>74</v>
      </c>
      <c r="F89" s="50"/>
      <c r="G89" s="768">
        <f aca="true" t="shared" si="0" ref="G89:G151">D89*F89</f>
        <v>0</v>
      </c>
    </row>
    <row r="90" spans="1:7" ht="12.75">
      <c r="A90" s="769"/>
      <c r="B90" s="769"/>
      <c r="C90" s="782" t="s">
        <v>566</v>
      </c>
      <c r="D90" s="781">
        <v>1000</v>
      </c>
      <c r="E90" s="764" t="s">
        <v>74</v>
      </c>
      <c r="F90" s="50"/>
      <c r="G90" s="768">
        <f t="shared" si="0"/>
        <v>0</v>
      </c>
    </row>
    <row r="91" spans="1:7" ht="12.75">
      <c r="A91" s="769"/>
      <c r="B91" s="769"/>
      <c r="C91" s="782" t="s">
        <v>567</v>
      </c>
      <c r="D91" s="781">
        <v>200</v>
      </c>
      <c r="E91" s="764" t="s">
        <v>74</v>
      </c>
      <c r="F91" s="50"/>
      <c r="G91" s="768">
        <f t="shared" si="0"/>
        <v>0</v>
      </c>
    </row>
    <row r="92" spans="1:7" ht="12.75">
      <c r="A92" s="769"/>
      <c r="B92" s="769"/>
      <c r="C92" s="782" t="s">
        <v>568</v>
      </c>
      <c r="D92" s="781">
        <v>1200</v>
      </c>
      <c r="E92" s="764" t="s">
        <v>74</v>
      </c>
      <c r="F92" s="50"/>
      <c r="G92" s="768">
        <f t="shared" si="0"/>
        <v>0</v>
      </c>
    </row>
    <row r="93" spans="1:7" ht="12.75">
      <c r="A93" s="769"/>
      <c r="B93" s="769"/>
      <c r="C93" s="782" t="s">
        <v>569</v>
      </c>
      <c r="D93" s="781">
        <v>50</v>
      </c>
      <c r="E93" s="764" t="s">
        <v>74</v>
      </c>
      <c r="F93" s="50"/>
      <c r="G93" s="768">
        <f t="shared" si="0"/>
        <v>0</v>
      </c>
    </row>
    <row r="94" spans="1:7" ht="12.75">
      <c r="A94" s="769"/>
      <c r="B94" s="769"/>
      <c r="C94" s="782" t="s">
        <v>570</v>
      </c>
      <c r="D94" s="781">
        <v>50</v>
      </c>
      <c r="E94" s="764" t="s">
        <v>74</v>
      </c>
      <c r="F94" s="50"/>
      <c r="G94" s="768">
        <f t="shared" si="0"/>
        <v>0</v>
      </c>
    </row>
    <row r="95" spans="1:7" ht="12.75">
      <c r="A95" s="769"/>
      <c r="B95" s="769"/>
      <c r="C95" s="783" t="s">
        <v>571</v>
      </c>
      <c r="D95" s="784">
        <v>500</v>
      </c>
      <c r="E95" s="785" t="s">
        <v>74</v>
      </c>
      <c r="F95" s="50"/>
      <c r="G95" s="768">
        <f t="shared" si="0"/>
        <v>0</v>
      </c>
    </row>
    <row r="96" spans="1:7" ht="12.75">
      <c r="A96" s="769"/>
      <c r="B96" s="769"/>
      <c r="C96" s="783" t="s">
        <v>572</v>
      </c>
      <c r="D96" s="784">
        <v>90</v>
      </c>
      <c r="E96" s="785" t="s">
        <v>74</v>
      </c>
      <c r="F96" s="50"/>
      <c r="G96" s="768">
        <f t="shared" si="0"/>
        <v>0</v>
      </c>
    </row>
    <row r="97" spans="1:7" ht="12.75">
      <c r="A97" s="769"/>
      <c r="B97" s="769"/>
      <c r="C97" s="782" t="s">
        <v>573</v>
      </c>
      <c r="D97" s="781">
        <v>200</v>
      </c>
      <c r="E97" s="764" t="s">
        <v>74</v>
      </c>
      <c r="F97" s="50"/>
      <c r="G97" s="768">
        <f t="shared" si="0"/>
        <v>0</v>
      </c>
    </row>
    <row r="98" spans="1:7" ht="12.75">
      <c r="A98" s="769"/>
      <c r="B98" s="769"/>
      <c r="C98" s="782"/>
      <c r="D98" s="781"/>
      <c r="E98" s="764"/>
      <c r="F98" s="50"/>
      <c r="G98" s="768"/>
    </row>
    <row r="99" spans="1:7" ht="12.75">
      <c r="A99" s="759">
        <f>A87+1</f>
        <v>12</v>
      </c>
      <c r="B99" s="759">
        <f>B87+1</f>
        <v>2</v>
      </c>
      <c r="C99" s="743" t="s">
        <v>574</v>
      </c>
      <c r="D99" s="761"/>
      <c r="F99" s="887"/>
      <c r="G99" s="768"/>
    </row>
    <row r="100" spans="1:7" ht="12.75">
      <c r="A100" s="756"/>
      <c r="B100" s="756"/>
      <c r="C100" s="639" t="s">
        <v>575</v>
      </c>
      <c r="D100" s="761">
        <v>540</v>
      </c>
      <c r="E100" s="778" t="s">
        <v>74</v>
      </c>
      <c r="F100" s="50"/>
      <c r="G100" s="768">
        <f t="shared" si="0"/>
        <v>0</v>
      </c>
    </row>
    <row r="101" spans="1:7" ht="12.75">
      <c r="A101" s="756"/>
      <c r="B101" s="756"/>
      <c r="C101" s="639"/>
      <c r="D101" s="761"/>
      <c r="E101" s="778"/>
      <c r="F101" s="50"/>
      <c r="G101" s="768"/>
    </row>
    <row r="102" spans="1:7" ht="12.75">
      <c r="A102" s="759">
        <f>A99+1</f>
        <v>13</v>
      </c>
      <c r="B102" s="759">
        <f>B99+1</f>
        <v>3</v>
      </c>
      <c r="C102" s="743" t="s">
        <v>576</v>
      </c>
      <c r="D102" s="761"/>
      <c r="F102" s="887"/>
      <c r="G102" s="768"/>
    </row>
    <row r="103" spans="1:7" ht="12.75">
      <c r="A103" s="756"/>
      <c r="B103" s="756"/>
      <c r="C103" s="639" t="s">
        <v>577</v>
      </c>
      <c r="D103" s="761">
        <v>1500</v>
      </c>
      <c r="E103" s="778" t="s">
        <v>74</v>
      </c>
      <c r="F103" s="50"/>
      <c r="G103" s="768">
        <f t="shared" si="0"/>
        <v>0</v>
      </c>
    </row>
    <row r="104" spans="1:7" ht="12.75">
      <c r="A104" s="640"/>
      <c r="B104" s="640"/>
      <c r="C104" s="639" t="s">
        <v>578</v>
      </c>
      <c r="D104" s="761">
        <v>1000</v>
      </c>
      <c r="E104" s="778" t="s">
        <v>74</v>
      </c>
      <c r="F104" s="50"/>
      <c r="G104" s="768">
        <f t="shared" si="0"/>
        <v>0</v>
      </c>
    </row>
    <row r="105" spans="1:7" ht="12.75">
      <c r="A105" s="640"/>
      <c r="B105" s="640"/>
      <c r="C105" s="639" t="s">
        <v>579</v>
      </c>
      <c r="D105" s="761">
        <v>700</v>
      </c>
      <c r="E105" s="778" t="s">
        <v>74</v>
      </c>
      <c r="F105" s="50"/>
      <c r="G105" s="768">
        <f t="shared" si="0"/>
        <v>0</v>
      </c>
    </row>
    <row r="106" spans="1:7" ht="12.75">
      <c r="A106" s="640"/>
      <c r="B106" s="640"/>
      <c r="C106" s="639"/>
      <c r="D106" s="786"/>
      <c r="E106" s="778"/>
      <c r="F106" s="55"/>
      <c r="G106" s="768"/>
    </row>
    <row r="107" spans="1:7" ht="12.75">
      <c r="A107" s="759">
        <f>A102+1</f>
        <v>14</v>
      </c>
      <c r="B107" s="759">
        <f>B102+1</f>
        <v>4</v>
      </c>
      <c r="C107" s="639" t="s">
        <v>580</v>
      </c>
      <c r="D107" s="761"/>
      <c r="F107" s="50"/>
      <c r="G107" s="768"/>
    </row>
    <row r="108" spans="1:7" ht="12.75">
      <c r="A108" s="640"/>
      <c r="B108" s="640"/>
      <c r="C108" s="639" t="s">
        <v>581</v>
      </c>
      <c r="D108" s="786">
        <v>800</v>
      </c>
      <c r="E108" s="778" t="s">
        <v>74</v>
      </c>
      <c r="F108" s="55"/>
      <c r="G108" s="768">
        <f t="shared" si="0"/>
        <v>0</v>
      </c>
    </row>
    <row r="109" spans="1:7" ht="12.75">
      <c r="A109" s="640"/>
      <c r="B109" s="640"/>
      <c r="C109" s="639" t="s">
        <v>582</v>
      </c>
      <c r="D109" s="786">
        <v>100</v>
      </c>
      <c r="E109" s="778" t="s">
        <v>74</v>
      </c>
      <c r="F109" s="55"/>
      <c r="G109" s="768">
        <f t="shared" si="0"/>
        <v>0</v>
      </c>
    </row>
    <row r="110" spans="1:7" ht="12.75">
      <c r="A110" s="640"/>
      <c r="B110" s="640"/>
      <c r="C110" s="639"/>
      <c r="D110" s="786"/>
      <c r="E110" s="778"/>
      <c r="F110" s="55"/>
      <c r="G110" s="768"/>
    </row>
    <row r="111" spans="1:7" ht="25.5">
      <c r="A111" s="759">
        <f>A107+1</f>
        <v>15</v>
      </c>
      <c r="B111" s="759">
        <f>B107+1</f>
        <v>5</v>
      </c>
      <c r="C111" s="743" t="s">
        <v>583</v>
      </c>
      <c r="D111" s="781"/>
      <c r="E111" s="764"/>
      <c r="F111" s="50"/>
      <c r="G111" s="768"/>
    </row>
    <row r="112" spans="1:7" ht="12.75">
      <c r="A112" s="759"/>
      <c r="B112" s="759"/>
      <c r="C112" s="787" t="s">
        <v>584</v>
      </c>
      <c r="D112" s="761"/>
      <c r="E112" s="768"/>
      <c r="F112" s="50"/>
      <c r="G112" s="768"/>
    </row>
    <row r="113" spans="1:7" ht="12.75">
      <c r="A113" s="759"/>
      <c r="B113" s="759"/>
      <c r="C113" s="787" t="s">
        <v>585</v>
      </c>
      <c r="D113" s="761"/>
      <c r="E113" s="768"/>
      <c r="F113" s="50"/>
      <c r="G113" s="768"/>
    </row>
    <row r="114" spans="1:7" ht="12.75">
      <c r="A114" s="759"/>
      <c r="B114" s="759"/>
      <c r="C114" s="787" t="s">
        <v>586</v>
      </c>
      <c r="D114" s="761">
        <v>700</v>
      </c>
      <c r="E114" s="764" t="s">
        <v>74</v>
      </c>
      <c r="F114" s="50"/>
      <c r="G114" s="768">
        <f t="shared" si="0"/>
        <v>0</v>
      </c>
    </row>
    <row r="115" spans="1:7" ht="12.75">
      <c r="A115" s="640"/>
      <c r="B115" s="640"/>
      <c r="C115" s="743"/>
      <c r="D115" s="786"/>
      <c r="E115" s="777"/>
      <c r="F115" s="55"/>
      <c r="G115" s="768"/>
    </row>
    <row r="116" spans="1:7" ht="25.5">
      <c r="A116" s="759">
        <f>A111+1</f>
        <v>16</v>
      </c>
      <c r="B116" s="759">
        <f>B111+1</f>
        <v>6</v>
      </c>
      <c r="C116" s="743" t="s">
        <v>587</v>
      </c>
      <c r="D116" s="781"/>
      <c r="E116" s="764"/>
      <c r="F116" s="50"/>
      <c r="G116" s="768"/>
    </row>
    <row r="117" spans="1:7" ht="12.75">
      <c r="A117" s="759"/>
      <c r="B117" s="759"/>
      <c r="C117" s="787" t="s">
        <v>584</v>
      </c>
      <c r="D117" s="761"/>
      <c r="E117" s="768"/>
      <c r="F117" s="50"/>
      <c r="G117" s="768"/>
    </row>
    <row r="118" spans="1:7" ht="12.75">
      <c r="A118" s="759"/>
      <c r="B118" s="759"/>
      <c r="C118" s="787" t="s">
        <v>585</v>
      </c>
      <c r="D118" s="761"/>
      <c r="E118" s="768"/>
      <c r="F118" s="50"/>
      <c r="G118" s="768"/>
    </row>
    <row r="119" spans="1:7" ht="12.75">
      <c r="A119" s="759"/>
      <c r="B119" s="759"/>
      <c r="C119" s="787" t="s">
        <v>586</v>
      </c>
      <c r="D119" s="761">
        <v>2100</v>
      </c>
      <c r="E119" s="764" t="s">
        <v>74</v>
      </c>
      <c r="F119" s="50"/>
      <c r="G119" s="768">
        <f t="shared" si="0"/>
        <v>0</v>
      </c>
    </row>
    <row r="120" spans="1:7" ht="12.75">
      <c r="A120" s="759"/>
      <c r="B120" s="759"/>
      <c r="C120" s="788"/>
      <c r="D120" s="761"/>
      <c r="F120" s="50"/>
      <c r="G120" s="768"/>
    </row>
    <row r="121" spans="1:7" ht="114.75">
      <c r="A121" s="759">
        <f>A116+1</f>
        <v>17</v>
      </c>
      <c r="B121" s="759">
        <f>B116+1</f>
        <v>7</v>
      </c>
      <c r="C121" s="788" t="s">
        <v>588</v>
      </c>
      <c r="D121" s="761">
        <v>20</v>
      </c>
      <c r="E121" s="731" t="s">
        <v>94</v>
      </c>
      <c r="F121" s="887"/>
      <c r="G121" s="768">
        <f t="shared" si="0"/>
        <v>0</v>
      </c>
    </row>
    <row r="122" spans="2:7" ht="12.75">
      <c r="B122" s="742"/>
      <c r="C122" s="788"/>
      <c r="D122" s="761"/>
      <c r="F122" s="55"/>
      <c r="G122" s="768"/>
    </row>
    <row r="123" spans="1:7" ht="25.5">
      <c r="A123" s="759">
        <f>A121+1</f>
        <v>18</v>
      </c>
      <c r="B123" s="759">
        <f>B121+1</f>
        <v>8</v>
      </c>
      <c r="C123" s="743" t="s">
        <v>589</v>
      </c>
      <c r="D123" s="761">
        <v>22</v>
      </c>
      <c r="E123" s="778" t="s">
        <v>94</v>
      </c>
      <c r="F123" s="55"/>
      <c r="G123" s="768">
        <f t="shared" si="0"/>
        <v>0</v>
      </c>
    </row>
    <row r="124" spans="2:7" ht="12.75">
      <c r="B124" s="742"/>
      <c r="C124" s="788" t="s">
        <v>590</v>
      </c>
      <c r="D124" s="731">
        <v>4</v>
      </c>
      <c r="E124" s="731" t="s">
        <v>531</v>
      </c>
      <c r="F124" s="55"/>
      <c r="G124" s="768">
        <f t="shared" si="0"/>
        <v>0</v>
      </c>
    </row>
    <row r="125" spans="2:7" ht="12.75">
      <c r="B125" s="742"/>
      <c r="C125" s="788" t="s">
        <v>591</v>
      </c>
      <c r="D125" s="731">
        <v>1</v>
      </c>
      <c r="E125" s="731" t="s">
        <v>531</v>
      </c>
      <c r="F125" s="55"/>
      <c r="G125" s="768">
        <f t="shared" si="0"/>
        <v>0</v>
      </c>
    </row>
    <row r="126" spans="2:7" ht="12.75">
      <c r="B126" s="742"/>
      <c r="C126" s="788" t="s">
        <v>592</v>
      </c>
      <c r="D126" s="731">
        <v>1</v>
      </c>
      <c r="E126" s="731" t="s">
        <v>531</v>
      </c>
      <c r="F126" s="55"/>
      <c r="G126" s="768">
        <f t="shared" si="0"/>
        <v>0</v>
      </c>
    </row>
    <row r="127" spans="2:7" ht="12.75">
      <c r="B127" s="742"/>
      <c r="C127" s="788" t="s">
        <v>593</v>
      </c>
      <c r="D127" s="731">
        <v>2</v>
      </c>
      <c r="E127" s="731" t="s">
        <v>531</v>
      </c>
      <c r="F127" s="55"/>
      <c r="G127" s="768">
        <f t="shared" si="0"/>
        <v>0</v>
      </c>
    </row>
    <row r="128" spans="2:7" ht="12.75">
      <c r="B128" s="742"/>
      <c r="C128" s="788" t="s">
        <v>594</v>
      </c>
      <c r="D128" s="731">
        <v>1</v>
      </c>
      <c r="E128" s="731" t="s">
        <v>531</v>
      </c>
      <c r="F128" s="55"/>
      <c r="G128" s="768">
        <f t="shared" si="0"/>
        <v>0</v>
      </c>
    </row>
    <row r="129" spans="1:7" ht="12.75">
      <c r="A129" s="759"/>
      <c r="B129" s="759"/>
      <c r="C129" s="789"/>
      <c r="D129" s="761"/>
      <c r="F129" s="55"/>
      <c r="G129" s="768"/>
    </row>
    <row r="130" spans="1:7" ht="12.75">
      <c r="A130" s="759">
        <f>A123+1</f>
        <v>19</v>
      </c>
      <c r="B130" s="759">
        <f>B123+1</f>
        <v>9</v>
      </c>
      <c r="C130" s="779" t="s">
        <v>595</v>
      </c>
      <c r="D130" s="731">
        <v>374</v>
      </c>
      <c r="E130" s="731" t="s">
        <v>531</v>
      </c>
      <c r="F130" s="50"/>
      <c r="G130" s="768">
        <f t="shared" si="0"/>
        <v>0</v>
      </c>
    </row>
    <row r="131" spans="2:7" ht="12.75">
      <c r="B131" s="742"/>
      <c r="C131" s="779"/>
      <c r="D131" s="731"/>
      <c r="F131" s="50"/>
      <c r="G131" s="768"/>
    </row>
    <row r="132" spans="1:7" ht="25.5">
      <c r="A132" s="759">
        <f>A130+1</f>
        <v>20</v>
      </c>
      <c r="B132" s="759">
        <f>B130+1</f>
        <v>10</v>
      </c>
      <c r="C132" s="639" t="s">
        <v>596</v>
      </c>
      <c r="D132" s="761">
        <v>10</v>
      </c>
      <c r="E132" s="731" t="s">
        <v>74</v>
      </c>
      <c r="F132" s="55"/>
      <c r="G132" s="768">
        <f t="shared" si="0"/>
        <v>0</v>
      </c>
    </row>
    <row r="133" spans="1:7" ht="12.75">
      <c r="A133" s="728"/>
      <c r="C133" s="779"/>
      <c r="D133" s="731"/>
      <c r="F133" s="50"/>
      <c r="G133" s="768"/>
    </row>
    <row r="134" spans="1:7" ht="25.5">
      <c r="A134" s="759">
        <f>A132+1</f>
        <v>21</v>
      </c>
      <c r="B134" s="759">
        <f>B132+1</f>
        <v>11</v>
      </c>
      <c r="C134" s="779" t="s">
        <v>597</v>
      </c>
      <c r="D134" s="731">
        <v>12</v>
      </c>
      <c r="E134" s="731" t="s">
        <v>531</v>
      </c>
      <c r="F134" s="50"/>
      <c r="G134" s="768">
        <f t="shared" si="0"/>
        <v>0</v>
      </c>
    </row>
    <row r="135" spans="1:7" ht="12.75">
      <c r="A135" s="759"/>
      <c r="B135" s="759"/>
      <c r="C135" s="779"/>
      <c r="D135" s="731"/>
      <c r="F135" s="50"/>
      <c r="G135" s="768"/>
    </row>
    <row r="136" spans="1:7" ht="12.75">
      <c r="A136" s="759">
        <f>A134+1</f>
        <v>22</v>
      </c>
      <c r="B136" s="759">
        <f>B134+1</f>
        <v>12</v>
      </c>
      <c r="C136" s="788" t="s">
        <v>598</v>
      </c>
      <c r="D136" s="761">
        <v>475</v>
      </c>
      <c r="E136" s="731" t="s">
        <v>531</v>
      </c>
      <c r="F136" s="50"/>
      <c r="G136" s="768">
        <f t="shared" si="0"/>
        <v>0</v>
      </c>
    </row>
    <row r="137" spans="1:7" ht="12.75">
      <c r="A137" s="728"/>
      <c r="C137" s="640"/>
      <c r="D137" s="731"/>
      <c r="F137" s="50"/>
      <c r="G137" s="768"/>
    </row>
    <row r="138" spans="1:7" ht="12.75">
      <c r="A138" s="759">
        <f>A136+1</f>
        <v>23</v>
      </c>
      <c r="B138" s="759">
        <f>B136+1</f>
        <v>13</v>
      </c>
      <c r="C138" s="779" t="s">
        <v>599</v>
      </c>
      <c r="D138" s="761">
        <v>475</v>
      </c>
      <c r="E138" s="731" t="s">
        <v>531</v>
      </c>
      <c r="F138" s="50"/>
      <c r="G138" s="768">
        <f t="shared" si="0"/>
        <v>0</v>
      </c>
    </row>
    <row r="139" spans="1:7" ht="12.75">
      <c r="A139" s="759"/>
      <c r="B139" s="759"/>
      <c r="C139" s="779"/>
      <c r="D139" s="761"/>
      <c r="F139" s="50"/>
      <c r="G139" s="768"/>
    </row>
    <row r="140" spans="1:7" ht="25.5">
      <c r="A140" s="759">
        <f>A138+1</f>
        <v>24</v>
      </c>
      <c r="B140" s="759">
        <f>B138+1</f>
        <v>14</v>
      </c>
      <c r="C140" s="743" t="s">
        <v>600</v>
      </c>
      <c r="D140" s="761">
        <v>250</v>
      </c>
      <c r="E140" s="731" t="s">
        <v>74</v>
      </c>
      <c r="F140" s="50"/>
      <c r="G140" s="768">
        <f t="shared" si="0"/>
        <v>0</v>
      </c>
    </row>
    <row r="141" spans="1:7" ht="12.75">
      <c r="A141" s="759"/>
      <c r="B141" s="759"/>
      <c r="C141" s="743"/>
      <c r="D141" s="731"/>
      <c r="F141" s="50"/>
      <c r="G141" s="768"/>
    </row>
    <row r="142" spans="1:7" ht="38.25">
      <c r="A142" s="759">
        <f>A140+1</f>
        <v>25</v>
      </c>
      <c r="B142" s="759">
        <f>B140+1</f>
        <v>15</v>
      </c>
      <c r="C142" s="639" t="s">
        <v>601</v>
      </c>
      <c r="D142" s="761">
        <v>350</v>
      </c>
      <c r="E142" s="731" t="s">
        <v>74</v>
      </c>
      <c r="F142" s="50"/>
      <c r="G142" s="768">
        <f t="shared" si="0"/>
        <v>0</v>
      </c>
    </row>
    <row r="143" spans="1:7" ht="25.5">
      <c r="A143" s="759"/>
      <c r="B143" s="759"/>
      <c r="C143" s="790" t="s">
        <v>602</v>
      </c>
      <c r="D143" s="731"/>
      <c r="F143" s="50"/>
      <c r="G143" s="768"/>
    </row>
    <row r="144" spans="1:7" ht="12.75">
      <c r="A144" s="759"/>
      <c r="B144" s="759"/>
      <c r="C144" s="640"/>
      <c r="D144" s="731"/>
      <c r="F144" s="50"/>
      <c r="G144" s="768"/>
    </row>
    <row r="145" spans="1:7" ht="12.75">
      <c r="A145" s="759">
        <f>A142+1</f>
        <v>26</v>
      </c>
      <c r="B145" s="759">
        <f>B142+1</f>
        <v>16</v>
      </c>
      <c r="C145" s="639" t="s">
        <v>603</v>
      </c>
      <c r="D145" s="731">
        <v>160</v>
      </c>
      <c r="E145" s="748" t="s">
        <v>531</v>
      </c>
      <c r="F145" s="49"/>
      <c r="G145" s="768">
        <f t="shared" si="0"/>
        <v>0</v>
      </c>
    </row>
    <row r="146" spans="1:7" ht="12.75">
      <c r="A146" s="759"/>
      <c r="B146" s="759"/>
      <c r="C146" s="640"/>
      <c r="D146" s="731"/>
      <c r="F146" s="50"/>
      <c r="G146" s="768"/>
    </row>
    <row r="147" spans="1:7" ht="12.75">
      <c r="A147" s="759">
        <f>A145+1</f>
        <v>27</v>
      </c>
      <c r="B147" s="759">
        <f>B145+1</f>
        <v>17</v>
      </c>
      <c r="C147" s="639" t="s">
        <v>604</v>
      </c>
      <c r="D147" s="761">
        <v>30000</v>
      </c>
      <c r="E147" s="731" t="s">
        <v>74</v>
      </c>
      <c r="F147" s="55"/>
      <c r="G147" s="768">
        <f t="shared" si="0"/>
        <v>0</v>
      </c>
    </row>
    <row r="148" spans="1:7" ht="12.75">
      <c r="A148" s="759"/>
      <c r="B148" s="759"/>
      <c r="C148" s="788"/>
      <c r="D148" s="761"/>
      <c r="F148" s="55"/>
      <c r="G148" s="768"/>
    </row>
    <row r="149" spans="1:7" ht="12.75">
      <c r="A149" s="759">
        <f>A147+1</f>
        <v>28</v>
      </c>
      <c r="B149" s="759">
        <f>B147+1</f>
        <v>18</v>
      </c>
      <c r="C149" s="639" t="s">
        <v>605</v>
      </c>
      <c r="D149" s="761">
        <v>15000</v>
      </c>
      <c r="E149" s="731" t="s">
        <v>74</v>
      </c>
      <c r="F149" s="55"/>
      <c r="G149" s="768">
        <f t="shared" si="0"/>
        <v>0</v>
      </c>
    </row>
    <row r="150" spans="1:7" ht="12.75">
      <c r="A150" s="759"/>
      <c r="B150" s="759"/>
      <c r="C150" s="779"/>
      <c r="D150" s="761"/>
      <c r="F150" s="50"/>
      <c r="G150" s="768"/>
    </row>
    <row r="151" spans="1:7" ht="12.75">
      <c r="A151" s="759">
        <f>A140+1</f>
        <v>25</v>
      </c>
      <c r="B151" s="759">
        <f>B140+1</f>
        <v>15</v>
      </c>
      <c r="C151" s="788" t="s">
        <v>606</v>
      </c>
      <c r="D151" s="731">
        <v>1</v>
      </c>
      <c r="E151" s="748" t="s">
        <v>531</v>
      </c>
      <c r="F151" s="49"/>
      <c r="G151" s="768">
        <f t="shared" si="0"/>
        <v>0</v>
      </c>
    </row>
    <row r="152" spans="1:7" ht="12.75">
      <c r="A152" s="759"/>
      <c r="B152" s="759"/>
      <c r="C152" s="788"/>
      <c r="D152" s="731"/>
      <c r="E152" s="748"/>
      <c r="F152" s="49"/>
      <c r="G152" s="768"/>
    </row>
    <row r="153" spans="1:7" ht="12.75">
      <c r="A153" s="759">
        <f>A151+1</f>
        <v>26</v>
      </c>
      <c r="B153" s="759">
        <f>B151+1</f>
        <v>16</v>
      </c>
      <c r="C153" s="639" t="s">
        <v>607</v>
      </c>
      <c r="D153" s="731">
        <v>280</v>
      </c>
      <c r="E153" s="748" t="s">
        <v>531</v>
      </c>
      <c r="F153" s="49"/>
      <c r="G153" s="768">
        <f aca="true" t="shared" si="1" ref="G153:G159">D153*F153</f>
        <v>0</v>
      </c>
    </row>
    <row r="154" spans="1:7" ht="12.75">
      <c r="A154" s="759"/>
      <c r="B154" s="759"/>
      <c r="C154" s="788"/>
      <c r="D154" s="731"/>
      <c r="E154" s="748"/>
      <c r="F154" s="49"/>
      <c r="G154" s="768"/>
    </row>
    <row r="155" spans="1:7" ht="25.5">
      <c r="A155" s="759">
        <f>A153+1</f>
        <v>27</v>
      </c>
      <c r="B155" s="759">
        <f>B153+1</f>
        <v>17</v>
      </c>
      <c r="C155" s="743" t="s">
        <v>608</v>
      </c>
      <c r="D155" s="761">
        <v>1</v>
      </c>
      <c r="E155" s="731" t="s">
        <v>94</v>
      </c>
      <c r="F155" s="50"/>
      <c r="G155" s="768">
        <f t="shared" si="1"/>
        <v>0</v>
      </c>
    </row>
    <row r="156" spans="1:7" ht="12.75">
      <c r="A156" s="759"/>
      <c r="B156" s="759"/>
      <c r="C156" s="640"/>
      <c r="D156" s="731"/>
      <c r="F156" s="50"/>
      <c r="G156" s="768"/>
    </row>
    <row r="157" spans="1:7" ht="12.75">
      <c r="A157" s="759">
        <f>A155+1</f>
        <v>28</v>
      </c>
      <c r="B157" s="759">
        <f>B155+1</f>
        <v>18</v>
      </c>
      <c r="C157" s="779" t="s">
        <v>609</v>
      </c>
      <c r="D157" s="761">
        <v>1</v>
      </c>
      <c r="E157" s="731" t="s">
        <v>94</v>
      </c>
      <c r="F157" s="50"/>
      <c r="G157" s="768">
        <f t="shared" si="1"/>
        <v>0</v>
      </c>
    </row>
    <row r="158" spans="1:7" ht="12.75">
      <c r="A158" s="759"/>
      <c r="B158" s="759"/>
      <c r="C158" s="640"/>
      <c r="D158" s="761"/>
      <c r="F158" s="50"/>
      <c r="G158" s="768"/>
    </row>
    <row r="159" spans="1:7" ht="12.75">
      <c r="A159" s="759">
        <f>A157+1</f>
        <v>29</v>
      </c>
      <c r="B159" s="759">
        <f>B157+1</f>
        <v>19</v>
      </c>
      <c r="C159" s="791" t="s">
        <v>610</v>
      </c>
      <c r="D159" s="786">
        <v>1</v>
      </c>
      <c r="E159" s="731" t="s">
        <v>94</v>
      </c>
      <c r="F159" s="55"/>
      <c r="G159" s="768">
        <f t="shared" si="1"/>
        <v>0</v>
      </c>
    </row>
    <row r="160" spans="1:7" ht="12.75">
      <c r="A160" s="759"/>
      <c r="B160" s="759"/>
      <c r="C160" s="792"/>
      <c r="D160" s="786"/>
      <c r="E160" s="778"/>
      <c r="F160" s="55"/>
      <c r="G160" s="778"/>
    </row>
    <row r="161" spans="1:7" ht="12.75">
      <c r="A161" s="759"/>
      <c r="B161" s="759"/>
      <c r="C161" s="792" t="s">
        <v>611</v>
      </c>
      <c r="D161" s="731"/>
      <c r="F161" s="55"/>
      <c r="G161" s="794"/>
    </row>
    <row r="162" spans="1:7" ht="12.75">
      <c r="A162" s="759"/>
      <c r="B162" s="759"/>
      <c r="C162" s="792"/>
      <c r="D162" s="731"/>
      <c r="F162" s="55"/>
      <c r="G162" s="794"/>
    </row>
    <row r="163" spans="1:7" ht="25.5">
      <c r="A163" s="759"/>
      <c r="B163" s="759"/>
      <c r="C163" s="776" t="s">
        <v>612</v>
      </c>
      <c r="D163" s="731"/>
      <c r="F163" s="55"/>
      <c r="G163" s="794"/>
    </row>
    <row r="164" spans="1:7" ht="12.75">
      <c r="A164" s="759"/>
      <c r="B164" s="759"/>
      <c r="C164" s="639" t="s">
        <v>613</v>
      </c>
      <c r="D164" s="731"/>
      <c r="F164" s="55"/>
      <c r="G164" s="794"/>
    </row>
    <row r="165" spans="1:7" ht="12.75">
      <c r="A165" s="759"/>
      <c r="B165" s="759"/>
      <c r="C165" s="792"/>
      <c r="D165" s="731"/>
      <c r="F165" s="55"/>
      <c r="G165" s="794"/>
    </row>
    <row r="166" spans="1:7" ht="153">
      <c r="A166" s="759"/>
      <c r="B166" s="759"/>
      <c r="C166" s="793" t="s">
        <v>614</v>
      </c>
      <c r="D166" s="747"/>
      <c r="E166" s="747"/>
      <c r="F166" s="879"/>
      <c r="G166" s="768"/>
    </row>
    <row r="167" spans="1:7" ht="12.75">
      <c r="A167" s="759"/>
      <c r="B167" s="759"/>
      <c r="C167" s="758"/>
      <c r="D167" s="731"/>
      <c r="F167" s="50"/>
      <c r="G167" s="794"/>
    </row>
    <row r="168" spans="1:7" ht="12.75">
      <c r="A168" s="759"/>
      <c r="B168" s="759"/>
      <c r="C168" s="758" t="s">
        <v>615</v>
      </c>
      <c r="D168" s="731"/>
      <c r="F168" s="50"/>
      <c r="G168" s="794"/>
    </row>
    <row r="169" spans="1:7" ht="25.5">
      <c r="A169" s="759">
        <f>A159+1</f>
        <v>30</v>
      </c>
      <c r="B169" s="759">
        <v>1</v>
      </c>
      <c r="C169" s="795" t="s">
        <v>616</v>
      </c>
      <c r="D169" s="731" t="s">
        <v>94</v>
      </c>
      <c r="E169" s="731">
        <v>1</v>
      </c>
      <c r="F169" s="50"/>
      <c r="G169" s="768">
        <f>E169*F169</f>
        <v>0</v>
      </c>
    </row>
    <row r="170" spans="1:7" ht="12.75">
      <c r="A170" s="759"/>
      <c r="B170" s="759"/>
      <c r="C170" s="743" t="s">
        <v>617</v>
      </c>
      <c r="D170" s="731" t="s">
        <v>94</v>
      </c>
      <c r="E170" s="731">
        <v>1</v>
      </c>
      <c r="F170" s="50"/>
      <c r="G170" s="768">
        <f aca="true" t="shared" si="2" ref="G170:G233">E170*F170</f>
        <v>0</v>
      </c>
    </row>
    <row r="171" spans="1:7" ht="12.75">
      <c r="A171" s="759"/>
      <c r="B171" s="759"/>
      <c r="C171" s="743" t="s">
        <v>618</v>
      </c>
      <c r="D171" s="731" t="s">
        <v>531</v>
      </c>
      <c r="E171" s="731">
        <v>1</v>
      </c>
      <c r="F171" s="50"/>
      <c r="G171" s="768">
        <f t="shared" si="2"/>
        <v>0</v>
      </c>
    </row>
    <row r="172" spans="1:7" ht="12.75">
      <c r="A172" s="759"/>
      <c r="B172" s="759"/>
      <c r="C172" s="743" t="s">
        <v>619</v>
      </c>
      <c r="D172" s="731" t="s">
        <v>531</v>
      </c>
      <c r="E172" s="731">
        <v>1</v>
      </c>
      <c r="F172" s="50"/>
      <c r="G172" s="768">
        <f t="shared" si="2"/>
        <v>0</v>
      </c>
    </row>
    <row r="173" spans="1:7" ht="12.75">
      <c r="A173" s="759"/>
      <c r="B173" s="759"/>
      <c r="C173" s="795" t="s">
        <v>620</v>
      </c>
      <c r="D173" s="731" t="s">
        <v>531</v>
      </c>
      <c r="E173" s="731">
        <v>1</v>
      </c>
      <c r="F173" s="50"/>
      <c r="G173" s="768">
        <f t="shared" si="2"/>
        <v>0</v>
      </c>
    </row>
    <row r="174" spans="1:7" ht="12.75">
      <c r="A174" s="759"/>
      <c r="B174" s="759"/>
      <c r="C174" s="795" t="s">
        <v>621</v>
      </c>
      <c r="D174" s="731" t="s">
        <v>531</v>
      </c>
      <c r="E174" s="731">
        <v>1</v>
      </c>
      <c r="F174" s="50"/>
      <c r="G174" s="768">
        <f t="shared" si="2"/>
        <v>0</v>
      </c>
    </row>
    <row r="175" spans="1:7" ht="12.75">
      <c r="A175" s="759"/>
      <c r="B175" s="759"/>
      <c r="C175" s="795"/>
      <c r="D175" s="731"/>
      <c r="F175" s="50"/>
      <c r="G175" s="768"/>
    </row>
    <row r="176" spans="1:7" ht="12.75">
      <c r="A176" s="759"/>
      <c r="B176" s="759"/>
      <c r="C176" s="796" t="s">
        <v>622</v>
      </c>
      <c r="D176" s="731"/>
      <c r="F176" s="50"/>
      <c r="G176" s="768"/>
    </row>
    <row r="177" spans="1:7" ht="25.5">
      <c r="A177" s="759">
        <f>+A169+1</f>
        <v>31</v>
      </c>
      <c r="B177" s="759">
        <f>+B169+1</f>
        <v>2</v>
      </c>
      <c r="C177" s="797" t="s">
        <v>623</v>
      </c>
      <c r="D177" s="731" t="s">
        <v>531</v>
      </c>
      <c r="E177" s="731">
        <v>1</v>
      </c>
      <c r="F177" s="50"/>
      <c r="G177" s="768">
        <f t="shared" si="2"/>
        <v>0</v>
      </c>
    </row>
    <row r="178" spans="1:7" ht="12.75">
      <c r="A178" s="759"/>
      <c r="B178" s="759"/>
      <c r="C178" s="797"/>
      <c r="D178" s="731"/>
      <c r="F178" s="50"/>
      <c r="G178" s="768"/>
    </row>
    <row r="179" spans="1:7" ht="12.75">
      <c r="A179" s="759">
        <f>+A177+1</f>
        <v>32</v>
      </c>
      <c r="B179" s="759">
        <f>+B177+1</f>
        <v>3</v>
      </c>
      <c r="C179" s="743" t="s">
        <v>624</v>
      </c>
      <c r="D179" s="731" t="s">
        <v>531</v>
      </c>
      <c r="E179" s="731">
        <v>1</v>
      </c>
      <c r="F179" s="50"/>
      <c r="G179" s="768">
        <f t="shared" si="2"/>
        <v>0</v>
      </c>
    </row>
    <row r="180" spans="1:7" ht="14.25">
      <c r="A180" s="759"/>
      <c r="B180" s="759"/>
      <c r="C180" s="798"/>
      <c r="D180" s="799"/>
      <c r="E180" s="799"/>
      <c r="F180" s="888"/>
      <c r="G180" s="768"/>
    </row>
    <row r="181" spans="1:7" ht="12.75">
      <c r="A181" s="759">
        <f>A177+1</f>
        <v>32</v>
      </c>
      <c r="B181" s="759">
        <f>B177+1</f>
        <v>3</v>
      </c>
      <c r="C181" s="650" t="s">
        <v>625</v>
      </c>
      <c r="D181" s="731" t="s">
        <v>531</v>
      </c>
      <c r="E181" s="731">
        <v>1</v>
      </c>
      <c r="F181" s="50"/>
      <c r="G181" s="768">
        <f t="shared" si="2"/>
        <v>0</v>
      </c>
    </row>
    <row r="182" spans="1:7" ht="14.25">
      <c r="A182" s="759"/>
      <c r="B182" s="759"/>
      <c r="C182" s="800"/>
      <c r="D182" s="799"/>
      <c r="E182" s="799"/>
      <c r="F182" s="888"/>
      <c r="G182" s="768"/>
    </row>
    <row r="183" spans="1:7" ht="12.75">
      <c r="A183" s="759">
        <f>A179+1</f>
        <v>33</v>
      </c>
      <c r="B183" s="759">
        <f>B179+1</f>
        <v>4</v>
      </c>
      <c r="C183" s="650" t="s">
        <v>626</v>
      </c>
      <c r="D183" s="731" t="s">
        <v>531</v>
      </c>
      <c r="E183" s="731">
        <v>1</v>
      </c>
      <c r="F183" s="50"/>
      <c r="G183" s="768">
        <f t="shared" si="2"/>
        <v>0</v>
      </c>
    </row>
    <row r="184" spans="1:7" ht="14.25">
      <c r="A184" s="759"/>
      <c r="B184" s="759"/>
      <c r="C184" s="800"/>
      <c r="D184" s="799"/>
      <c r="E184" s="799"/>
      <c r="F184" s="888"/>
      <c r="G184" s="768"/>
    </row>
    <row r="185" spans="1:7" ht="12.75">
      <c r="A185" s="759">
        <f>A183+1</f>
        <v>34</v>
      </c>
      <c r="B185" s="759">
        <f>B183+1</f>
        <v>5</v>
      </c>
      <c r="C185" s="650" t="s">
        <v>627</v>
      </c>
      <c r="D185" s="731" t="s">
        <v>531</v>
      </c>
      <c r="E185" s="731">
        <v>3</v>
      </c>
      <c r="F185" s="50"/>
      <c r="G185" s="768">
        <f t="shared" si="2"/>
        <v>0</v>
      </c>
    </row>
    <row r="186" spans="1:7" ht="14.25">
      <c r="A186" s="759"/>
      <c r="B186" s="759"/>
      <c r="C186" s="800"/>
      <c r="D186" s="799"/>
      <c r="E186" s="799"/>
      <c r="F186" s="888"/>
      <c r="G186" s="768"/>
    </row>
    <row r="187" spans="1:7" ht="25.5">
      <c r="A187" s="759">
        <f>A185+1</f>
        <v>35</v>
      </c>
      <c r="B187" s="759">
        <f>B185+1</f>
        <v>6</v>
      </c>
      <c r="C187" s="650" t="s">
        <v>628</v>
      </c>
      <c r="D187" s="801" t="s">
        <v>531</v>
      </c>
      <c r="E187" s="802">
        <v>1</v>
      </c>
      <c r="F187" s="56"/>
      <c r="G187" s="768">
        <f t="shared" si="2"/>
        <v>0</v>
      </c>
    </row>
    <row r="188" spans="1:7" ht="12.75">
      <c r="A188" s="759"/>
      <c r="B188" s="759"/>
      <c r="C188" s="650"/>
      <c r="D188" s="801"/>
      <c r="E188" s="802"/>
      <c r="F188" s="56"/>
      <c r="G188" s="768"/>
    </row>
    <row r="189" spans="1:7" ht="25.5">
      <c r="A189" s="759">
        <f>A187+1</f>
        <v>36</v>
      </c>
      <c r="B189" s="759">
        <f>+B187+1</f>
        <v>7</v>
      </c>
      <c r="C189" s="650" t="s">
        <v>629</v>
      </c>
      <c r="D189" s="801" t="s">
        <v>531</v>
      </c>
      <c r="E189" s="802">
        <v>3</v>
      </c>
      <c r="F189" s="56"/>
      <c r="G189" s="768">
        <f t="shared" si="2"/>
        <v>0</v>
      </c>
    </row>
    <row r="190" spans="1:7" ht="12.75">
      <c r="A190" s="759"/>
      <c r="B190" s="759"/>
      <c r="C190" s="650"/>
      <c r="D190" s="801"/>
      <c r="E190" s="802"/>
      <c r="F190" s="56"/>
      <c r="G190" s="768"/>
    </row>
    <row r="191" spans="1:7" ht="25.5">
      <c r="A191" s="759">
        <f>+A189+1</f>
        <v>37</v>
      </c>
      <c r="B191" s="759">
        <f>+B189+1</f>
        <v>8</v>
      </c>
      <c r="C191" s="650" t="s">
        <v>630</v>
      </c>
      <c r="D191" s="801" t="s">
        <v>531</v>
      </c>
      <c r="E191" s="802">
        <v>1</v>
      </c>
      <c r="F191" s="56"/>
      <c r="G191" s="768">
        <f t="shared" si="2"/>
        <v>0</v>
      </c>
    </row>
    <row r="192" spans="1:7" ht="12.75">
      <c r="A192" s="759"/>
      <c r="B192" s="759"/>
      <c r="C192" s="650"/>
      <c r="D192" s="801"/>
      <c r="E192" s="802"/>
      <c r="F192" s="56"/>
      <c r="G192" s="768"/>
    </row>
    <row r="193" spans="1:7" ht="25.5">
      <c r="A193" s="759">
        <f>+A191+1</f>
        <v>38</v>
      </c>
      <c r="B193" s="759">
        <f>+B191+1</f>
        <v>9</v>
      </c>
      <c r="C193" s="650" t="s">
        <v>631</v>
      </c>
      <c r="D193" s="801" t="s">
        <v>531</v>
      </c>
      <c r="E193" s="802">
        <v>1</v>
      </c>
      <c r="F193" s="56"/>
      <c r="G193" s="768">
        <f t="shared" si="2"/>
        <v>0</v>
      </c>
    </row>
    <row r="194" spans="1:7" ht="14.25">
      <c r="A194" s="803"/>
      <c r="B194" s="759"/>
      <c r="C194" s="800"/>
      <c r="D194" s="799"/>
      <c r="E194" s="799"/>
      <c r="F194" s="888"/>
      <c r="G194" s="768"/>
    </row>
    <row r="195" spans="1:7" ht="25.5">
      <c r="A195" s="759">
        <f>+A193+1</f>
        <v>39</v>
      </c>
      <c r="B195" s="759">
        <f>+B193+1</f>
        <v>10</v>
      </c>
      <c r="C195" s="650" t="s">
        <v>632</v>
      </c>
      <c r="D195" s="801" t="s">
        <v>531</v>
      </c>
      <c r="E195" s="802">
        <v>22</v>
      </c>
      <c r="F195" s="56"/>
      <c r="G195" s="768">
        <f t="shared" si="2"/>
        <v>0</v>
      </c>
    </row>
    <row r="196" spans="1:7" ht="14.25">
      <c r="A196" s="803"/>
      <c r="B196" s="759"/>
      <c r="C196" s="800"/>
      <c r="D196" s="799"/>
      <c r="E196" s="799"/>
      <c r="F196" s="888"/>
      <c r="G196" s="768"/>
    </row>
    <row r="197" spans="1:7" ht="25.5">
      <c r="A197" s="759">
        <f>+A195+1</f>
        <v>40</v>
      </c>
      <c r="B197" s="759">
        <f>+B195+1</f>
        <v>11</v>
      </c>
      <c r="C197" s="650" t="s">
        <v>633</v>
      </c>
      <c r="D197" s="801" t="s">
        <v>531</v>
      </c>
      <c r="E197" s="802">
        <v>2</v>
      </c>
      <c r="F197" s="56"/>
      <c r="G197" s="768">
        <f t="shared" si="2"/>
        <v>0</v>
      </c>
    </row>
    <row r="198" spans="1:7" ht="14.25">
      <c r="A198" s="803"/>
      <c r="B198" s="759"/>
      <c r="C198" s="800"/>
      <c r="D198" s="799"/>
      <c r="E198" s="799"/>
      <c r="F198" s="888"/>
      <c r="G198" s="768"/>
    </row>
    <row r="199" spans="1:7" ht="25.5">
      <c r="A199" s="759">
        <f>+A197+1</f>
        <v>41</v>
      </c>
      <c r="B199" s="759">
        <f>+B197+1</f>
        <v>12</v>
      </c>
      <c r="C199" s="650" t="s">
        <v>634</v>
      </c>
      <c r="D199" s="801" t="s">
        <v>531</v>
      </c>
      <c r="E199" s="802">
        <v>1</v>
      </c>
      <c r="F199" s="56"/>
      <c r="G199" s="768">
        <f t="shared" si="2"/>
        <v>0</v>
      </c>
    </row>
    <row r="200" spans="1:7" ht="14.25">
      <c r="A200" s="803"/>
      <c r="B200" s="759"/>
      <c r="C200" s="800"/>
      <c r="D200" s="799"/>
      <c r="E200" s="799"/>
      <c r="F200" s="888"/>
      <c r="G200" s="768"/>
    </row>
    <row r="201" spans="1:7" ht="25.5">
      <c r="A201" s="759">
        <f>+A199+1</f>
        <v>42</v>
      </c>
      <c r="B201" s="759">
        <f>+B199+1</f>
        <v>13</v>
      </c>
      <c r="C201" s="650" t="s">
        <v>635</v>
      </c>
      <c r="D201" s="801" t="s">
        <v>531</v>
      </c>
      <c r="E201" s="802">
        <v>2</v>
      </c>
      <c r="F201" s="56"/>
      <c r="G201" s="768">
        <f t="shared" si="2"/>
        <v>0</v>
      </c>
    </row>
    <row r="202" spans="1:7" ht="14.25">
      <c r="A202" s="803"/>
      <c r="B202" s="759"/>
      <c r="C202" s="800"/>
      <c r="D202" s="799"/>
      <c r="E202" s="799"/>
      <c r="F202" s="888"/>
      <c r="G202" s="768"/>
    </row>
    <row r="203" spans="1:7" ht="25.5">
      <c r="A203" s="759">
        <f>+A201+1</f>
        <v>43</v>
      </c>
      <c r="B203" s="759">
        <f>+B201+1</f>
        <v>14</v>
      </c>
      <c r="C203" s="650" t="s">
        <v>636</v>
      </c>
      <c r="D203" s="801" t="s">
        <v>531</v>
      </c>
      <c r="E203" s="802">
        <v>2</v>
      </c>
      <c r="F203" s="56"/>
      <c r="G203" s="768">
        <f t="shared" si="2"/>
        <v>0</v>
      </c>
    </row>
    <row r="204" spans="1:7" ht="14.25">
      <c r="A204" s="803"/>
      <c r="B204" s="759"/>
      <c r="C204" s="800"/>
      <c r="D204" s="799"/>
      <c r="E204" s="799"/>
      <c r="F204" s="888"/>
      <c r="G204" s="768"/>
    </row>
    <row r="205" spans="1:7" ht="12.75">
      <c r="A205" s="759">
        <f>+A203+1</f>
        <v>44</v>
      </c>
      <c r="B205" s="759">
        <f>+B203+1</f>
        <v>15</v>
      </c>
      <c r="C205" s="650" t="s">
        <v>637</v>
      </c>
      <c r="D205" s="801" t="s">
        <v>531</v>
      </c>
      <c r="E205" s="802">
        <v>1</v>
      </c>
      <c r="F205" s="56"/>
      <c r="G205" s="768">
        <f t="shared" si="2"/>
        <v>0</v>
      </c>
    </row>
    <row r="206" spans="1:7" ht="14.25">
      <c r="A206" s="803"/>
      <c r="B206" s="759"/>
      <c r="C206" s="800"/>
      <c r="D206" s="799"/>
      <c r="E206" s="799"/>
      <c r="F206" s="888"/>
      <c r="G206" s="768"/>
    </row>
    <row r="207" spans="1:7" ht="25.5">
      <c r="A207" s="759">
        <f>+A205+1</f>
        <v>45</v>
      </c>
      <c r="B207" s="759">
        <f>+B205+1</f>
        <v>16</v>
      </c>
      <c r="C207" s="650" t="s">
        <v>638</v>
      </c>
      <c r="D207" s="801" t="s">
        <v>531</v>
      </c>
      <c r="E207" s="802">
        <v>1</v>
      </c>
      <c r="F207" s="56"/>
      <c r="G207" s="768">
        <f t="shared" si="2"/>
        <v>0</v>
      </c>
    </row>
    <row r="208" spans="1:7" ht="14.25">
      <c r="A208" s="803"/>
      <c r="B208" s="759"/>
      <c r="C208" s="800"/>
      <c r="D208" s="799"/>
      <c r="E208" s="799"/>
      <c r="F208" s="888"/>
      <c r="G208" s="768"/>
    </row>
    <row r="209" spans="1:7" ht="12.75">
      <c r="A209" s="759">
        <f>+A207+1</f>
        <v>46</v>
      </c>
      <c r="B209" s="759">
        <f>+B207+1</f>
        <v>17</v>
      </c>
      <c r="C209" s="650" t="s">
        <v>639</v>
      </c>
      <c r="D209" s="801" t="s">
        <v>531</v>
      </c>
      <c r="E209" s="802">
        <v>42</v>
      </c>
      <c r="F209" s="56"/>
      <c r="G209" s="768">
        <f t="shared" si="2"/>
        <v>0</v>
      </c>
    </row>
    <row r="210" spans="1:7" ht="14.25">
      <c r="A210" s="803"/>
      <c r="B210" s="759"/>
      <c r="C210" s="800"/>
      <c r="D210" s="799"/>
      <c r="E210" s="799"/>
      <c r="F210" s="888"/>
      <c r="G210" s="768"/>
    </row>
    <row r="211" spans="1:7" ht="12.75">
      <c r="A211" s="759">
        <f>+A209+1</f>
        <v>47</v>
      </c>
      <c r="B211" s="759">
        <f>+B209+1</f>
        <v>18</v>
      </c>
      <c r="C211" s="650" t="s">
        <v>640</v>
      </c>
      <c r="D211" s="801" t="s">
        <v>531</v>
      </c>
      <c r="E211" s="802">
        <v>12</v>
      </c>
      <c r="F211" s="56"/>
      <c r="G211" s="768">
        <f t="shared" si="2"/>
        <v>0</v>
      </c>
    </row>
    <row r="212" spans="1:7" ht="14.25">
      <c r="A212" s="803"/>
      <c r="B212" s="759"/>
      <c r="C212" s="800"/>
      <c r="D212" s="799"/>
      <c r="E212" s="799"/>
      <c r="F212" s="888"/>
      <c r="G212" s="768"/>
    </row>
    <row r="213" spans="1:7" ht="12.75">
      <c r="A213" s="759">
        <f>+A211+1</f>
        <v>48</v>
      </c>
      <c r="B213" s="759">
        <f>+B211+1</f>
        <v>19</v>
      </c>
      <c r="C213" s="650" t="s">
        <v>641</v>
      </c>
      <c r="D213" s="801" t="s">
        <v>531</v>
      </c>
      <c r="E213" s="802">
        <v>1</v>
      </c>
      <c r="F213" s="56"/>
      <c r="G213" s="768">
        <f t="shared" si="2"/>
        <v>0</v>
      </c>
    </row>
    <row r="214" spans="1:7" ht="14.25">
      <c r="A214" s="803"/>
      <c r="B214" s="759"/>
      <c r="C214" s="800"/>
      <c r="D214" s="799"/>
      <c r="E214" s="799"/>
      <c r="F214" s="888"/>
      <c r="G214" s="768"/>
    </row>
    <row r="215" spans="1:7" ht="25.5">
      <c r="A215" s="759">
        <f>+A213+1</f>
        <v>49</v>
      </c>
      <c r="B215" s="759">
        <f>+B213+1</f>
        <v>20</v>
      </c>
      <c r="C215" s="650" t="s">
        <v>642</v>
      </c>
      <c r="D215" s="801" t="s">
        <v>531</v>
      </c>
      <c r="E215" s="802">
        <v>1</v>
      </c>
      <c r="F215" s="56"/>
      <c r="G215" s="768">
        <f t="shared" si="2"/>
        <v>0</v>
      </c>
    </row>
    <row r="216" spans="1:7" ht="14.25">
      <c r="A216" s="803"/>
      <c r="B216" s="759"/>
      <c r="C216" s="800"/>
      <c r="D216" s="799"/>
      <c r="E216" s="799"/>
      <c r="F216" s="888"/>
      <c r="G216" s="768"/>
    </row>
    <row r="217" spans="1:7" ht="12.75">
      <c r="A217" s="759">
        <f>+A215+1</f>
        <v>50</v>
      </c>
      <c r="B217" s="759">
        <f>+B215+1</f>
        <v>21</v>
      </c>
      <c r="C217" s="650" t="s">
        <v>643</v>
      </c>
      <c r="D217" s="801" t="s">
        <v>531</v>
      </c>
      <c r="E217" s="802">
        <v>2</v>
      </c>
      <c r="F217" s="56"/>
      <c r="G217" s="768">
        <f t="shared" si="2"/>
        <v>0</v>
      </c>
    </row>
    <row r="218" spans="1:7" ht="14.25">
      <c r="A218" s="803"/>
      <c r="B218" s="759"/>
      <c r="C218" s="800"/>
      <c r="D218" s="799"/>
      <c r="E218" s="799"/>
      <c r="F218" s="888"/>
      <c r="G218" s="768"/>
    </row>
    <row r="219" spans="1:7" ht="25.5">
      <c r="A219" s="759">
        <f>+A217+1</f>
        <v>51</v>
      </c>
      <c r="B219" s="759">
        <f>+B217+1</f>
        <v>22</v>
      </c>
      <c r="C219" s="650" t="s">
        <v>644</v>
      </c>
      <c r="D219" s="801" t="s">
        <v>531</v>
      </c>
      <c r="E219" s="802">
        <v>42</v>
      </c>
      <c r="F219" s="56"/>
      <c r="G219" s="768">
        <f t="shared" si="2"/>
        <v>0</v>
      </c>
    </row>
    <row r="220" spans="1:7" ht="14.25">
      <c r="A220" s="803"/>
      <c r="B220" s="759"/>
      <c r="C220" s="800"/>
      <c r="D220" s="799"/>
      <c r="E220" s="799"/>
      <c r="F220" s="888"/>
      <c r="G220" s="768"/>
    </row>
    <row r="221" spans="1:7" ht="12.75">
      <c r="A221" s="759">
        <f>+A219+1</f>
        <v>52</v>
      </c>
      <c r="B221" s="759">
        <f>+B219+1</f>
        <v>23</v>
      </c>
      <c r="C221" s="650" t="s">
        <v>645</v>
      </c>
      <c r="D221" s="801" t="s">
        <v>531</v>
      </c>
      <c r="E221" s="802">
        <v>1</v>
      </c>
      <c r="F221" s="56"/>
      <c r="G221" s="768">
        <f t="shared" si="2"/>
        <v>0</v>
      </c>
    </row>
    <row r="222" spans="1:7" ht="14.25">
      <c r="A222" s="803"/>
      <c r="B222" s="759"/>
      <c r="C222" s="800"/>
      <c r="D222" s="799"/>
      <c r="E222" s="799"/>
      <c r="F222" s="888"/>
      <c r="G222" s="768"/>
    </row>
    <row r="223" spans="1:7" ht="14.25">
      <c r="A223" s="728">
        <f>+A221+1</f>
        <v>53</v>
      </c>
      <c r="B223" s="728">
        <f>+B221+1</f>
        <v>24</v>
      </c>
      <c r="C223" s="779" t="s">
        <v>646</v>
      </c>
      <c r="D223" s="731" t="s">
        <v>531</v>
      </c>
      <c r="E223" s="731">
        <v>1</v>
      </c>
      <c r="F223" s="888"/>
      <c r="G223" s="768">
        <f t="shared" si="2"/>
        <v>0</v>
      </c>
    </row>
    <row r="224" spans="1:7" ht="14.25">
      <c r="A224" s="728"/>
      <c r="C224" s="779"/>
      <c r="D224" s="731"/>
      <c r="F224" s="888"/>
      <c r="G224" s="768"/>
    </row>
    <row r="225" spans="1:7" ht="12.75">
      <c r="A225" s="728">
        <f>+A223+1</f>
        <v>54</v>
      </c>
      <c r="B225" s="728">
        <f>+B223+1</f>
        <v>25</v>
      </c>
      <c r="C225" s="779" t="s">
        <v>647</v>
      </c>
      <c r="D225" s="731" t="s">
        <v>531</v>
      </c>
      <c r="E225" s="731">
        <v>1</v>
      </c>
      <c r="F225" s="56"/>
      <c r="G225" s="768">
        <f t="shared" si="2"/>
        <v>0</v>
      </c>
    </row>
    <row r="226" spans="1:7" ht="12.75">
      <c r="A226" s="728"/>
      <c r="C226" s="779"/>
      <c r="D226" s="731"/>
      <c r="F226" s="56"/>
      <c r="G226" s="768"/>
    </row>
    <row r="227" spans="1:7" ht="12.75">
      <c r="A227" s="728">
        <f>+A225+1</f>
        <v>55</v>
      </c>
      <c r="B227" s="728">
        <f>+B225+1</f>
        <v>26</v>
      </c>
      <c r="C227" s="779" t="s">
        <v>648</v>
      </c>
      <c r="D227" s="731" t="s">
        <v>531</v>
      </c>
      <c r="E227" s="731">
        <v>1</v>
      </c>
      <c r="F227" s="56"/>
      <c r="G227" s="768">
        <f t="shared" si="2"/>
        <v>0</v>
      </c>
    </row>
    <row r="228" spans="1:7" ht="12.75">
      <c r="A228" s="728"/>
      <c r="C228" s="779"/>
      <c r="D228" s="731"/>
      <c r="F228" s="56"/>
      <c r="G228" s="768"/>
    </row>
    <row r="229" spans="1:7" ht="12.75">
      <c r="A229" s="728">
        <f>+A227+1</f>
        <v>56</v>
      </c>
      <c r="B229" s="728">
        <f>+B227+1</f>
        <v>27</v>
      </c>
      <c r="C229" s="779" t="s">
        <v>649</v>
      </c>
      <c r="D229" s="731" t="s">
        <v>531</v>
      </c>
      <c r="E229" s="731">
        <v>4</v>
      </c>
      <c r="F229" s="56"/>
      <c r="G229" s="768">
        <f t="shared" si="2"/>
        <v>0</v>
      </c>
    </row>
    <row r="230" spans="1:7" ht="12.75">
      <c r="A230" s="728"/>
      <c r="C230" s="779"/>
      <c r="D230" s="731"/>
      <c r="F230" s="56"/>
      <c r="G230" s="768"/>
    </row>
    <row r="231" spans="1:7" ht="12.75">
      <c r="A231" s="728">
        <f>+A229+1</f>
        <v>57</v>
      </c>
      <c r="B231" s="728">
        <f>+B229+1</f>
        <v>28</v>
      </c>
      <c r="C231" s="779" t="s">
        <v>650</v>
      </c>
      <c r="D231" s="731" t="s">
        <v>531</v>
      </c>
      <c r="E231" s="731">
        <v>2</v>
      </c>
      <c r="F231" s="50"/>
      <c r="G231" s="768">
        <f t="shared" si="2"/>
        <v>0</v>
      </c>
    </row>
    <row r="232" spans="1:7" ht="12.75">
      <c r="A232" s="728"/>
      <c r="C232" s="779"/>
      <c r="D232" s="731"/>
      <c r="F232" s="50"/>
      <c r="G232" s="768"/>
    </row>
    <row r="233" spans="1:7" ht="12.75">
      <c r="A233" s="728">
        <f>+A231+1</f>
        <v>58</v>
      </c>
      <c r="B233" s="728">
        <f>+B231+1</f>
        <v>29</v>
      </c>
      <c r="C233" s="779" t="s">
        <v>651</v>
      </c>
      <c r="D233" s="731" t="s">
        <v>531</v>
      </c>
      <c r="E233" s="731">
        <v>2</v>
      </c>
      <c r="F233" s="50"/>
      <c r="G233" s="768">
        <f t="shared" si="2"/>
        <v>0</v>
      </c>
    </row>
    <row r="234" spans="1:7" ht="12.75">
      <c r="A234" s="728"/>
      <c r="C234" s="779"/>
      <c r="D234" s="731"/>
      <c r="F234" s="56"/>
      <c r="G234" s="768"/>
    </row>
    <row r="235" spans="1:7" ht="12.75">
      <c r="A235" s="728">
        <f>+A233+1</f>
        <v>59</v>
      </c>
      <c r="B235" s="728">
        <f>+B233+1</f>
        <v>30</v>
      </c>
      <c r="C235" s="779" t="s">
        <v>652</v>
      </c>
      <c r="D235" s="731" t="s">
        <v>531</v>
      </c>
      <c r="E235" s="731">
        <v>1</v>
      </c>
      <c r="F235" s="56"/>
      <c r="G235" s="768">
        <f aca="true" t="shared" si="3" ref="G235:G297">E235*F235</f>
        <v>0</v>
      </c>
    </row>
    <row r="236" spans="1:7" ht="12.75">
      <c r="A236" s="728"/>
      <c r="C236" s="779"/>
      <c r="D236" s="731"/>
      <c r="F236" s="56"/>
      <c r="G236" s="768"/>
    </row>
    <row r="237" spans="1:7" ht="25.5">
      <c r="A237" s="728">
        <f>+A235+1</f>
        <v>60</v>
      </c>
      <c r="B237" s="728">
        <f>+B235+1</f>
        <v>31</v>
      </c>
      <c r="C237" s="779" t="s">
        <v>653</v>
      </c>
      <c r="D237" s="731" t="s">
        <v>74</v>
      </c>
      <c r="E237" s="731">
        <v>50</v>
      </c>
      <c r="F237" s="56"/>
      <c r="G237" s="768">
        <f t="shared" si="3"/>
        <v>0</v>
      </c>
    </row>
    <row r="238" spans="1:7" ht="12.75">
      <c r="A238" s="728"/>
      <c r="C238" s="779"/>
      <c r="D238" s="731"/>
      <c r="F238" s="56"/>
      <c r="G238" s="768"/>
    </row>
    <row r="239" spans="1:7" ht="25.5">
      <c r="A239" s="728">
        <f>+A237+1</f>
        <v>61</v>
      </c>
      <c r="B239" s="728">
        <f>+B237+1</f>
        <v>32</v>
      </c>
      <c r="C239" s="779" t="s">
        <v>654</v>
      </c>
      <c r="D239" s="731" t="s">
        <v>531</v>
      </c>
      <c r="E239" s="731">
        <v>2</v>
      </c>
      <c r="F239" s="56"/>
      <c r="G239" s="768">
        <f t="shared" si="3"/>
        <v>0</v>
      </c>
    </row>
    <row r="240" spans="1:7" ht="12.75">
      <c r="A240" s="728"/>
      <c r="C240" s="779"/>
      <c r="D240" s="731"/>
      <c r="F240" s="56"/>
      <c r="G240" s="768"/>
    </row>
    <row r="241" spans="1:7" ht="12.75">
      <c r="A241" s="728">
        <f>A239+1</f>
        <v>62</v>
      </c>
      <c r="B241" s="728">
        <f>B239+1</f>
        <v>33</v>
      </c>
      <c r="C241" s="779" t="s">
        <v>655</v>
      </c>
      <c r="D241" s="731" t="s">
        <v>531</v>
      </c>
      <c r="E241" s="731">
        <v>1</v>
      </c>
      <c r="F241" s="56"/>
      <c r="G241" s="768">
        <f t="shared" si="3"/>
        <v>0</v>
      </c>
    </row>
    <row r="242" spans="1:7" ht="12.75">
      <c r="A242" s="728"/>
      <c r="C242" s="779"/>
      <c r="D242" s="731"/>
      <c r="F242" s="56"/>
      <c r="G242" s="768"/>
    </row>
    <row r="243" spans="1:7" ht="38.25">
      <c r="A243" s="728">
        <f>+A241+1</f>
        <v>63</v>
      </c>
      <c r="B243" s="728">
        <f>+B241+1</f>
        <v>34</v>
      </c>
      <c r="C243" s="779" t="s">
        <v>656</v>
      </c>
      <c r="D243" s="731"/>
      <c r="F243" s="50"/>
      <c r="G243" s="768"/>
    </row>
    <row r="244" spans="1:7" ht="216.75">
      <c r="A244" s="728"/>
      <c r="C244" s="779" t="s">
        <v>657</v>
      </c>
      <c r="D244" s="731" t="s">
        <v>94</v>
      </c>
      <c r="E244" s="731">
        <v>1</v>
      </c>
      <c r="F244" s="50"/>
      <c r="G244" s="768">
        <f t="shared" si="3"/>
        <v>0</v>
      </c>
    </row>
    <row r="245" spans="1:7" ht="12.75">
      <c r="A245" s="728"/>
      <c r="C245" s="779"/>
      <c r="D245" s="731"/>
      <c r="F245" s="50"/>
      <c r="G245" s="768"/>
    </row>
    <row r="246" spans="1:7" ht="38.25">
      <c r="A246" s="728">
        <f>+A243+1</f>
        <v>64</v>
      </c>
      <c r="B246" s="728">
        <f>+B243+1</f>
        <v>35</v>
      </c>
      <c r="C246" s="779" t="s">
        <v>658</v>
      </c>
      <c r="D246" s="731" t="s">
        <v>74</v>
      </c>
      <c r="E246" s="731">
        <v>200</v>
      </c>
      <c r="F246" s="50"/>
      <c r="G246" s="768">
        <f t="shared" si="3"/>
        <v>0</v>
      </c>
    </row>
    <row r="247" spans="1:7" ht="12.75">
      <c r="A247" s="728"/>
      <c r="C247" s="779"/>
      <c r="D247" s="731"/>
      <c r="F247" s="50"/>
      <c r="G247" s="768"/>
    </row>
    <row r="248" spans="1:7" ht="25.5">
      <c r="A248" s="728">
        <f>+A246+1</f>
        <v>65</v>
      </c>
      <c r="B248" s="728">
        <f>+B246+1</f>
        <v>36</v>
      </c>
      <c r="C248" s="779" t="s">
        <v>659</v>
      </c>
      <c r="D248" s="731" t="s">
        <v>531</v>
      </c>
      <c r="E248" s="731">
        <v>10</v>
      </c>
      <c r="F248" s="50"/>
      <c r="G248" s="768">
        <f t="shared" si="3"/>
        <v>0</v>
      </c>
    </row>
    <row r="249" spans="1:7" ht="12.75">
      <c r="A249" s="728"/>
      <c r="C249" s="779"/>
      <c r="D249" s="731"/>
      <c r="F249" s="50"/>
      <c r="G249" s="768"/>
    </row>
    <row r="250" spans="1:7" ht="25.5">
      <c r="A250" s="728">
        <f>+A248+1</f>
        <v>66</v>
      </c>
      <c r="B250" s="728">
        <f>+B248+1</f>
        <v>37</v>
      </c>
      <c r="C250" s="779" t="s">
        <v>660</v>
      </c>
      <c r="D250" s="731" t="s">
        <v>531</v>
      </c>
      <c r="E250" s="731">
        <v>2</v>
      </c>
      <c r="F250" s="50"/>
      <c r="G250" s="768">
        <f t="shared" si="3"/>
        <v>0</v>
      </c>
    </row>
    <row r="251" spans="1:7" ht="12.75">
      <c r="A251" s="728"/>
      <c r="C251" s="779"/>
      <c r="D251" s="731"/>
      <c r="F251" s="50"/>
      <c r="G251" s="768"/>
    </row>
    <row r="252" spans="1:7" ht="25.5">
      <c r="A252" s="728">
        <f>+A250+1</f>
        <v>67</v>
      </c>
      <c r="B252" s="728">
        <f>+B250+1</f>
        <v>38</v>
      </c>
      <c r="C252" s="779" t="s">
        <v>661</v>
      </c>
      <c r="D252" s="731" t="s">
        <v>531</v>
      </c>
      <c r="E252" s="731">
        <v>2</v>
      </c>
      <c r="F252" s="50"/>
      <c r="G252" s="768">
        <f t="shared" si="3"/>
        <v>0</v>
      </c>
    </row>
    <row r="253" spans="1:7" ht="12.75">
      <c r="A253" s="728"/>
      <c r="C253" s="779"/>
      <c r="D253" s="731"/>
      <c r="F253" s="50"/>
      <c r="G253" s="768"/>
    </row>
    <row r="254" spans="1:7" ht="63.75">
      <c r="A254" s="728">
        <f>+A252+1</f>
        <v>68</v>
      </c>
      <c r="B254" s="728">
        <f>+B252+1</f>
        <v>39</v>
      </c>
      <c r="C254" s="779" t="s">
        <v>662</v>
      </c>
      <c r="D254" s="731" t="s">
        <v>531</v>
      </c>
      <c r="E254" s="731">
        <v>2</v>
      </c>
      <c r="F254" s="50"/>
      <c r="G254" s="768">
        <f t="shared" si="3"/>
        <v>0</v>
      </c>
    </row>
    <row r="255" spans="1:7" ht="12.75">
      <c r="A255" s="728"/>
      <c r="C255" s="779"/>
      <c r="D255" s="731"/>
      <c r="F255" s="50"/>
      <c r="G255" s="768"/>
    </row>
    <row r="256" spans="1:7" ht="51">
      <c r="A256" s="728">
        <f>+A254+1</f>
        <v>69</v>
      </c>
      <c r="B256" s="728">
        <f>+B254+1</f>
        <v>40</v>
      </c>
      <c r="C256" s="779" t="s">
        <v>663</v>
      </c>
      <c r="D256" s="731" t="s">
        <v>531</v>
      </c>
      <c r="E256" s="731">
        <v>1</v>
      </c>
      <c r="F256" s="50"/>
      <c r="G256" s="768">
        <f t="shared" si="3"/>
        <v>0</v>
      </c>
    </row>
    <row r="257" spans="1:7" ht="12.75">
      <c r="A257" s="728"/>
      <c r="C257" s="779"/>
      <c r="D257" s="731"/>
      <c r="F257" s="50"/>
      <c r="G257" s="768"/>
    </row>
    <row r="258" spans="1:7" ht="25.5">
      <c r="A258" s="728">
        <f>+A256+1</f>
        <v>70</v>
      </c>
      <c r="B258" s="728">
        <f>+B256+1</f>
        <v>41</v>
      </c>
      <c r="C258" s="779" t="s">
        <v>664</v>
      </c>
      <c r="D258" s="731" t="s">
        <v>531</v>
      </c>
      <c r="E258" s="731">
        <v>2</v>
      </c>
      <c r="F258" s="50"/>
      <c r="G258" s="768">
        <f t="shared" si="3"/>
        <v>0</v>
      </c>
    </row>
    <row r="259" spans="1:7" ht="12.75">
      <c r="A259" s="728"/>
      <c r="C259" s="779"/>
      <c r="D259" s="731"/>
      <c r="F259" s="50"/>
      <c r="G259" s="768"/>
    </row>
    <row r="260" spans="1:7" ht="38.25">
      <c r="A260" s="728">
        <f>A258+1</f>
        <v>71</v>
      </c>
      <c r="B260" s="728">
        <v>42</v>
      </c>
      <c r="C260" s="779" t="s">
        <v>665</v>
      </c>
      <c r="D260" s="731" t="s">
        <v>531</v>
      </c>
      <c r="E260" s="731">
        <v>4</v>
      </c>
      <c r="F260" s="50"/>
      <c r="G260" s="768">
        <f t="shared" si="3"/>
        <v>0</v>
      </c>
    </row>
    <row r="261" spans="1:7" ht="12.75">
      <c r="A261" s="728"/>
      <c r="C261" s="779"/>
      <c r="D261" s="731"/>
      <c r="F261" s="50"/>
      <c r="G261" s="768"/>
    </row>
    <row r="262" spans="1:7" ht="25.5">
      <c r="A262" s="728">
        <f>A260+1</f>
        <v>72</v>
      </c>
      <c r="B262" s="728">
        <v>43</v>
      </c>
      <c r="C262" s="779" t="s">
        <v>666</v>
      </c>
      <c r="D262" s="731" t="s">
        <v>531</v>
      </c>
      <c r="E262" s="731">
        <v>10</v>
      </c>
      <c r="F262" s="50"/>
      <c r="G262" s="768">
        <f t="shared" si="3"/>
        <v>0</v>
      </c>
    </row>
    <row r="263" spans="1:7" ht="12.75">
      <c r="A263" s="728"/>
      <c r="C263" s="779"/>
      <c r="D263" s="731"/>
      <c r="F263" s="50"/>
      <c r="G263" s="768"/>
    </row>
    <row r="264" spans="1:7" ht="12.75">
      <c r="A264" s="728">
        <f>A262+1</f>
        <v>73</v>
      </c>
      <c r="B264" s="728">
        <v>44</v>
      </c>
      <c r="C264" s="779" t="s">
        <v>667</v>
      </c>
      <c r="D264" s="731" t="s">
        <v>531</v>
      </c>
      <c r="E264" s="731">
        <v>2</v>
      </c>
      <c r="F264" s="50"/>
      <c r="G264" s="768">
        <f t="shared" si="3"/>
        <v>0</v>
      </c>
    </row>
    <row r="265" spans="1:7" ht="12.75">
      <c r="A265" s="728"/>
      <c r="C265" s="779"/>
      <c r="D265" s="731"/>
      <c r="F265" s="50"/>
      <c r="G265" s="768"/>
    </row>
    <row r="266" spans="1:7" ht="12.75">
      <c r="A266" s="728">
        <f>+A264+1</f>
        <v>74</v>
      </c>
      <c r="B266" s="728">
        <f>+B264+1</f>
        <v>45</v>
      </c>
      <c r="C266" s="779" t="s">
        <v>668</v>
      </c>
      <c r="D266" s="731" t="s">
        <v>531</v>
      </c>
      <c r="E266" s="731">
        <v>1</v>
      </c>
      <c r="F266" s="50"/>
      <c r="G266" s="768">
        <f t="shared" si="3"/>
        <v>0</v>
      </c>
    </row>
    <row r="267" spans="1:7" ht="12.75">
      <c r="A267" s="728"/>
      <c r="C267" s="779"/>
      <c r="D267" s="731"/>
      <c r="F267" s="50"/>
      <c r="G267" s="768"/>
    </row>
    <row r="268" spans="1:7" ht="12.75">
      <c r="A268" s="728">
        <f>+A266+1</f>
        <v>75</v>
      </c>
      <c r="B268" s="728">
        <f>+B266+1</f>
        <v>46</v>
      </c>
      <c r="C268" s="779" t="s">
        <v>669</v>
      </c>
      <c r="D268" s="731" t="s">
        <v>531</v>
      </c>
      <c r="E268" s="731">
        <v>1</v>
      </c>
      <c r="F268" s="50"/>
      <c r="G268" s="768">
        <f t="shared" si="3"/>
        <v>0</v>
      </c>
    </row>
    <row r="269" spans="1:7" ht="12.75">
      <c r="A269" s="728"/>
      <c r="C269" s="779"/>
      <c r="D269" s="731"/>
      <c r="F269" s="50"/>
      <c r="G269" s="768"/>
    </row>
    <row r="270" spans="1:7" ht="12.75">
      <c r="A270" s="728">
        <f>A268+1</f>
        <v>76</v>
      </c>
      <c r="B270" s="728">
        <v>47</v>
      </c>
      <c r="C270" s="779" t="s">
        <v>670</v>
      </c>
      <c r="D270" s="731" t="s">
        <v>531</v>
      </c>
      <c r="E270" s="731">
        <v>1</v>
      </c>
      <c r="F270" s="50"/>
      <c r="G270" s="768">
        <f t="shared" si="3"/>
        <v>0</v>
      </c>
    </row>
    <row r="271" spans="1:7" ht="12.75">
      <c r="A271" s="728"/>
      <c r="C271" s="779"/>
      <c r="D271" s="731"/>
      <c r="F271" s="50"/>
      <c r="G271" s="768"/>
    </row>
    <row r="272" spans="1:7" ht="25.5">
      <c r="A272" s="759">
        <f>A270+1</f>
        <v>77</v>
      </c>
      <c r="B272" s="759">
        <v>48</v>
      </c>
      <c r="C272" s="743" t="s">
        <v>671</v>
      </c>
      <c r="D272" s="731" t="s">
        <v>531</v>
      </c>
      <c r="E272" s="731">
        <v>2</v>
      </c>
      <c r="F272" s="50"/>
      <c r="G272" s="768">
        <f t="shared" si="3"/>
        <v>0</v>
      </c>
    </row>
    <row r="273" spans="1:7" ht="12.75">
      <c r="A273" s="759"/>
      <c r="B273" s="759"/>
      <c r="C273" s="743"/>
      <c r="D273" s="731"/>
      <c r="F273" s="50"/>
      <c r="G273" s="768"/>
    </row>
    <row r="274" spans="1:7" ht="12.75">
      <c r="A274" s="759">
        <f>+A272+1</f>
        <v>78</v>
      </c>
      <c r="B274" s="759">
        <f>+B272+1</f>
        <v>49</v>
      </c>
      <c r="C274" s="743" t="s">
        <v>672</v>
      </c>
      <c r="D274" s="731" t="s">
        <v>531</v>
      </c>
      <c r="E274" s="731">
        <v>3</v>
      </c>
      <c r="F274" s="50"/>
      <c r="G274" s="768">
        <f t="shared" si="3"/>
        <v>0</v>
      </c>
    </row>
    <row r="275" spans="1:7" ht="12.75">
      <c r="A275" s="759"/>
      <c r="B275" s="759"/>
      <c r="C275" s="743"/>
      <c r="D275" s="731"/>
      <c r="F275" s="50"/>
      <c r="G275" s="768"/>
    </row>
    <row r="276" spans="1:7" ht="12.75">
      <c r="A276" s="759">
        <f>+A274+1</f>
        <v>79</v>
      </c>
      <c r="B276" s="759">
        <f>+B274+1</f>
        <v>50</v>
      </c>
      <c r="C276" s="743" t="s">
        <v>673</v>
      </c>
      <c r="D276" s="731" t="s">
        <v>531</v>
      </c>
      <c r="E276" s="731">
        <v>9</v>
      </c>
      <c r="F276" s="50"/>
      <c r="G276" s="768">
        <f t="shared" si="3"/>
        <v>0</v>
      </c>
    </row>
    <row r="277" spans="1:7" ht="12.75">
      <c r="A277" s="759"/>
      <c r="B277" s="759"/>
      <c r="C277" s="743"/>
      <c r="D277" s="731"/>
      <c r="F277" s="50"/>
      <c r="G277" s="768"/>
    </row>
    <row r="278" spans="1:7" ht="12.75">
      <c r="A278" s="759">
        <f>+A276+1</f>
        <v>80</v>
      </c>
      <c r="B278" s="759">
        <f>+B276+1</f>
        <v>51</v>
      </c>
      <c r="C278" s="743" t="s">
        <v>674</v>
      </c>
      <c r="D278" s="731" t="s">
        <v>531</v>
      </c>
      <c r="E278" s="731">
        <v>171</v>
      </c>
      <c r="F278" s="50"/>
      <c r="G278" s="768">
        <f t="shared" si="3"/>
        <v>0</v>
      </c>
    </row>
    <row r="279" spans="1:7" ht="12.75">
      <c r="A279" s="728"/>
      <c r="C279" s="779"/>
      <c r="D279" s="731"/>
      <c r="F279" s="50"/>
      <c r="G279" s="768"/>
    </row>
    <row r="280" spans="1:7" ht="12.75">
      <c r="A280" s="759">
        <f>A278+1</f>
        <v>81</v>
      </c>
      <c r="B280" s="759">
        <f>B278+1</f>
        <v>52</v>
      </c>
      <c r="C280" s="650" t="s">
        <v>675</v>
      </c>
      <c r="D280" s="731" t="s">
        <v>94</v>
      </c>
      <c r="E280" s="731">
        <v>1</v>
      </c>
      <c r="F280" s="50"/>
      <c r="G280" s="768">
        <f t="shared" si="3"/>
        <v>0</v>
      </c>
    </row>
    <row r="281" spans="1:7" ht="12.75">
      <c r="A281" s="759"/>
      <c r="B281" s="759"/>
      <c r="C281" s="650"/>
      <c r="D281" s="731"/>
      <c r="F281" s="50"/>
      <c r="G281" s="768"/>
    </row>
    <row r="282" spans="1:7" ht="12.75">
      <c r="A282" s="759"/>
      <c r="B282" s="759"/>
      <c r="C282" s="758" t="s">
        <v>676</v>
      </c>
      <c r="D282" s="731"/>
      <c r="F282" s="50"/>
      <c r="G282" s="768"/>
    </row>
    <row r="283" spans="1:7" ht="25.5">
      <c r="A283" s="759">
        <f>A280+1</f>
        <v>82</v>
      </c>
      <c r="B283" s="759">
        <v>1</v>
      </c>
      <c r="C283" s="795" t="s">
        <v>616</v>
      </c>
      <c r="D283" s="731" t="s">
        <v>94</v>
      </c>
      <c r="E283" s="731">
        <v>1</v>
      </c>
      <c r="F283" s="50"/>
      <c r="G283" s="768">
        <f t="shared" si="3"/>
        <v>0</v>
      </c>
    </row>
    <row r="284" spans="1:7" ht="12.75">
      <c r="A284" s="759"/>
      <c r="B284" s="759"/>
      <c r="C284" s="743" t="s">
        <v>617</v>
      </c>
      <c r="D284" s="731" t="s">
        <v>94</v>
      </c>
      <c r="E284" s="731">
        <v>1</v>
      </c>
      <c r="F284" s="50"/>
      <c r="G284" s="768">
        <f t="shared" si="3"/>
        <v>0</v>
      </c>
    </row>
    <row r="285" spans="1:7" ht="12.75">
      <c r="A285" s="759"/>
      <c r="B285" s="759"/>
      <c r="C285" s="743" t="s">
        <v>618</v>
      </c>
      <c r="D285" s="731" t="s">
        <v>531</v>
      </c>
      <c r="E285" s="731">
        <v>1</v>
      </c>
      <c r="F285" s="50"/>
      <c r="G285" s="768">
        <f t="shared" si="3"/>
        <v>0</v>
      </c>
    </row>
    <row r="286" spans="1:7" ht="12.75">
      <c r="A286" s="759"/>
      <c r="B286" s="759"/>
      <c r="C286" s="743" t="s">
        <v>619</v>
      </c>
      <c r="D286" s="731" t="s">
        <v>531</v>
      </c>
      <c r="E286" s="731">
        <v>1</v>
      </c>
      <c r="F286" s="50"/>
      <c r="G286" s="768">
        <f t="shared" si="3"/>
        <v>0</v>
      </c>
    </row>
    <row r="287" spans="1:7" ht="12.75">
      <c r="A287" s="759"/>
      <c r="B287" s="759"/>
      <c r="C287" s="795" t="s">
        <v>620</v>
      </c>
      <c r="D287" s="731" t="s">
        <v>531</v>
      </c>
      <c r="E287" s="731">
        <v>1</v>
      </c>
      <c r="F287" s="50"/>
      <c r="G287" s="768">
        <f t="shared" si="3"/>
        <v>0</v>
      </c>
    </row>
    <row r="288" spans="1:7" ht="12.75">
      <c r="A288" s="759"/>
      <c r="B288" s="759"/>
      <c r="C288" s="795" t="s">
        <v>621</v>
      </c>
      <c r="D288" s="731" t="s">
        <v>531</v>
      </c>
      <c r="E288" s="731">
        <v>1</v>
      </c>
      <c r="F288" s="50"/>
      <c r="G288" s="768">
        <f t="shared" si="3"/>
        <v>0</v>
      </c>
    </row>
    <row r="289" spans="1:7" ht="12.75">
      <c r="A289" s="759"/>
      <c r="B289" s="759"/>
      <c r="C289" s="795"/>
      <c r="D289" s="731"/>
      <c r="F289" s="50"/>
      <c r="G289" s="768"/>
    </row>
    <row r="290" spans="1:7" ht="12.75">
      <c r="A290" s="759"/>
      <c r="B290" s="759"/>
      <c r="C290" s="796" t="s">
        <v>622</v>
      </c>
      <c r="D290" s="731"/>
      <c r="F290" s="50"/>
      <c r="G290" s="768"/>
    </row>
    <row r="291" spans="1:7" ht="25.5">
      <c r="A291" s="759">
        <f>+A283+1</f>
        <v>83</v>
      </c>
      <c r="B291" s="759">
        <f>+B283+1</f>
        <v>2</v>
      </c>
      <c r="C291" s="797" t="s">
        <v>623</v>
      </c>
      <c r="D291" s="731" t="s">
        <v>531</v>
      </c>
      <c r="E291" s="731">
        <v>1</v>
      </c>
      <c r="F291" s="50"/>
      <c r="G291" s="768">
        <f t="shared" si="3"/>
        <v>0</v>
      </c>
    </row>
    <row r="292" spans="1:7" ht="12.75">
      <c r="A292" s="759"/>
      <c r="B292" s="759"/>
      <c r="C292" s="797"/>
      <c r="D292" s="731"/>
      <c r="F292" s="50"/>
      <c r="G292" s="768"/>
    </row>
    <row r="293" spans="1:7" ht="12.75">
      <c r="A293" s="759">
        <f>+A291+1</f>
        <v>84</v>
      </c>
      <c r="B293" s="759">
        <f>+B291+1</f>
        <v>3</v>
      </c>
      <c r="C293" s="743" t="s">
        <v>624</v>
      </c>
      <c r="D293" s="731" t="s">
        <v>531</v>
      </c>
      <c r="E293" s="731">
        <v>1</v>
      </c>
      <c r="F293" s="50"/>
      <c r="G293" s="768">
        <f t="shared" si="3"/>
        <v>0</v>
      </c>
    </row>
    <row r="294" spans="1:7" ht="14.25">
      <c r="A294" s="759"/>
      <c r="B294" s="759"/>
      <c r="C294" s="800"/>
      <c r="D294" s="799"/>
      <c r="E294" s="799"/>
      <c r="F294" s="888"/>
      <c r="G294" s="768"/>
    </row>
    <row r="295" spans="1:7" ht="12.75">
      <c r="A295" s="759">
        <f>A293+1</f>
        <v>85</v>
      </c>
      <c r="B295" s="759">
        <v>4</v>
      </c>
      <c r="C295" s="650" t="s">
        <v>625</v>
      </c>
      <c r="D295" s="731" t="s">
        <v>531</v>
      </c>
      <c r="E295" s="731">
        <v>1</v>
      </c>
      <c r="F295" s="50"/>
      <c r="G295" s="768">
        <f t="shared" si="3"/>
        <v>0</v>
      </c>
    </row>
    <row r="296" spans="1:7" ht="14.25">
      <c r="A296" s="759"/>
      <c r="B296" s="759"/>
      <c r="C296" s="800"/>
      <c r="D296" s="799"/>
      <c r="E296" s="799"/>
      <c r="F296" s="888"/>
      <c r="G296" s="768"/>
    </row>
    <row r="297" spans="1:7" ht="12.75">
      <c r="A297" s="759">
        <f>A295+1</f>
        <v>86</v>
      </c>
      <c r="B297" s="759">
        <v>5</v>
      </c>
      <c r="C297" s="650" t="s">
        <v>626</v>
      </c>
      <c r="D297" s="731" t="s">
        <v>531</v>
      </c>
      <c r="E297" s="731">
        <v>1</v>
      </c>
      <c r="F297" s="50"/>
      <c r="G297" s="768">
        <f t="shared" si="3"/>
        <v>0</v>
      </c>
    </row>
    <row r="298" spans="1:7" ht="14.25">
      <c r="A298" s="759"/>
      <c r="B298" s="759"/>
      <c r="C298" s="800"/>
      <c r="D298" s="799"/>
      <c r="E298" s="799"/>
      <c r="F298" s="888"/>
      <c r="G298" s="768"/>
    </row>
    <row r="299" spans="1:7" ht="12.75">
      <c r="A299" s="759">
        <f>A297+1</f>
        <v>87</v>
      </c>
      <c r="B299" s="759">
        <f>B297+1</f>
        <v>6</v>
      </c>
      <c r="C299" s="650" t="s">
        <v>627</v>
      </c>
      <c r="D299" s="731" t="s">
        <v>531</v>
      </c>
      <c r="E299" s="731">
        <v>3</v>
      </c>
      <c r="F299" s="50"/>
      <c r="G299" s="768">
        <f aca="true" t="shared" si="4" ref="G299:G361">E299*F299</f>
        <v>0</v>
      </c>
    </row>
    <row r="300" spans="1:7" ht="14.25">
      <c r="A300" s="759"/>
      <c r="B300" s="759"/>
      <c r="C300" s="800"/>
      <c r="D300" s="799"/>
      <c r="E300" s="799"/>
      <c r="F300" s="888"/>
      <c r="G300" s="768"/>
    </row>
    <row r="301" spans="1:7" ht="25.5">
      <c r="A301" s="759">
        <f>A299+1</f>
        <v>88</v>
      </c>
      <c r="B301" s="759">
        <f>B299+1</f>
        <v>7</v>
      </c>
      <c r="C301" s="650" t="s">
        <v>628</v>
      </c>
      <c r="D301" s="801" t="s">
        <v>531</v>
      </c>
      <c r="E301" s="802">
        <v>1</v>
      </c>
      <c r="F301" s="56"/>
      <c r="G301" s="768">
        <f t="shared" si="4"/>
        <v>0</v>
      </c>
    </row>
    <row r="302" spans="1:7" ht="12.75">
      <c r="A302" s="759"/>
      <c r="B302" s="759"/>
      <c r="C302" s="650"/>
      <c r="D302" s="801"/>
      <c r="E302" s="802"/>
      <c r="F302" s="56"/>
      <c r="G302" s="768"/>
    </row>
    <row r="303" spans="1:7" ht="25.5">
      <c r="A303" s="759">
        <f>A301+1</f>
        <v>89</v>
      </c>
      <c r="B303" s="759">
        <f>+B301+1</f>
        <v>8</v>
      </c>
      <c r="C303" s="650" t="s">
        <v>629</v>
      </c>
      <c r="D303" s="801" t="s">
        <v>531</v>
      </c>
      <c r="E303" s="802">
        <v>3</v>
      </c>
      <c r="F303" s="56"/>
      <c r="G303" s="768">
        <f t="shared" si="4"/>
        <v>0</v>
      </c>
    </row>
    <row r="304" spans="1:7" ht="12.75">
      <c r="A304" s="759"/>
      <c r="B304" s="759"/>
      <c r="C304" s="650"/>
      <c r="D304" s="801"/>
      <c r="E304" s="802"/>
      <c r="F304" s="56"/>
      <c r="G304" s="768"/>
    </row>
    <row r="305" spans="1:7" ht="25.5">
      <c r="A305" s="759">
        <f>+A303+1</f>
        <v>90</v>
      </c>
      <c r="B305" s="759">
        <f>+B303+1</f>
        <v>9</v>
      </c>
      <c r="C305" s="650" t="s">
        <v>630</v>
      </c>
      <c r="D305" s="801" t="s">
        <v>531</v>
      </c>
      <c r="E305" s="802">
        <v>1</v>
      </c>
      <c r="F305" s="56"/>
      <c r="G305" s="768">
        <f t="shared" si="4"/>
        <v>0</v>
      </c>
    </row>
    <row r="306" spans="1:7" ht="12.75">
      <c r="A306" s="759"/>
      <c r="B306" s="759"/>
      <c r="C306" s="650"/>
      <c r="D306" s="801"/>
      <c r="E306" s="802"/>
      <c r="F306" s="56"/>
      <c r="G306" s="768"/>
    </row>
    <row r="307" spans="1:7" ht="25.5">
      <c r="A307" s="759">
        <f>+A305+1</f>
        <v>91</v>
      </c>
      <c r="B307" s="759">
        <f>+B305+1</f>
        <v>10</v>
      </c>
      <c r="C307" s="650" t="s">
        <v>631</v>
      </c>
      <c r="D307" s="801" t="s">
        <v>531</v>
      </c>
      <c r="E307" s="802">
        <v>1</v>
      </c>
      <c r="F307" s="56"/>
      <c r="G307" s="768">
        <f t="shared" si="4"/>
        <v>0</v>
      </c>
    </row>
    <row r="308" spans="1:7" ht="14.25">
      <c r="A308" s="803"/>
      <c r="B308" s="759"/>
      <c r="C308" s="800"/>
      <c r="D308" s="799"/>
      <c r="E308" s="799"/>
      <c r="F308" s="888"/>
      <c r="G308" s="768"/>
    </row>
    <row r="309" spans="1:7" ht="25.5">
      <c r="A309" s="759">
        <f>+A307+1</f>
        <v>92</v>
      </c>
      <c r="B309" s="759">
        <f>+B307+1</f>
        <v>11</v>
      </c>
      <c r="C309" s="650" t="s">
        <v>632</v>
      </c>
      <c r="D309" s="801" t="s">
        <v>531</v>
      </c>
      <c r="E309" s="802">
        <v>22</v>
      </c>
      <c r="F309" s="56"/>
      <c r="G309" s="768">
        <f t="shared" si="4"/>
        <v>0</v>
      </c>
    </row>
    <row r="310" spans="1:7" ht="14.25">
      <c r="A310" s="803"/>
      <c r="B310" s="759"/>
      <c r="C310" s="800"/>
      <c r="D310" s="799"/>
      <c r="E310" s="799"/>
      <c r="F310" s="888"/>
      <c r="G310" s="768"/>
    </row>
    <row r="311" spans="1:7" ht="25.5">
      <c r="A311" s="759">
        <f>+A309+1</f>
        <v>93</v>
      </c>
      <c r="B311" s="759">
        <f>+B309+1</f>
        <v>12</v>
      </c>
      <c r="C311" s="650" t="s">
        <v>633</v>
      </c>
      <c r="D311" s="801" t="s">
        <v>531</v>
      </c>
      <c r="E311" s="802">
        <v>2</v>
      </c>
      <c r="F311" s="56"/>
      <c r="G311" s="768">
        <f t="shared" si="4"/>
        <v>0</v>
      </c>
    </row>
    <row r="312" spans="1:7" ht="14.25">
      <c r="A312" s="803"/>
      <c r="B312" s="759"/>
      <c r="C312" s="800"/>
      <c r="D312" s="799"/>
      <c r="E312" s="799"/>
      <c r="F312" s="888"/>
      <c r="G312" s="768"/>
    </row>
    <row r="313" spans="1:7" ht="25.5">
      <c r="A313" s="759">
        <f>+A311+1</f>
        <v>94</v>
      </c>
      <c r="B313" s="759">
        <f>+B311+1</f>
        <v>13</v>
      </c>
      <c r="C313" s="650" t="s">
        <v>634</v>
      </c>
      <c r="D313" s="801" t="s">
        <v>531</v>
      </c>
      <c r="E313" s="802">
        <v>1</v>
      </c>
      <c r="F313" s="56"/>
      <c r="G313" s="768">
        <f t="shared" si="4"/>
        <v>0</v>
      </c>
    </row>
    <row r="314" spans="1:7" ht="14.25">
      <c r="A314" s="803"/>
      <c r="B314" s="759"/>
      <c r="C314" s="800"/>
      <c r="D314" s="799"/>
      <c r="E314" s="799"/>
      <c r="F314" s="888"/>
      <c r="G314" s="768"/>
    </row>
    <row r="315" spans="1:7" ht="25.5">
      <c r="A315" s="759">
        <f>+A313+1</f>
        <v>95</v>
      </c>
      <c r="B315" s="759">
        <f>+B313+1</f>
        <v>14</v>
      </c>
      <c r="C315" s="650" t="s">
        <v>635</v>
      </c>
      <c r="D315" s="801" t="s">
        <v>531</v>
      </c>
      <c r="E315" s="802">
        <v>2</v>
      </c>
      <c r="F315" s="56"/>
      <c r="G315" s="768">
        <f t="shared" si="4"/>
        <v>0</v>
      </c>
    </row>
    <row r="316" spans="1:7" ht="14.25">
      <c r="A316" s="803"/>
      <c r="B316" s="759"/>
      <c r="C316" s="800"/>
      <c r="D316" s="799"/>
      <c r="E316" s="799"/>
      <c r="F316" s="888"/>
      <c r="G316" s="768"/>
    </row>
    <row r="317" spans="1:7" ht="25.5">
      <c r="A317" s="759">
        <f>+A315+1</f>
        <v>96</v>
      </c>
      <c r="B317" s="759">
        <f>+B315+1</f>
        <v>15</v>
      </c>
      <c r="C317" s="650" t="s">
        <v>636</v>
      </c>
      <c r="D317" s="801" t="s">
        <v>531</v>
      </c>
      <c r="E317" s="802">
        <v>2</v>
      </c>
      <c r="F317" s="56"/>
      <c r="G317" s="768">
        <f t="shared" si="4"/>
        <v>0</v>
      </c>
    </row>
    <row r="318" spans="1:7" ht="14.25">
      <c r="A318" s="803"/>
      <c r="B318" s="759"/>
      <c r="C318" s="800"/>
      <c r="D318" s="799"/>
      <c r="E318" s="799"/>
      <c r="F318" s="888"/>
      <c r="G318" s="768"/>
    </row>
    <row r="319" spans="1:7" ht="12.75">
      <c r="A319" s="759">
        <f>A317+1</f>
        <v>97</v>
      </c>
      <c r="B319" s="759">
        <f>B317+1</f>
        <v>16</v>
      </c>
      <c r="C319" s="650" t="s">
        <v>639</v>
      </c>
      <c r="D319" s="801" t="s">
        <v>531</v>
      </c>
      <c r="E319" s="802">
        <v>42</v>
      </c>
      <c r="F319" s="56"/>
      <c r="G319" s="768">
        <f t="shared" si="4"/>
        <v>0</v>
      </c>
    </row>
    <row r="320" spans="1:7" ht="14.25">
      <c r="A320" s="803"/>
      <c r="B320" s="759"/>
      <c r="C320" s="800"/>
      <c r="D320" s="799"/>
      <c r="E320" s="799"/>
      <c r="F320" s="888"/>
      <c r="G320" s="768"/>
    </row>
    <row r="321" spans="1:7" ht="12.75">
      <c r="A321" s="759">
        <f>+A319+1</f>
        <v>98</v>
      </c>
      <c r="B321" s="759">
        <f>+B319+1</f>
        <v>17</v>
      </c>
      <c r="C321" s="650" t="s">
        <v>640</v>
      </c>
      <c r="D321" s="801" t="s">
        <v>531</v>
      </c>
      <c r="E321" s="802">
        <v>14</v>
      </c>
      <c r="F321" s="56"/>
      <c r="G321" s="768">
        <f t="shared" si="4"/>
        <v>0</v>
      </c>
    </row>
    <row r="322" spans="1:7" ht="14.25">
      <c r="A322" s="803"/>
      <c r="B322" s="759"/>
      <c r="C322" s="800"/>
      <c r="D322" s="799"/>
      <c r="E322" s="799"/>
      <c r="F322" s="888"/>
      <c r="G322" s="768"/>
    </row>
    <row r="323" spans="1:7" ht="12.75">
      <c r="A323" s="759">
        <f>+A321+1</f>
        <v>99</v>
      </c>
      <c r="B323" s="759">
        <f>+B321+1</f>
        <v>18</v>
      </c>
      <c r="C323" s="650" t="s">
        <v>641</v>
      </c>
      <c r="D323" s="801" t="s">
        <v>531</v>
      </c>
      <c r="E323" s="802">
        <v>1</v>
      </c>
      <c r="F323" s="56"/>
      <c r="G323" s="768">
        <f t="shared" si="4"/>
        <v>0</v>
      </c>
    </row>
    <row r="324" spans="1:7" ht="14.25">
      <c r="A324" s="803"/>
      <c r="B324" s="759"/>
      <c r="C324" s="800"/>
      <c r="D324" s="799"/>
      <c r="E324" s="799"/>
      <c r="F324" s="888"/>
      <c r="G324" s="768"/>
    </row>
    <row r="325" spans="1:7" ht="25.5">
      <c r="A325" s="759">
        <f>+A323+1</f>
        <v>100</v>
      </c>
      <c r="B325" s="759">
        <f>+B323+1</f>
        <v>19</v>
      </c>
      <c r="C325" s="650" t="s">
        <v>642</v>
      </c>
      <c r="D325" s="801" t="s">
        <v>531</v>
      </c>
      <c r="E325" s="802">
        <v>1</v>
      </c>
      <c r="F325" s="56"/>
      <c r="G325" s="768">
        <f t="shared" si="4"/>
        <v>0</v>
      </c>
    </row>
    <row r="326" spans="1:7" ht="14.25">
      <c r="A326" s="803"/>
      <c r="B326" s="759"/>
      <c r="C326" s="800"/>
      <c r="D326" s="799"/>
      <c r="E326" s="799"/>
      <c r="F326" s="888"/>
      <c r="G326" s="768"/>
    </row>
    <row r="327" spans="1:7" ht="12.75">
      <c r="A327" s="759">
        <f>+A325+1</f>
        <v>101</v>
      </c>
      <c r="B327" s="759">
        <f>+B325+1</f>
        <v>20</v>
      </c>
      <c r="C327" s="650" t="s">
        <v>643</v>
      </c>
      <c r="D327" s="801" t="s">
        <v>531</v>
      </c>
      <c r="E327" s="802">
        <v>2</v>
      </c>
      <c r="F327" s="56"/>
      <c r="G327" s="768">
        <f t="shared" si="4"/>
        <v>0</v>
      </c>
    </row>
    <row r="328" spans="1:7" ht="14.25">
      <c r="A328" s="803"/>
      <c r="B328" s="759"/>
      <c r="C328" s="800"/>
      <c r="D328" s="799"/>
      <c r="E328" s="799"/>
      <c r="F328" s="888"/>
      <c r="G328" s="768"/>
    </row>
    <row r="329" spans="1:7" ht="25.5">
      <c r="A329" s="759">
        <f>+A327+1</f>
        <v>102</v>
      </c>
      <c r="B329" s="759">
        <f>+B327+1</f>
        <v>21</v>
      </c>
      <c r="C329" s="650" t="s">
        <v>644</v>
      </c>
      <c r="D329" s="801" t="s">
        <v>531</v>
      </c>
      <c r="E329" s="802">
        <v>42</v>
      </c>
      <c r="F329" s="56"/>
      <c r="G329" s="768">
        <f t="shared" si="4"/>
        <v>0</v>
      </c>
    </row>
    <row r="330" spans="1:7" ht="14.25">
      <c r="A330" s="803"/>
      <c r="B330" s="759"/>
      <c r="C330" s="800"/>
      <c r="D330" s="799"/>
      <c r="E330" s="799"/>
      <c r="F330" s="888"/>
      <c r="G330" s="768"/>
    </row>
    <row r="331" spans="1:7" ht="12.75">
      <c r="A331" s="759">
        <f>+A329+1</f>
        <v>103</v>
      </c>
      <c r="B331" s="759">
        <f>+B329+1</f>
        <v>22</v>
      </c>
      <c r="C331" s="650" t="s">
        <v>645</v>
      </c>
      <c r="D331" s="801" t="s">
        <v>531</v>
      </c>
      <c r="E331" s="802">
        <v>1</v>
      </c>
      <c r="F331" s="56"/>
      <c r="G331" s="768">
        <f t="shared" si="4"/>
        <v>0</v>
      </c>
    </row>
    <row r="332" spans="1:7" ht="14.25">
      <c r="A332" s="803"/>
      <c r="B332" s="759"/>
      <c r="C332" s="800"/>
      <c r="D332" s="799"/>
      <c r="E332" s="799"/>
      <c r="F332" s="888"/>
      <c r="G332" s="768"/>
    </row>
    <row r="333" spans="1:7" ht="25.5">
      <c r="A333" s="759">
        <f>+A331+1</f>
        <v>104</v>
      </c>
      <c r="B333" s="759">
        <f>+B331+1</f>
        <v>23</v>
      </c>
      <c r="C333" s="650" t="s">
        <v>677</v>
      </c>
      <c r="D333" s="801" t="s">
        <v>531</v>
      </c>
      <c r="E333" s="802">
        <v>1</v>
      </c>
      <c r="F333" s="56"/>
      <c r="G333" s="768">
        <f t="shared" si="4"/>
        <v>0</v>
      </c>
    </row>
    <row r="334" spans="1:7" ht="14.25">
      <c r="A334" s="803"/>
      <c r="B334" s="759"/>
      <c r="C334" s="800"/>
      <c r="D334" s="799"/>
      <c r="E334" s="799"/>
      <c r="F334" s="888"/>
      <c r="G334" s="768"/>
    </row>
    <row r="335" spans="1:7" ht="14.25">
      <c r="A335" s="728">
        <f>+A333+1</f>
        <v>105</v>
      </c>
      <c r="B335" s="728">
        <f>+B333+1</f>
        <v>24</v>
      </c>
      <c r="C335" s="779" t="s">
        <v>646</v>
      </c>
      <c r="D335" s="731" t="s">
        <v>531</v>
      </c>
      <c r="E335" s="731">
        <v>1</v>
      </c>
      <c r="F335" s="888"/>
      <c r="G335" s="768">
        <f t="shared" si="4"/>
        <v>0</v>
      </c>
    </row>
    <row r="336" spans="1:7" ht="14.25">
      <c r="A336" s="728"/>
      <c r="C336" s="779"/>
      <c r="D336" s="731"/>
      <c r="F336" s="888"/>
      <c r="G336" s="768"/>
    </row>
    <row r="337" spans="1:7" ht="14.25">
      <c r="A337" s="728">
        <f>+A335+1</f>
        <v>106</v>
      </c>
      <c r="B337" s="728">
        <f>+B335+1</f>
        <v>25</v>
      </c>
      <c r="C337" s="779" t="s">
        <v>647</v>
      </c>
      <c r="D337" s="731" t="s">
        <v>531</v>
      </c>
      <c r="E337" s="731">
        <v>1</v>
      </c>
      <c r="F337" s="888"/>
      <c r="G337" s="768">
        <f t="shared" si="4"/>
        <v>0</v>
      </c>
    </row>
    <row r="338" spans="1:7" ht="14.25">
      <c r="A338" s="728"/>
      <c r="C338" s="779"/>
      <c r="D338" s="731"/>
      <c r="F338" s="888"/>
      <c r="G338" s="768"/>
    </row>
    <row r="339" spans="1:7" ht="14.25">
      <c r="A339" s="728">
        <f>+A337+1</f>
        <v>107</v>
      </c>
      <c r="B339" s="728">
        <f>+B337+1</f>
        <v>26</v>
      </c>
      <c r="C339" s="779" t="s">
        <v>648</v>
      </c>
      <c r="D339" s="731" t="s">
        <v>531</v>
      </c>
      <c r="E339" s="731">
        <v>1</v>
      </c>
      <c r="F339" s="888"/>
      <c r="G339" s="768">
        <f t="shared" si="4"/>
        <v>0</v>
      </c>
    </row>
    <row r="340" spans="1:7" ht="14.25">
      <c r="A340" s="728"/>
      <c r="C340" s="779"/>
      <c r="D340" s="731"/>
      <c r="F340" s="888"/>
      <c r="G340" s="768"/>
    </row>
    <row r="341" spans="1:7" ht="14.25">
      <c r="A341" s="728">
        <f>+A339+1</f>
        <v>108</v>
      </c>
      <c r="B341" s="728">
        <f>+B339+1</f>
        <v>27</v>
      </c>
      <c r="C341" s="779" t="s">
        <v>649</v>
      </c>
      <c r="D341" s="731" t="s">
        <v>531</v>
      </c>
      <c r="E341" s="731">
        <v>4</v>
      </c>
      <c r="F341" s="888"/>
      <c r="G341" s="768">
        <f t="shared" si="4"/>
        <v>0</v>
      </c>
    </row>
    <row r="342" spans="1:7" ht="14.25">
      <c r="A342" s="728"/>
      <c r="C342" s="779"/>
      <c r="D342" s="731"/>
      <c r="F342" s="888"/>
      <c r="G342" s="768"/>
    </row>
    <row r="343" spans="1:7" ht="14.25">
      <c r="A343" s="728">
        <f>+A341+1</f>
        <v>109</v>
      </c>
      <c r="B343" s="728">
        <f>+B341+1</f>
        <v>28</v>
      </c>
      <c r="C343" s="779" t="s">
        <v>650</v>
      </c>
      <c r="D343" s="731" t="s">
        <v>531</v>
      </c>
      <c r="E343" s="731">
        <v>2</v>
      </c>
      <c r="F343" s="888"/>
      <c r="G343" s="768">
        <f t="shared" si="4"/>
        <v>0</v>
      </c>
    </row>
    <row r="344" spans="1:7" ht="14.25">
      <c r="A344" s="728"/>
      <c r="C344" s="779"/>
      <c r="D344" s="731"/>
      <c r="F344" s="888"/>
      <c r="G344" s="768"/>
    </row>
    <row r="345" spans="1:7" ht="14.25">
      <c r="A345" s="728">
        <f>+A343+1</f>
        <v>110</v>
      </c>
      <c r="B345" s="728">
        <f>+B343+1</f>
        <v>29</v>
      </c>
      <c r="C345" s="779" t="s">
        <v>651</v>
      </c>
      <c r="D345" s="731" t="s">
        <v>531</v>
      </c>
      <c r="E345" s="731">
        <v>2</v>
      </c>
      <c r="F345" s="888"/>
      <c r="G345" s="768">
        <f t="shared" si="4"/>
        <v>0</v>
      </c>
    </row>
    <row r="346" spans="1:7" ht="14.25">
      <c r="A346" s="728"/>
      <c r="C346" s="779"/>
      <c r="D346" s="731"/>
      <c r="F346" s="888"/>
      <c r="G346" s="768"/>
    </row>
    <row r="347" spans="1:7" ht="14.25">
      <c r="A347" s="728">
        <f>+A345+1</f>
        <v>111</v>
      </c>
      <c r="B347" s="728">
        <f>+B345+1</f>
        <v>30</v>
      </c>
      <c r="C347" s="779" t="s">
        <v>652</v>
      </c>
      <c r="D347" s="731" t="s">
        <v>531</v>
      </c>
      <c r="E347" s="731">
        <v>1</v>
      </c>
      <c r="F347" s="888"/>
      <c r="G347" s="768">
        <f t="shared" si="4"/>
        <v>0</v>
      </c>
    </row>
    <row r="348" spans="1:7" ht="14.25">
      <c r="A348" s="728"/>
      <c r="C348" s="779"/>
      <c r="D348" s="731"/>
      <c r="F348" s="888"/>
      <c r="G348" s="768"/>
    </row>
    <row r="349" spans="1:7" ht="25.5">
      <c r="A349" s="728">
        <f>+A347+1</f>
        <v>112</v>
      </c>
      <c r="B349" s="728">
        <f>+B347+1</f>
        <v>31</v>
      </c>
      <c r="C349" s="779" t="s">
        <v>653</v>
      </c>
      <c r="D349" s="731" t="s">
        <v>74</v>
      </c>
      <c r="E349" s="731">
        <v>50</v>
      </c>
      <c r="F349" s="888"/>
      <c r="G349" s="768">
        <f t="shared" si="4"/>
        <v>0</v>
      </c>
    </row>
    <row r="350" spans="1:7" ht="14.25">
      <c r="A350" s="728"/>
      <c r="C350" s="779"/>
      <c r="D350" s="731"/>
      <c r="F350" s="888"/>
      <c r="G350" s="768"/>
    </row>
    <row r="351" spans="1:7" ht="25.5">
      <c r="A351" s="728">
        <f>+A349+1</f>
        <v>113</v>
      </c>
      <c r="B351" s="728">
        <f>+B349+1</f>
        <v>32</v>
      </c>
      <c r="C351" s="779" t="s">
        <v>654</v>
      </c>
      <c r="D351" s="731" t="s">
        <v>531</v>
      </c>
      <c r="E351" s="731">
        <v>2</v>
      </c>
      <c r="F351" s="888"/>
      <c r="G351" s="768">
        <f t="shared" si="4"/>
        <v>0</v>
      </c>
    </row>
    <row r="352" spans="1:7" ht="14.25">
      <c r="A352" s="728"/>
      <c r="C352" s="779"/>
      <c r="D352" s="731"/>
      <c r="F352" s="888"/>
      <c r="G352" s="768"/>
    </row>
    <row r="353" spans="1:7" ht="14.25">
      <c r="A353" s="728">
        <f>+A351+1</f>
        <v>114</v>
      </c>
      <c r="B353" s="728">
        <f>+B351+1</f>
        <v>33</v>
      </c>
      <c r="C353" s="779" t="s">
        <v>678</v>
      </c>
      <c r="D353" s="731" t="s">
        <v>531</v>
      </c>
      <c r="E353" s="731">
        <v>1</v>
      </c>
      <c r="F353" s="888"/>
      <c r="G353" s="768">
        <f t="shared" si="4"/>
        <v>0</v>
      </c>
    </row>
    <row r="354" spans="1:7" ht="14.25">
      <c r="A354" s="728"/>
      <c r="C354" s="779"/>
      <c r="D354" s="731"/>
      <c r="F354" s="888"/>
      <c r="G354" s="768"/>
    </row>
    <row r="355" spans="1:7" ht="12.75">
      <c r="A355" s="728">
        <f>+A353+1</f>
        <v>115</v>
      </c>
      <c r="B355" s="728">
        <f>+B353+1</f>
        <v>34</v>
      </c>
      <c r="C355" s="779" t="s">
        <v>667</v>
      </c>
      <c r="D355" s="731" t="s">
        <v>531</v>
      </c>
      <c r="E355" s="731">
        <v>2</v>
      </c>
      <c r="F355" s="50"/>
      <c r="G355" s="768">
        <f t="shared" si="4"/>
        <v>0</v>
      </c>
    </row>
    <row r="356" spans="1:7" ht="12.75">
      <c r="A356" s="759"/>
      <c r="B356" s="759"/>
      <c r="C356" s="743"/>
      <c r="D356" s="731"/>
      <c r="F356" s="50"/>
      <c r="G356" s="768"/>
    </row>
    <row r="357" spans="1:7" ht="25.5">
      <c r="A357" s="759">
        <f>A355+1</f>
        <v>116</v>
      </c>
      <c r="B357" s="759">
        <f>B355+1</f>
        <v>35</v>
      </c>
      <c r="C357" s="743" t="s">
        <v>671</v>
      </c>
      <c r="D357" s="731" t="s">
        <v>531</v>
      </c>
      <c r="E357" s="731">
        <v>1</v>
      </c>
      <c r="F357" s="50"/>
      <c r="G357" s="768">
        <f t="shared" si="4"/>
        <v>0</v>
      </c>
    </row>
    <row r="358" spans="1:7" ht="12.75">
      <c r="A358" s="759"/>
      <c r="B358" s="759"/>
      <c r="C358" s="743"/>
      <c r="D358" s="731"/>
      <c r="F358" s="50"/>
      <c r="G358" s="768"/>
    </row>
    <row r="359" spans="1:7" ht="12.75">
      <c r="A359" s="759">
        <f>+A357+1</f>
        <v>117</v>
      </c>
      <c r="B359" s="759">
        <f>+B357+1</f>
        <v>36</v>
      </c>
      <c r="C359" s="743" t="s">
        <v>672</v>
      </c>
      <c r="D359" s="731" t="s">
        <v>531</v>
      </c>
      <c r="E359" s="731">
        <v>3</v>
      </c>
      <c r="F359" s="50"/>
      <c r="G359" s="768">
        <f t="shared" si="4"/>
        <v>0</v>
      </c>
    </row>
    <row r="360" spans="1:7" ht="12.75">
      <c r="A360" s="759"/>
      <c r="B360" s="759"/>
      <c r="C360" s="743"/>
      <c r="D360" s="731"/>
      <c r="F360" s="50"/>
      <c r="G360" s="768"/>
    </row>
    <row r="361" spans="1:7" ht="12.75">
      <c r="A361" s="759">
        <f>+A359+1</f>
        <v>118</v>
      </c>
      <c r="B361" s="759">
        <f>+B359+1</f>
        <v>37</v>
      </c>
      <c r="C361" s="743" t="s">
        <v>673</v>
      </c>
      <c r="D361" s="731" t="s">
        <v>531</v>
      </c>
      <c r="E361" s="731">
        <v>9</v>
      </c>
      <c r="F361" s="50"/>
      <c r="G361" s="768">
        <f t="shared" si="4"/>
        <v>0</v>
      </c>
    </row>
    <row r="362" spans="1:7" ht="12.75">
      <c r="A362" s="759"/>
      <c r="B362" s="759"/>
      <c r="C362" s="743"/>
      <c r="D362" s="731"/>
      <c r="F362" s="50"/>
      <c r="G362" s="768"/>
    </row>
    <row r="363" spans="1:7" ht="12.75">
      <c r="A363" s="759">
        <f>+A361+1</f>
        <v>119</v>
      </c>
      <c r="B363" s="759">
        <f>+B361+1</f>
        <v>38</v>
      </c>
      <c r="C363" s="743" t="s">
        <v>674</v>
      </c>
      <c r="D363" s="731" t="s">
        <v>531</v>
      </c>
      <c r="E363" s="731">
        <v>180</v>
      </c>
      <c r="F363" s="50"/>
      <c r="G363" s="768">
        <f aca="true" t="shared" si="5" ref="G363:G424">E363*F363</f>
        <v>0</v>
      </c>
    </row>
    <row r="364" spans="1:7" ht="12.75">
      <c r="A364" s="728"/>
      <c r="C364" s="779"/>
      <c r="D364" s="731"/>
      <c r="F364" s="50"/>
      <c r="G364" s="768"/>
    </row>
    <row r="365" spans="1:7" ht="12.75">
      <c r="A365" s="759">
        <f>A363+1</f>
        <v>120</v>
      </c>
      <c r="B365" s="759">
        <f>B363+1</f>
        <v>39</v>
      </c>
      <c r="C365" s="650" t="s">
        <v>675</v>
      </c>
      <c r="D365" s="731" t="s">
        <v>94</v>
      </c>
      <c r="E365" s="731">
        <v>1</v>
      </c>
      <c r="F365" s="50"/>
      <c r="G365" s="768">
        <f t="shared" si="5"/>
        <v>0</v>
      </c>
    </row>
    <row r="366" spans="1:7" ht="12.75">
      <c r="A366" s="759"/>
      <c r="B366" s="759"/>
      <c r="C366" s="650"/>
      <c r="D366" s="731"/>
      <c r="F366" s="50"/>
      <c r="G366" s="768"/>
    </row>
    <row r="367" spans="1:7" ht="12.75">
      <c r="A367" s="759"/>
      <c r="B367" s="759"/>
      <c r="C367" s="758" t="s">
        <v>679</v>
      </c>
      <c r="D367" s="731"/>
      <c r="F367" s="50"/>
      <c r="G367" s="768"/>
    </row>
    <row r="368" spans="1:7" ht="25.5">
      <c r="A368" s="759">
        <f>A365+1</f>
        <v>121</v>
      </c>
      <c r="B368" s="759">
        <v>1</v>
      </c>
      <c r="C368" s="795" t="s">
        <v>616</v>
      </c>
      <c r="D368" s="731" t="s">
        <v>94</v>
      </c>
      <c r="E368" s="731">
        <v>1</v>
      </c>
      <c r="F368" s="50"/>
      <c r="G368" s="768">
        <f t="shared" si="5"/>
        <v>0</v>
      </c>
    </row>
    <row r="369" spans="1:7" ht="12.75">
      <c r="A369" s="759"/>
      <c r="B369" s="759"/>
      <c r="C369" s="743" t="s">
        <v>617</v>
      </c>
      <c r="D369" s="731" t="s">
        <v>94</v>
      </c>
      <c r="E369" s="731">
        <v>1</v>
      </c>
      <c r="F369" s="50"/>
      <c r="G369" s="768">
        <f t="shared" si="5"/>
        <v>0</v>
      </c>
    </row>
    <row r="370" spans="1:7" ht="12.75">
      <c r="A370" s="759"/>
      <c r="B370" s="759"/>
      <c r="C370" s="743" t="s">
        <v>618</v>
      </c>
      <c r="D370" s="731" t="s">
        <v>531</v>
      </c>
      <c r="E370" s="731">
        <v>1</v>
      </c>
      <c r="F370" s="50"/>
      <c r="G370" s="768">
        <f t="shared" si="5"/>
        <v>0</v>
      </c>
    </row>
    <row r="371" spans="1:7" ht="12.75">
      <c r="A371" s="759"/>
      <c r="B371" s="759"/>
      <c r="C371" s="743" t="s">
        <v>619</v>
      </c>
      <c r="D371" s="731" t="s">
        <v>531</v>
      </c>
      <c r="E371" s="731">
        <v>1</v>
      </c>
      <c r="F371" s="50"/>
      <c r="G371" s="768">
        <f t="shared" si="5"/>
        <v>0</v>
      </c>
    </row>
    <row r="372" spans="1:7" ht="12.75">
      <c r="A372" s="759"/>
      <c r="B372" s="759"/>
      <c r="C372" s="795" t="s">
        <v>620</v>
      </c>
      <c r="D372" s="731" t="s">
        <v>531</v>
      </c>
      <c r="E372" s="731">
        <v>1</v>
      </c>
      <c r="F372" s="50"/>
      <c r="G372" s="768">
        <f t="shared" si="5"/>
        <v>0</v>
      </c>
    </row>
    <row r="373" spans="1:7" ht="12.75">
      <c r="A373" s="759"/>
      <c r="B373" s="759"/>
      <c r="C373" s="795" t="s">
        <v>621</v>
      </c>
      <c r="D373" s="731" t="s">
        <v>531</v>
      </c>
      <c r="E373" s="731">
        <v>1</v>
      </c>
      <c r="F373" s="50"/>
      <c r="G373" s="768">
        <f t="shared" si="5"/>
        <v>0</v>
      </c>
    </row>
    <row r="374" spans="1:7" ht="12.75">
      <c r="A374" s="759"/>
      <c r="B374" s="759"/>
      <c r="C374" s="795"/>
      <c r="D374" s="731"/>
      <c r="F374" s="50"/>
      <c r="G374" s="768"/>
    </row>
    <row r="375" spans="1:7" ht="12.75">
      <c r="A375" s="759"/>
      <c r="B375" s="759"/>
      <c r="C375" s="796" t="s">
        <v>622</v>
      </c>
      <c r="D375" s="731"/>
      <c r="F375" s="50"/>
      <c r="G375" s="768"/>
    </row>
    <row r="376" spans="1:7" ht="25.5">
      <c r="A376" s="759">
        <f>+A368+1</f>
        <v>122</v>
      </c>
      <c r="B376" s="759">
        <f>+B368+1</f>
        <v>2</v>
      </c>
      <c r="C376" s="797" t="s">
        <v>623</v>
      </c>
      <c r="D376" s="731" t="s">
        <v>531</v>
      </c>
      <c r="E376" s="731">
        <v>1</v>
      </c>
      <c r="F376" s="50"/>
      <c r="G376" s="768">
        <f t="shared" si="5"/>
        <v>0</v>
      </c>
    </row>
    <row r="377" spans="1:7" ht="12.75">
      <c r="A377" s="759"/>
      <c r="B377" s="759"/>
      <c r="C377" s="797"/>
      <c r="D377" s="731"/>
      <c r="F377" s="50"/>
      <c r="G377" s="768"/>
    </row>
    <row r="378" spans="1:7" ht="12.75">
      <c r="A378" s="759">
        <f>+A376+1</f>
        <v>123</v>
      </c>
      <c r="B378" s="759">
        <f>+B376+1</f>
        <v>3</v>
      </c>
      <c r="C378" s="743" t="s">
        <v>680</v>
      </c>
      <c r="D378" s="731" t="s">
        <v>531</v>
      </c>
      <c r="E378" s="731">
        <v>1</v>
      </c>
      <c r="F378" s="50"/>
      <c r="G378" s="768">
        <f t="shared" si="5"/>
        <v>0</v>
      </c>
    </row>
    <row r="379" spans="1:7" ht="14.25">
      <c r="A379" s="759"/>
      <c r="B379" s="759"/>
      <c r="C379" s="800"/>
      <c r="D379" s="799"/>
      <c r="E379" s="799"/>
      <c r="F379" s="888"/>
      <c r="G379" s="768"/>
    </row>
    <row r="380" spans="1:7" ht="25.5">
      <c r="A380" s="759">
        <f>A378+1</f>
        <v>124</v>
      </c>
      <c r="B380" s="759">
        <f>B378+1</f>
        <v>4</v>
      </c>
      <c r="C380" s="650" t="s">
        <v>628</v>
      </c>
      <c r="D380" s="801" t="s">
        <v>531</v>
      </c>
      <c r="E380" s="802">
        <v>1</v>
      </c>
      <c r="F380" s="56"/>
      <c r="G380" s="768">
        <f t="shared" si="5"/>
        <v>0</v>
      </c>
    </row>
    <row r="381" spans="1:7" ht="12.75">
      <c r="A381" s="759"/>
      <c r="B381" s="759"/>
      <c r="C381" s="650"/>
      <c r="D381" s="801"/>
      <c r="E381" s="802"/>
      <c r="F381" s="56"/>
      <c r="G381" s="768"/>
    </row>
    <row r="382" spans="1:7" ht="25.5">
      <c r="A382" s="759">
        <f>A380+1</f>
        <v>125</v>
      </c>
      <c r="B382" s="759">
        <f>+B380+1</f>
        <v>5</v>
      </c>
      <c r="C382" s="650" t="s">
        <v>629</v>
      </c>
      <c r="D382" s="801" t="s">
        <v>531</v>
      </c>
      <c r="E382" s="802">
        <v>3</v>
      </c>
      <c r="F382" s="56"/>
      <c r="G382" s="768">
        <f t="shared" si="5"/>
        <v>0</v>
      </c>
    </row>
    <row r="383" spans="1:7" ht="12.75">
      <c r="A383" s="759"/>
      <c r="B383" s="759"/>
      <c r="C383" s="650"/>
      <c r="D383" s="801"/>
      <c r="E383" s="802"/>
      <c r="F383" s="56"/>
      <c r="G383" s="768"/>
    </row>
    <row r="384" spans="1:7" ht="25.5">
      <c r="A384" s="759">
        <f>+A382+1</f>
        <v>126</v>
      </c>
      <c r="B384" s="759">
        <f>+B382+1</f>
        <v>6</v>
      </c>
      <c r="C384" s="650" t="s">
        <v>630</v>
      </c>
      <c r="D384" s="801" t="s">
        <v>531</v>
      </c>
      <c r="E384" s="802">
        <v>1</v>
      </c>
      <c r="F384" s="56"/>
      <c r="G384" s="768">
        <f t="shared" si="5"/>
        <v>0</v>
      </c>
    </row>
    <row r="385" spans="1:7" ht="12.75">
      <c r="A385" s="759"/>
      <c r="B385" s="759"/>
      <c r="C385" s="650"/>
      <c r="D385" s="801"/>
      <c r="E385" s="802"/>
      <c r="F385" s="56"/>
      <c r="G385" s="768"/>
    </row>
    <row r="386" spans="1:7" ht="25.5">
      <c r="A386" s="759">
        <f>+A384+1</f>
        <v>127</v>
      </c>
      <c r="B386" s="759">
        <f>+B384+1</f>
        <v>7</v>
      </c>
      <c r="C386" s="650" t="s">
        <v>631</v>
      </c>
      <c r="D386" s="801" t="s">
        <v>531</v>
      </c>
      <c r="E386" s="802">
        <v>1</v>
      </c>
      <c r="F386" s="56"/>
      <c r="G386" s="768">
        <f t="shared" si="5"/>
        <v>0</v>
      </c>
    </row>
    <row r="387" spans="1:7" ht="14.25">
      <c r="A387" s="803"/>
      <c r="B387" s="759"/>
      <c r="C387" s="800"/>
      <c r="D387" s="799"/>
      <c r="E387" s="799"/>
      <c r="F387" s="888"/>
      <c r="G387" s="768"/>
    </row>
    <row r="388" spans="1:7" ht="25.5">
      <c r="A388" s="759">
        <f>+A386+1</f>
        <v>128</v>
      </c>
      <c r="B388" s="759">
        <f>+B386+1</f>
        <v>8</v>
      </c>
      <c r="C388" s="650" t="s">
        <v>632</v>
      </c>
      <c r="D388" s="801" t="s">
        <v>531</v>
      </c>
      <c r="E388" s="802">
        <v>21</v>
      </c>
      <c r="F388" s="56"/>
      <c r="G388" s="768">
        <f t="shared" si="5"/>
        <v>0</v>
      </c>
    </row>
    <row r="389" spans="1:7" ht="14.25">
      <c r="A389" s="803"/>
      <c r="B389" s="759"/>
      <c r="C389" s="800"/>
      <c r="D389" s="799"/>
      <c r="E389" s="799"/>
      <c r="F389" s="888"/>
      <c r="G389" s="768"/>
    </row>
    <row r="390" spans="1:7" ht="25.5">
      <c r="A390" s="759">
        <f>+A388+1</f>
        <v>129</v>
      </c>
      <c r="B390" s="759">
        <f>+B388+1</f>
        <v>9</v>
      </c>
      <c r="C390" s="650" t="s">
        <v>633</v>
      </c>
      <c r="D390" s="801" t="s">
        <v>531</v>
      </c>
      <c r="E390" s="802">
        <v>2</v>
      </c>
      <c r="F390" s="56"/>
      <c r="G390" s="768">
        <f t="shared" si="5"/>
        <v>0</v>
      </c>
    </row>
    <row r="391" spans="1:7" ht="14.25">
      <c r="A391" s="803"/>
      <c r="B391" s="759"/>
      <c r="C391" s="800"/>
      <c r="D391" s="799"/>
      <c r="E391" s="799"/>
      <c r="F391" s="888"/>
      <c r="G391" s="768"/>
    </row>
    <row r="392" spans="1:7" ht="25.5">
      <c r="A392" s="759">
        <f>+A390+1</f>
        <v>130</v>
      </c>
      <c r="B392" s="759">
        <f>+B390+1</f>
        <v>10</v>
      </c>
      <c r="C392" s="650" t="s">
        <v>634</v>
      </c>
      <c r="D392" s="801" t="s">
        <v>531</v>
      </c>
      <c r="E392" s="802">
        <v>1</v>
      </c>
      <c r="F392" s="56"/>
      <c r="G392" s="768">
        <f t="shared" si="5"/>
        <v>0</v>
      </c>
    </row>
    <row r="393" spans="1:7" ht="14.25">
      <c r="A393" s="803"/>
      <c r="B393" s="759"/>
      <c r="C393" s="800"/>
      <c r="D393" s="799"/>
      <c r="E393" s="799"/>
      <c r="F393" s="888"/>
      <c r="G393" s="768"/>
    </row>
    <row r="394" spans="1:7" ht="25.5">
      <c r="A394" s="759">
        <f>+A392+1</f>
        <v>131</v>
      </c>
      <c r="B394" s="759">
        <f>+B392+1</f>
        <v>11</v>
      </c>
      <c r="C394" s="650" t="s">
        <v>635</v>
      </c>
      <c r="D394" s="801" t="s">
        <v>531</v>
      </c>
      <c r="E394" s="802">
        <v>2</v>
      </c>
      <c r="F394" s="56"/>
      <c r="G394" s="768">
        <f t="shared" si="5"/>
        <v>0</v>
      </c>
    </row>
    <row r="395" spans="1:7" ht="14.25">
      <c r="A395" s="803"/>
      <c r="B395" s="759"/>
      <c r="C395" s="800"/>
      <c r="D395" s="799"/>
      <c r="E395" s="799"/>
      <c r="F395" s="888"/>
      <c r="G395" s="768"/>
    </row>
    <row r="396" spans="1:7" ht="25.5">
      <c r="A396" s="759">
        <f>+A394+1</f>
        <v>132</v>
      </c>
      <c r="B396" s="759">
        <f>+B394+1</f>
        <v>12</v>
      </c>
      <c r="C396" s="650" t="s">
        <v>636</v>
      </c>
      <c r="D396" s="801" t="s">
        <v>531</v>
      </c>
      <c r="E396" s="802">
        <v>2</v>
      </c>
      <c r="F396" s="56"/>
      <c r="G396" s="768">
        <f t="shared" si="5"/>
        <v>0</v>
      </c>
    </row>
    <row r="397" spans="1:7" ht="14.25">
      <c r="A397" s="803"/>
      <c r="B397" s="759"/>
      <c r="C397" s="800"/>
      <c r="D397" s="799"/>
      <c r="E397" s="799"/>
      <c r="F397" s="888"/>
      <c r="G397" s="768"/>
    </row>
    <row r="398" spans="1:7" ht="12.75">
      <c r="A398" s="759">
        <f>A396+1</f>
        <v>133</v>
      </c>
      <c r="B398" s="759">
        <f>B396+1</f>
        <v>13</v>
      </c>
      <c r="C398" s="650" t="s">
        <v>639</v>
      </c>
      <c r="D398" s="801" t="s">
        <v>531</v>
      </c>
      <c r="E398" s="802">
        <v>45</v>
      </c>
      <c r="F398" s="56"/>
      <c r="G398" s="768">
        <f t="shared" si="5"/>
        <v>0</v>
      </c>
    </row>
    <row r="399" spans="1:7" ht="14.25">
      <c r="A399" s="803"/>
      <c r="B399" s="759"/>
      <c r="C399" s="800"/>
      <c r="D399" s="799"/>
      <c r="E399" s="799"/>
      <c r="F399" s="888"/>
      <c r="G399" s="768"/>
    </row>
    <row r="400" spans="1:7" ht="12.75">
      <c r="A400" s="759">
        <f>+A398+1</f>
        <v>134</v>
      </c>
      <c r="B400" s="759">
        <f>+B398+1</f>
        <v>14</v>
      </c>
      <c r="C400" s="650" t="s">
        <v>640</v>
      </c>
      <c r="D400" s="801" t="s">
        <v>531</v>
      </c>
      <c r="E400" s="802">
        <v>15</v>
      </c>
      <c r="F400" s="56"/>
      <c r="G400" s="768">
        <f t="shared" si="5"/>
        <v>0</v>
      </c>
    </row>
    <row r="401" spans="1:7" ht="14.25">
      <c r="A401" s="803"/>
      <c r="B401" s="759"/>
      <c r="C401" s="800"/>
      <c r="D401" s="799"/>
      <c r="E401" s="799"/>
      <c r="F401" s="888"/>
      <c r="G401" s="768"/>
    </row>
    <row r="402" spans="1:7" ht="12.75">
      <c r="A402" s="759">
        <f>+A400+1</f>
        <v>135</v>
      </c>
      <c r="B402" s="759">
        <f>+B400+1</f>
        <v>15</v>
      </c>
      <c r="C402" s="650" t="s">
        <v>641</v>
      </c>
      <c r="D402" s="801" t="s">
        <v>531</v>
      </c>
      <c r="E402" s="802">
        <v>1</v>
      </c>
      <c r="F402" s="56"/>
      <c r="G402" s="768">
        <f t="shared" si="5"/>
        <v>0</v>
      </c>
    </row>
    <row r="403" spans="1:7" ht="14.25">
      <c r="A403" s="803"/>
      <c r="B403" s="759"/>
      <c r="C403" s="800"/>
      <c r="D403" s="799"/>
      <c r="E403" s="799"/>
      <c r="F403" s="888"/>
      <c r="G403" s="768"/>
    </row>
    <row r="404" spans="1:7" ht="12.75">
      <c r="A404" s="759">
        <f>A402+1</f>
        <v>136</v>
      </c>
      <c r="B404" s="759">
        <f>B402+1</f>
        <v>16</v>
      </c>
      <c r="C404" s="650" t="s">
        <v>643</v>
      </c>
      <c r="D404" s="801" t="s">
        <v>531</v>
      </c>
      <c r="E404" s="802">
        <v>1</v>
      </c>
      <c r="F404" s="56"/>
      <c r="G404" s="768">
        <f t="shared" si="5"/>
        <v>0</v>
      </c>
    </row>
    <row r="405" spans="1:7" ht="14.25">
      <c r="A405" s="803"/>
      <c r="B405" s="759"/>
      <c r="C405" s="800"/>
      <c r="D405" s="799"/>
      <c r="E405" s="799"/>
      <c r="F405" s="888"/>
      <c r="G405" s="768"/>
    </row>
    <row r="406" spans="1:7" ht="25.5">
      <c r="A406" s="759">
        <f>+A404+1</f>
        <v>137</v>
      </c>
      <c r="B406" s="759">
        <f>+B404+1</f>
        <v>17</v>
      </c>
      <c r="C406" s="650" t="s">
        <v>644</v>
      </c>
      <c r="D406" s="801" t="s">
        <v>531</v>
      </c>
      <c r="E406" s="802">
        <v>45</v>
      </c>
      <c r="F406" s="56"/>
      <c r="G406" s="768">
        <f t="shared" si="5"/>
        <v>0</v>
      </c>
    </row>
    <row r="407" spans="1:7" ht="14.25">
      <c r="A407" s="803"/>
      <c r="B407" s="759"/>
      <c r="C407" s="800"/>
      <c r="D407" s="799"/>
      <c r="E407" s="799"/>
      <c r="F407" s="888"/>
      <c r="G407" s="768"/>
    </row>
    <row r="408" spans="1:7" ht="12.75">
      <c r="A408" s="759">
        <f>+A406+1</f>
        <v>138</v>
      </c>
      <c r="B408" s="759">
        <f>+B406+1</f>
        <v>18</v>
      </c>
      <c r="C408" s="650" t="s">
        <v>645</v>
      </c>
      <c r="D408" s="801" t="s">
        <v>531</v>
      </c>
      <c r="E408" s="802">
        <v>1</v>
      </c>
      <c r="F408" s="56"/>
      <c r="G408" s="768">
        <f t="shared" si="5"/>
        <v>0</v>
      </c>
    </row>
    <row r="409" spans="1:7" ht="12.75">
      <c r="A409" s="759"/>
      <c r="B409" s="759"/>
      <c r="C409" s="650"/>
      <c r="D409" s="801"/>
      <c r="E409" s="802"/>
      <c r="F409" s="56"/>
      <c r="G409" s="768"/>
    </row>
    <row r="410" spans="1:7" ht="12.75">
      <c r="A410" s="728">
        <f>+A408+1</f>
        <v>139</v>
      </c>
      <c r="B410" s="728">
        <f>+B408+1</f>
        <v>19</v>
      </c>
      <c r="C410" s="779" t="s">
        <v>646</v>
      </c>
      <c r="D410" s="731" t="s">
        <v>531</v>
      </c>
      <c r="E410" s="731">
        <v>1</v>
      </c>
      <c r="F410" s="50"/>
      <c r="G410" s="768">
        <f t="shared" si="5"/>
        <v>0</v>
      </c>
    </row>
    <row r="411" spans="1:7" ht="12.75">
      <c r="A411" s="728"/>
      <c r="C411" s="779"/>
      <c r="D411" s="731"/>
      <c r="F411" s="50"/>
      <c r="G411" s="768"/>
    </row>
    <row r="412" spans="1:7" ht="12.75">
      <c r="A412" s="728">
        <f>+A410+1</f>
        <v>140</v>
      </c>
      <c r="B412" s="728">
        <f>+B410+1</f>
        <v>20</v>
      </c>
      <c r="C412" s="779" t="s">
        <v>647</v>
      </c>
      <c r="D412" s="731" t="s">
        <v>531</v>
      </c>
      <c r="E412" s="731">
        <v>1</v>
      </c>
      <c r="F412" s="50"/>
      <c r="G412" s="768">
        <f t="shared" si="5"/>
        <v>0</v>
      </c>
    </row>
    <row r="413" spans="1:7" ht="12.75">
      <c r="A413" s="728"/>
      <c r="C413" s="779"/>
      <c r="D413" s="731"/>
      <c r="F413" s="50"/>
      <c r="G413" s="768"/>
    </row>
    <row r="414" spans="1:7" ht="12.75">
      <c r="A414" s="728">
        <f>+A412+1</f>
        <v>141</v>
      </c>
      <c r="B414" s="728">
        <f>+B412+1</f>
        <v>21</v>
      </c>
      <c r="C414" s="779" t="s">
        <v>648</v>
      </c>
      <c r="D414" s="731" t="s">
        <v>531</v>
      </c>
      <c r="E414" s="731">
        <v>1</v>
      </c>
      <c r="F414" s="50"/>
      <c r="G414" s="768">
        <f t="shared" si="5"/>
        <v>0</v>
      </c>
    </row>
    <row r="415" spans="1:7" ht="12.75">
      <c r="A415" s="728"/>
      <c r="C415" s="779"/>
      <c r="D415" s="731"/>
      <c r="F415" s="50"/>
      <c r="G415" s="768"/>
    </row>
    <row r="416" spans="1:7" ht="12.75">
      <c r="A416" s="728">
        <f>+A414+1</f>
        <v>142</v>
      </c>
      <c r="B416" s="728">
        <f>+B414+1</f>
        <v>22</v>
      </c>
      <c r="C416" s="779" t="s">
        <v>649</v>
      </c>
      <c r="D416" s="731" t="s">
        <v>531</v>
      </c>
      <c r="E416" s="731">
        <v>4</v>
      </c>
      <c r="F416" s="50"/>
      <c r="G416" s="768">
        <f t="shared" si="5"/>
        <v>0</v>
      </c>
    </row>
    <row r="417" spans="1:7" ht="12.75">
      <c r="A417" s="728"/>
      <c r="C417" s="779"/>
      <c r="D417" s="731"/>
      <c r="F417" s="50"/>
      <c r="G417" s="768"/>
    </row>
    <row r="418" spans="1:7" ht="12.75">
      <c r="A418" s="728">
        <f>+A416+1</f>
        <v>143</v>
      </c>
      <c r="B418" s="728">
        <f>+B416+1</f>
        <v>23</v>
      </c>
      <c r="C418" s="779" t="s">
        <v>650</v>
      </c>
      <c r="D418" s="731" t="s">
        <v>531</v>
      </c>
      <c r="E418" s="731">
        <v>2</v>
      </c>
      <c r="F418" s="50"/>
      <c r="G418" s="768">
        <f t="shared" si="5"/>
        <v>0</v>
      </c>
    </row>
    <row r="419" spans="1:7" ht="12.75">
      <c r="A419" s="728"/>
      <c r="C419" s="779"/>
      <c r="D419" s="731"/>
      <c r="F419" s="50"/>
      <c r="G419" s="768"/>
    </row>
    <row r="420" spans="1:7" ht="12.75">
      <c r="A420" s="728">
        <f>+A418+1</f>
        <v>144</v>
      </c>
      <c r="B420" s="728">
        <f>+B418+1</f>
        <v>24</v>
      </c>
      <c r="C420" s="779" t="s">
        <v>651</v>
      </c>
      <c r="D420" s="731" t="s">
        <v>531</v>
      </c>
      <c r="E420" s="731">
        <v>2</v>
      </c>
      <c r="F420" s="50"/>
      <c r="G420" s="768">
        <f t="shared" si="5"/>
        <v>0</v>
      </c>
    </row>
    <row r="421" spans="1:7" ht="12.75">
      <c r="A421" s="728"/>
      <c r="C421" s="779"/>
      <c r="D421" s="731"/>
      <c r="F421" s="50"/>
      <c r="G421" s="768"/>
    </row>
    <row r="422" spans="1:7" ht="12.75">
      <c r="A422" s="728">
        <f>+A420+1</f>
        <v>145</v>
      </c>
      <c r="B422" s="728">
        <f>+B420+1</f>
        <v>25</v>
      </c>
      <c r="C422" s="779" t="s">
        <v>652</v>
      </c>
      <c r="D422" s="731" t="s">
        <v>531</v>
      </c>
      <c r="E422" s="731">
        <v>1</v>
      </c>
      <c r="F422" s="50"/>
      <c r="G422" s="768">
        <f t="shared" si="5"/>
        <v>0</v>
      </c>
    </row>
    <row r="423" spans="1:7" ht="12.75">
      <c r="A423" s="728"/>
      <c r="C423" s="779"/>
      <c r="D423" s="731"/>
      <c r="F423" s="50"/>
      <c r="G423" s="768"/>
    </row>
    <row r="424" spans="1:7" ht="25.5">
      <c r="A424" s="728">
        <f>+A422+1</f>
        <v>146</v>
      </c>
      <c r="B424" s="728">
        <f>+B422+1</f>
        <v>26</v>
      </c>
      <c r="C424" s="779" t="s">
        <v>653</v>
      </c>
      <c r="D424" s="731" t="s">
        <v>74</v>
      </c>
      <c r="E424" s="731">
        <v>50</v>
      </c>
      <c r="F424" s="50"/>
      <c r="G424" s="768">
        <f t="shared" si="5"/>
        <v>0</v>
      </c>
    </row>
    <row r="425" spans="1:7" ht="12.75">
      <c r="A425" s="728"/>
      <c r="C425" s="779"/>
      <c r="D425" s="731"/>
      <c r="F425" s="50"/>
      <c r="G425" s="768"/>
    </row>
    <row r="426" spans="1:7" ht="25.5">
      <c r="A426" s="728">
        <f>+A424+1</f>
        <v>147</v>
      </c>
      <c r="B426" s="728">
        <f>+B424+1</f>
        <v>27</v>
      </c>
      <c r="C426" s="779" t="s">
        <v>654</v>
      </c>
      <c r="D426" s="731" t="s">
        <v>531</v>
      </c>
      <c r="E426" s="731">
        <v>2</v>
      </c>
      <c r="F426" s="50"/>
      <c r="G426" s="768">
        <f aca="true" t="shared" si="6" ref="G426:G489">E426*F426</f>
        <v>0</v>
      </c>
    </row>
    <row r="427" spans="1:7" ht="12.75">
      <c r="A427" s="728"/>
      <c r="C427" s="779"/>
      <c r="D427" s="731"/>
      <c r="F427" s="50"/>
      <c r="G427" s="768"/>
    </row>
    <row r="428" spans="1:7" ht="12.75">
      <c r="A428" s="728">
        <f>+A426+1</f>
        <v>148</v>
      </c>
      <c r="B428" s="728">
        <f>+B426+1</f>
        <v>28</v>
      </c>
      <c r="C428" s="779" t="s">
        <v>681</v>
      </c>
      <c r="D428" s="731" t="s">
        <v>531</v>
      </c>
      <c r="E428" s="731">
        <v>1</v>
      </c>
      <c r="F428" s="50"/>
      <c r="G428" s="768">
        <f t="shared" si="6"/>
        <v>0</v>
      </c>
    </row>
    <row r="429" spans="1:7" ht="12.75">
      <c r="A429" s="728"/>
      <c r="C429" s="779"/>
      <c r="D429" s="731"/>
      <c r="F429" s="50"/>
      <c r="G429" s="768"/>
    </row>
    <row r="430" spans="1:7" ht="12.75">
      <c r="A430" s="759">
        <f>A428+1</f>
        <v>149</v>
      </c>
      <c r="B430" s="759">
        <f>B428+1</f>
        <v>29</v>
      </c>
      <c r="C430" s="743" t="s">
        <v>667</v>
      </c>
      <c r="D430" s="731" t="s">
        <v>531</v>
      </c>
      <c r="E430" s="731">
        <v>1</v>
      </c>
      <c r="F430" s="50"/>
      <c r="G430" s="768">
        <f t="shared" si="6"/>
        <v>0</v>
      </c>
    </row>
    <row r="431" spans="1:7" ht="12.75">
      <c r="A431" s="759"/>
      <c r="B431" s="759"/>
      <c r="C431" s="743"/>
      <c r="D431" s="731"/>
      <c r="F431" s="50"/>
      <c r="G431" s="768"/>
    </row>
    <row r="432" spans="1:7" ht="25.5">
      <c r="A432" s="759">
        <f>A430+1</f>
        <v>150</v>
      </c>
      <c r="B432" s="759">
        <f>B430+1</f>
        <v>30</v>
      </c>
      <c r="C432" s="743" t="s">
        <v>671</v>
      </c>
      <c r="D432" s="731" t="s">
        <v>531</v>
      </c>
      <c r="E432" s="731">
        <v>1</v>
      </c>
      <c r="F432" s="50"/>
      <c r="G432" s="768">
        <f t="shared" si="6"/>
        <v>0</v>
      </c>
    </row>
    <row r="433" spans="1:7" ht="12.75">
      <c r="A433" s="759"/>
      <c r="B433" s="759"/>
      <c r="C433" s="743"/>
      <c r="D433" s="731"/>
      <c r="F433" s="50"/>
      <c r="G433" s="768"/>
    </row>
    <row r="434" spans="1:7" ht="12.75">
      <c r="A434" s="759">
        <f>+A432+1</f>
        <v>151</v>
      </c>
      <c r="B434" s="759">
        <f>+B432+1</f>
        <v>31</v>
      </c>
      <c r="C434" s="743" t="s">
        <v>672</v>
      </c>
      <c r="D434" s="731" t="s">
        <v>531</v>
      </c>
      <c r="E434" s="731">
        <v>6</v>
      </c>
      <c r="F434" s="50"/>
      <c r="G434" s="768">
        <f t="shared" si="6"/>
        <v>0</v>
      </c>
    </row>
    <row r="435" spans="1:7" ht="12.75">
      <c r="A435" s="759"/>
      <c r="B435" s="759"/>
      <c r="C435" s="743"/>
      <c r="D435" s="731"/>
      <c r="F435" s="50"/>
      <c r="G435" s="768"/>
    </row>
    <row r="436" spans="1:7" ht="12.75">
      <c r="A436" s="759">
        <f>+A434+1</f>
        <v>152</v>
      </c>
      <c r="B436" s="759">
        <f>+B434+1</f>
        <v>32</v>
      </c>
      <c r="C436" s="743" t="s">
        <v>673</v>
      </c>
      <c r="D436" s="731" t="s">
        <v>531</v>
      </c>
      <c r="E436" s="731">
        <v>9</v>
      </c>
      <c r="F436" s="50"/>
      <c r="G436" s="768">
        <f t="shared" si="6"/>
        <v>0</v>
      </c>
    </row>
    <row r="437" spans="1:7" ht="12.75">
      <c r="A437" s="759"/>
      <c r="B437" s="759"/>
      <c r="C437" s="743"/>
      <c r="D437" s="731"/>
      <c r="F437" s="50"/>
      <c r="G437" s="768"/>
    </row>
    <row r="438" spans="1:7" ht="12.75">
      <c r="A438" s="759">
        <f>+A436+1</f>
        <v>153</v>
      </c>
      <c r="B438" s="759">
        <f>+B436+1</f>
        <v>33</v>
      </c>
      <c r="C438" s="743" t="s">
        <v>674</v>
      </c>
      <c r="D438" s="731" t="s">
        <v>531</v>
      </c>
      <c r="E438" s="731">
        <v>174</v>
      </c>
      <c r="F438" s="50"/>
      <c r="G438" s="768">
        <f t="shared" si="6"/>
        <v>0</v>
      </c>
    </row>
    <row r="439" spans="1:7" ht="12.75">
      <c r="A439" s="728"/>
      <c r="C439" s="779"/>
      <c r="D439" s="731"/>
      <c r="F439" s="50"/>
      <c r="G439" s="768"/>
    </row>
    <row r="440" spans="1:7" ht="12.75">
      <c r="A440" s="759">
        <f>A438+1</f>
        <v>154</v>
      </c>
      <c r="B440" s="759">
        <f>B438+1</f>
        <v>34</v>
      </c>
      <c r="C440" s="650" t="s">
        <v>675</v>
      </c>
      <c r="D440" s="731" t="s">
        <v>94</v>
      </c>
      <c r="E440" s="731">
        <v>1</v>
      </c>
      <c r="F440" s="50"/>
      <c r="G440" s="768">
        <f t="shared" si="6"/>
        <v>0</v>
      </c>
    </row>
    <row r="441" spans="1:7" ht="12.75">
      <c r="A441" s="759"/>
      <c r="B441" s="759"/>
      <c r="C441" s="650"/>
      <c r="D441" s="731"/>
      <c r="F441" s="50"/>
      <c r="G441" s="768"/>
    </row>
    <row r="442" spans="1:7" ht="12.75">
      <c r="A442" s="759"/>
      <c r="B442" s="759"/>
      <c r="C442" s="758" t="s">
        <v>682</v>
      </c>
      <c r="D442" s="731"/>
      <c r="F442" s="50"/>
      <c r="G442" s="768"/>
    </row>
    <row r="443" spans="1:7" ht="25.5">
      <c r="A443" s="759">
        <f>A436+1</f>
        <v>153</v>
      </c>
      <c r="B443" s="759">
        <v>1</v>
      </c>
      <c r="C443" s="795" t="s">
        <v>616</v>
      </c>
      <c r="D443" s="731" t="s">
        <v>94</v>
      </c>
      <c r="E443" s="731">
        <v>1</v>
      </c>
      <c r="F443" s="50"/>
      <c r="G443" s="768">
        <f t="shared" si="6"/>
        <v>0</v>
      </c>
    </row>
    <row r="444" spans="1:7" ht="12.75">
      <c r="A444" s="759"/>
      <c r="B444" s="759"/>
      <c r="C444" s="743" t="s">
        <v>617</v>
      </c>
      <c r="D444" s="731" t="s">
        <v>94</v>
      </c>
      <c r="E444" s="731">
        <v>1</v>
      </c>
      <c r="F444" s="50"/>
      <c r="G444" s="768">
        <f t="shared" si="6"/>
        <v>0</v>
      </c>
    </row>
    <row r="445" spans="1:7" ht="12.75">
      <c r="A445" s="759"/>
      <c r="B445" s="759"/>
      <c r="C445" s="743" t="s">
        <v>618</v>
      </c>
      <c r="D445" s="731" t="s">
        <v>531</v>
      </c>
      <c r="E445" s="731">
        <v>1</v>
      </c>
      <c r="F445" s="50"/>
      <c r="G445" s="768">
        <f t="shared" si="6"/>
        <v>0</v>
      </c>
    </row>
    <row r="446" spans="1:7" ht="12.75">
      <c r="A446" s="759"/>
      <c r="B446" s="759"/>
      <c r="C446" s="743" t="s">
        <v>619</v>
      </c>
      <c r="D446" s="731" t="s">
        <v>531</v>
      </c>
      <c r="E446" s="731">
        <v>1</v>
      </c>
      <c r="F446" s="50"/>
      <c r="G446" s="768">
        <f t="shared" si="6"/>
        <v>0</v>
      </c>
    </row>
    <row r="447" spans="1:7" ht="12.75">
      <c r="A447" s="759"/>
      <c r="B447" s="759"/>
      <c r="C447" s="795" t="s">
        <v>620</v>
      </c>
      <c r="D447" s="731" t="s">
        <v>531</v>
      </c>
      <c r="E447" s="731">
        <v>1</v>
      </c>
      <c r="F447" s="50"/>
      <c r="G447" s="768">
        <f t="shared" si="6"/>
        <v>0</v>
      </c>
    </row>
    <row r="448" spans="1:7" ht="12.75">
      <c r="A448" s="759"/>
      <c r="B448" s="759"/>
      <c r="C448" s="795" t="s">
        <v>621</v>
      </c>
      <c r="D448" s="731" t="s">
        <v>531</v>
      </c>
      <c r="E448" s="731">
        <v>1</v>
      </c>
      <c r="F448" s="50"/>
      <c r="G448" s="768">
        <f t="shared" si="6"/>
        <v>0</v>
      </c>
    </row>
    <row r="449" spans="1:7" ht="12.75">
      <c r="A449" s="759"/>
      <c r="B449" s="759"/>
      <c r="C449" s="795"/>
      <c r="D449" s="731"/>
      <c r="F449" s="50"/>
      <c r="G449" s="768"/>
    </row>
    <row r="450" spans="1:7" ht="12.75">
      <c r="A450" s="759"/>
      <c r="B450" s="759"/>
      <c r="C450" s="796" t="s">
        <v>622</v>
      </c>
      <c r="D450" s="731"/>
      <c r="F450" s="50"/>
      <c r="G450" s="768"/>
    </row>
    <row r="451" spans="1:7" ht="25.5">
      <c r="A451" s="759">
        <f>+A443+1</f>
        <v>154</v>
      </c>
      <c r="B451" s="759">
        <f>+B443+1</f>
        <v>2</v>
      </c>
      <c r="C451" s="797" t="s">
        <v>623</v>
      </c>
      <c r="D451" s="731" t="s">
        <v>531</v>
      </c>
      <c r="E451" s="731">
        <v>1</v>
      </c>
      <c r="F451" s="50"/>
      <c r="G451" s="768">
        <f t="shared" si="6"/>
        <v>0</v>
      </c>
    </row>
    <row r="452" spans="1:7" ht="12.75">
      <c r="A452" s="759"/>
      <c r="B452" s="759"/>
      <c r="C452" s="797"/>
      <c r="D452" s="731"/>
      <c r="F452" s="50"/>
      <c r="G452" s="768"/>
    </row>
    <row r="453" spans="1:7" ht="12.75">
      <c r="A453" s="759">
        <f>+A451+1</f>
        <v>155</v>
      </c>
      <c r="B453" s="759">
        <f>+B451+1</f>
        <v>3</v>
      </c>
      <c r="C453" s="743" t="s">
        <v>680</v>
      </c>
      <c r="D453" s="731" t="s">
        <v>531</v>
      </c>
      <c r="E453" s="731">
        <v>1</v>
      </c>
      <c r="F453" s="50"/>
      <c r="G453" s="768">
        <f t="shared" si="6"/>
        <v>0</v>
      </c>
    </row>
    <row r="454" spans="1:7" ht="14.25">
      <c r="A454" s="759"/>
      <c r="B454" s="759"/>
      <c r="C454" s="800"/>
      <c r="D454" s="799"/>
      <c r="E454" s="799"/>
      <c r="F454" s="888"/>
      <c r="G454" s="768"/>
    </row>
    <row r="455" spans="1:7" ht="25.5">
      <c r="A455" s="759">
        <f>A453+1</f>
        <v>156</v>
      </c>
      <c r="B455" s="759">
        <f>B453+1</f>
        <v>4</v>
      </c>
      <c r="C455" s="650" t="s">
        <v>628</v>
      </c>
      <c r="D455" s="801" t="s">
        <v>531</v>
      </c>
      <c r="E455" s="802">
        <v>1</v>
      </c>
      <c r="F455" s="56"/>
      <c r="G455" s="768">
        <f t="shared" si="6"/>
        <v>0</v>
      </c>
    </row>
    <row r="456" spans="1:7" ht="12.75">
      <c r="A456" s="759"/>
      <c r="B456" s="759"/>
      <c r="C456" s="650"/>
      <c r="D456" s="801"/>
      <c r="E456" s="802"/>
      <c r="F456" s="56"/>
      <c r="G456" s="768"/>
    </row>
    <row r="457" spans="1:7" ht="25.5">
      <c r="A457" s="759">
        <f>A455+1</f>
        <v>157</v>
      </c>
      <c r="B457" s="759">
        <f>+B455+1</f>
        <v>5</v>
      </c>
      <c r="C457" s="650" t="s">
        <v>629</v>
      </c>
      <c r="D457" s="801" t="s">
        <v>531</v>
      </c>
      <c r="E457" s="802">
        <v>3</v>
      </c>
      <c r="F457" s="56"/>
      <c r="G457" s="768">
        <f t="shared" si="6"/>
        <v>0</v>
      </c>
    </row>
    <row r="458" spans="1:7" ht="12.75">
      <c r="A458" s="759"/>
      <c r="B458" s="759"/>
      <c r="C458" s="650"/>
      <c r="D458" s="801"/>
      <c r="E458" s="802"/>
      <c r="F458" s="56"/>
      <c r="G458" s="768"/>
    </row>
    <row r="459" spans="1:7" ht="25.5">
      <c r="A459" s="759">
        <f>+A457+1</f>
        <v>158</v>
      </c>
      <c r="B459" s="759">
        <f>+B457+1</f>
        <v>6</v>
      </c>
      <c r="C459" s="650" t="s">
        <v>630</v>
      </c>
      <c r="D459" s="801" t="s">
        <v>531</v>
      </c>
      <c r="E459" s="802">
        <v>1</v>
      </c>
      <c r="F459" s="56"/>
      <c r="G459" s="768">
        <f t="shared" si="6"/>
        <v>0</v>
      </c>
    </row>
    <row r="460" spans="1:7" ht="12.75">
      <c r="A460" s="759"/>
      <c r="B460" s="759"/>
      <c r="C460" s="650"/>
      <c r="D460" s="801"/>
      <c r="E460" s="802"/>
      <c r="F460" s="56"/>
      <c r="G460" s="768"/>
    </row>
    <row r="461" spans="1:7" ht="25.5">
      <c r="A461" s="759">
        <f>+A459+1</f>
        <v>159</v>
      </c>
      <c r="B461" s="759">
        <f>+B459+1</f>
        <v>7</v>
      </c>
      <c r="C461" s="650" t="s">
        <v>631</v>
      </c>
      <c r="D461" s="801" t="s">
        <v>531</v>
      </c>
      <c r="E461" s="802">
        <v>1</v>
      </c>
      <c r="F461" s="56"/>
      <c r="G461" s="768">
        <f t="shared" si="6"/>
        <v>0</v>
      </c>
    </row>
    <row r="462" spans="1:7" ht="14.25">
      <c r="A462" s="803"/>
      <c r="B462" s="759"/>
      <c r="C462" s="800"/>
      <c r="D462" s="799"/>
      <c r="E462" s="799"/>
      <c r="F462" s="888"/>
      <c r="G462" s="768"/>
    </row>
    <row r="463" spans="1:7" ht="25.5">
      <c r="A463" s="759">
        <f>+A461+1</f>
        <v>160</v>
      </c>
      <c r="B463" s="759">
        <f>+B461+1</f>
        <v>8</v>
      </c>
      <c r="C463" s="650" t="s">
        <v>632</v>
      </c>
      <c r="D463" s="801" t="s">
        <v>531</v>
      </c>
      <c r="E463" s="802">
        <v>20</v>
      </c>
      <c r="F463" s="56"/>
      <c r="G463" s="768">
        <f t="shared" si="6"/>
        <v>0</v>
      </c>
    </row>
    <row r="464" spans="1:7" ht="14.25">
      <c r="A464" s="803"/>
      <c r="B464" s="759"/>
      <c r="C464" s="800"/>
      <c r="D464" s="799"/>
      <c r="E464" s="799"/>
      <c r="F464" s="888"/>
      <c r="G464" s="768"/>
    </row>
    <row r="465" spans="1:7" ht="25.5">
      <c r="A465" s="759">
        <f>+A463+1</f>
        <v>161</v>
      </c>
      <c r="B465" s="759">
        <f>+B463+1</f>
        <v>9</v>
      </c>
      <c r="C465" s="650" t="s">
        <v>633</v>
      </c>
      <c r="D465" s="801" t="s">
        <v>531</v>
      </c>
      <c r="E465" s="802">
        <v>2</v>
      </c>
      <c r="F465" s="56"/>
      <c r="G465" s="768">
        <f t="shared" si="6"/>
        <v>0</v>
      </c>
    </row>
    <row r="466" spans="1:7" ht="14.25">
      <c r="A466" s="803"/>
      <c r="B466" s="759"/>
      <c r="C466" s="800"/>
      <c r="D466" s="799"/>
      <c r="E466" s="799"/>
      <c r="F466" s="888"/>
      <c r="G466" s="768"/>
    </row>
    <row r="467" spans="1:7" ht="25.5">
      <c r="A467" s="759">
        <f>+A465+1</f>
        <v>162</v>
      </c>
      <c r="B467" s="759">
        <f>+B465+1</f>
        <v>10</v>
      </c>
      <c r="C467" s="650" t="s">
        <v>634</v>
      </c>
      <c r="D467" s="801" t="s">
        <v>531</v>
      </c>
      <c r="E467" s="802">
        <v>1</v>
      </c>
      <c r="F467" s="56"/>
      <c r="G467" s="768">
        <f t="shared" si="6"/>
        <v>0</v>
      </c>
    </row>
    <row r="468" spans="1:7" ht="14.25">
      <c r="A468" s="803"/>
      <c r="B468" s="759"/>
      <c r="C468" s="800"/>
      <c r="D468" s="799"/>
      <c r="E468" s="799"/>
      <c r="F468" s="888"/>
      <c r="G468" s="768"/>
    </row>
    <row r="469" spans="1:7" ht="25.5">
      <c r="A469" s="759">
        <f>+A467+1</f>
        <v>163</v>
      </c>
      <c r="B469" s="759">
        <f>+B467+1</f>
        <v>11</v>
      </c>
      <c r="C469" s="650" t="s">
        <v>635</v>
      </c>
      <c r="D469" s="801" t="s">
        <v>531</v>
      </c>
      <c r="E469" s="802">
        <v>2</v>
      </c>
      <c r="F469" s="56"/>
      <c r="G469" s="768">
        <f t="shared" si="6"/>
        <v>0</v>
      </c>
    </row>
    <row r="470" spans="1:7" ht="14.25">
      <c r="A470" s="803"/>
      <c r="B470" s="759"/>
      <c r="C470" s="800"/>
      <c r="D470" s="799"/>
      <c r="E470" s="799"/>
      <c r="F470" s="888"/>
      <c r="G470" s="768"/>
    </row>
    <row r="471" spans="1:7" ht="25.5">
      <c r="A471" s="759">
        <f>+A469+1</f>
        <v>164</v>
      </c>
      <c r="B471" s="759">
        <f>+B469+1</f>
        <v>12</v>
      </c>
      <c r="C471" s="650" t="s">
        <v>636</v>
      </c>
      <c r="D471" s="801" t="s">
        <v>531</v>
      </c>
      <c r="E471" s="802">
        <v>2</v>
      </c>
      <c r="F471" s="56"/>
      <c r="G471" s="768">
        <f t="shared" si="6"/>
        <v>0</v>
      </c>
    </row>
    <row r="472" spans="1:7" ht="14.25">
      <c r="A472" s="803"/>
      <c r="B472" s="759"/>
      <c r="C472" s="800"/>
      <c r="D472" s="799"/>
      <c r="E472" s="799"/>
      <c r="F472" s="888"/>
      <c r="G472" s="768"/>
    </row>
    <row r="473" spans="1:7" ht="12.75">
      <c r="A473" s="759">
        <f>A471+1</f>
        <v>165</v>
      </c>
      <c r="B473" s="759">
        <f>B471+1</f>
        <v>13</v>
      </c>
      <c r="C473" s="650" t="s">
        <v>639</v>
      </c>
      <c r="D473" s="801" t="s">
        <v>531</v>
      </c>
      <c r="E473" s="802">
        <v>42</v>
      </c>
      <c r="F473" s="56"/>
      <c r="G473" s="768">
        <f t="shared" si="6"/>
        <v>0</v>
      </c>
    </row>
    <row r="474" spans="1:7" ht="14.25">
      <c r="A474" s="803"/>
      <c r="B474" s="759"/>
      <c r="C474" s="800"/>
      <c r="D474" s="799"/>
      <c r="E474" s="799"/>
      <c r="F474" s="888"/>
      <c r="G474" s="768"/>
    </row>
    <row r="475" spans="1:7" ht="12.75">
      <c r="A475" s="759">
        <f>+A473+1</f>
        <v>166</v>
      </c>
      <c r="B475" s="759">
        <f>+B473+1</f>
        <v>14</v>
      </c>
      <c r="C475" s="650" t="s">
        <v>640</v>
      </c>
      <c r="D475" s="801" t="s">
        <v>531</v>
      </c>
      <c r="E475" s="802">
        <v>14</v>
      </c>
      <c r="F475" s="56"/>
      <c r="G475" s="768">
        <f t="shared" si="6"/>
        <v>0</v>
      </c>
    </row>
    <row r="476" spans="1:7" ht="14.25">
      <c r="A476" s="803"/>
      <c r="B476" s="759"/>
      <c r="C476" s="800"/>
      <c r="D476" s="799"/>
      <c r="E476" s="799"/>
      <c r="F476" s="888"/>
      <c r="G476" s="768"/>
    </row>
    <row r="477" spans="1:7" ht="12.75">
      <c r="A477" s="759">
        <f>+A475+1</f>
        <v>167</v>
      </c>
      <c r="B477" s="759">
        <f>+B475+1</f>
        <v>15</v>
      </c>
      <c r="C477" s="650" t="s">
        <v>641</v>
      </c>
      <c r="D477" s="801" t="s">
        <v>531</v>
      </c>
      <c r="E477" s="802">
        <v>1</v>
      </c>
      <c r="F477" s="56"/>
      <c r="G477" s="768">
        <f t="shared" si="6"/>
        <v>0</v>
      </c>
    </row>
    <row r="478" spans="1:7" ht="14.25">
      <c r="A478" s="803"/>
      <c r="B478" s="759"/>
      <c r="C478" s="800"/>
      <c r="D478" s="799"/>
      <c r="E478" s="799"/>
      <c r="F478" s="888"/>
      <c r="G478" s="768"/>
    </row>
    <row r="479" spans="1:7" ht="12.75">
      <c r="A479" s="759">
        <f>A477+1</f>
        <v>168</v>
      </c>
      <c r="B479" s="759">
        <f>B477+1</f>
        <v>16</v>
      </c>
      <c r="C479" s="650" t="s">
        <v>643</v>
      </c>
      <c r="D479" s="801" t="s">
        <v>531</v>
      </c>
      <c r="E479" s="802">
        <v>1</v>
      </c>
      <c r="F479" s="56"/>
      <c r="G479" s="768">
        <f t="shared" si="6"/>
        <v>0</v>
      </c>
    </row>
    <row r="480" spans="1:7" ht="14.25">
      <c r="A480" s="803"/>
      <c r="B480" s="759"/>
      <c r="C480" s="800"/>
      <c r="D480" s="799"/>
      <c r="E480" s="799"/>
      <c r="F480" s="888"/>
      <c r="G480" s="768"/>
    </row>
    <row r="481" spans="1:7" ht="25.5">
      <c r="A481" s="759">
        <f>+A479+1</f>
        <v>169</v>
      </c>
      <c r="B481" s="759">
        <f>+B479+1</f>
        <v>17</v>
      </c>
      <c r="C481" s="650" t="s">
        <v>644</v>
      </c>
      <c r="D481" s="801" t="s">
        <v>531</v>
      </c>
      <c r="E481" s="802">
        <v>42</v>
      </c>
      <c r="F481" s="56"/>
      <c r="G481" s="768">
        <f t="shared" si="6"/>
        <v>0</v>
      </c>
    </row>
    <row r="482" spans="1:7" ht="14.25">
      <c r="A482" s="803"/>
      <c r="B482" s="759"/>
      <c r="C482" s="800"/>
      <c r="D482" s="799"/>
      <c r="E482" s="799"/>
      <c r="F482" s="888"/>
      <c r="G482" s="768"/>
    </row>
    <row r="483" spans="1:7" ht="12.75">
      <c r="A483" s="759">
        <f>+A481+1</f>
        <v>170</v>
      </c>
      <c r="B483" s="759">
        <f>+B481+1</f>
        <v>18</v>
      </c>
      <c r="C483" s="650" t="s">
        <v>645</v>
      </c>
      <c r="D483" s="801" t="s">
        <v>531</v>
      </c>
      <c r="E483" s="802">
        <v>1</v>
      </c>
      <c r="F483" s="56"/>
      <c r="G483" s="768">
        <f t="shared" si="6"/>
        <v>0</v>
      </c>
    </row>
    <row r="484" spans="1:7" ht="14.25">
      <c r="A484" s="803"/>
      <c r="B484" s="759"/>
      <c r="C484" s="800"/>
      <c r="D484" s="799"/>
      <c r="E484" s="799"/>
      <c r="F484" s="888"/>
      <c r="G484" s="768"/>
    </row>
    <row r="485" spans="1:7" ht="12.75">
      <c r="A485" s="728">
        <f>+A483+1</f>
        <v>171</v>
      </c>
      <c r="B485" s="728">
        <f>+B483+1</f>
        <v>19</v>
      </c>
      <c r="C485" s="779" t="s">
        <v>646</v>
      </c>
      <c r="D485" s="731" t="s">
        <v>531</v>
      </c>
      <c r="E485" s="731">
        <v>1</v>
      </c>
      <c r="F485" s="50"/>
      <c r="G485" s="768">
        <f t="shared" si="6"/>
        <v>0</v>
      </c>
    </row>
    <row r="486" spans="1:7" ht="12.75">
      <c r="A486" s="728"/>
      <c r="C486" s="779"/>
      <c r="D486" s="731"/>
      <c r="F486" s="50"/>
      <c r="G486" s="768"/>
    </row>
    <row r="487" spans="1:7" ht="12.75">
      <c r="A487" s="728">
        <f>+A485+1</f>
        <v>172</v>
      </c>
      <c r="B487" s="728">
        <f>+B485+1</f>
        <v>20</v>
      </c>
      <c r="C487" s="779" t="s">
        <v>647</v>
      </c>
      <c r="D487" s="731" t="s">
        <v>531</v>
      </c>
      <c r="E487" s="731">
        <v>1</v>
      </c>
      <c r="F487" s="50"/>
      <c r="G487" s="768">
        <f t="shared" si="6"/>
        <v>0</v>
      </c>
    </row>
    <row r="488" spans="1:7" ht="12.75">
      <c r="A488" s="728"/>
      <c r="C488" s="779"/>
      <c r="D488" s="731"/>
      <c r="F488" s="50"/>
      <c r="G488" s="768"/>
    </row>
    <row r="489" spans="1:7" ht="12.75">
      <c r="A489" s="728">
        <f>+A487+1</f>
        <v>173</v>
      </c>
      <c r="B489" s="728">
        <f>+B487+1</f>
        <v>21</v>
      </c>
      <c r="C489" s="779" t="s">
        <v>648</v>
      </c>
      <c r="D489" s="731" t="s">
        <v>531</v>
      </c>
      <c r="E489" s="731">
        <v>1</v>
      </c>
      <c r="F489" s="50"/>
      <c r="G489" s="768">
        <f t="shared" si="6"/>
        <v>0</v>
      </c>
    </row>
    <row r="490" spans="1:7" ht="12.75">
      <c r="A490" s="728"/>
      <c r="C490" s="779"/>
      <c r="D490" s="731"/>
      <c r="F490" s="50"/>
      <c r="G490" s="768"/>
    </row>
    <row r="491" spans="1:7" ht="12.75">
      <c r="A491" s="728">
        <f>+A489+1</f>
        <v>174</v>
      </c>
      <c r="B491" s="728">
        <f>+B489+1</f>
        <v>22</v>
      </c>
      <c r="C491" s="779" t="s">
        <v>649</v>
      </c>
      <c r="D491" s="731" t="s">
        <v>531</v>
      </c>
      <c r="E491" s="731">
        <v>4</v>
      </c>
      <c r="F491" s="50"/>
      <c r="G491" s="768">
        <f aca="true" t="shared" si="7" ref="G491:G552">E491*F491</f>
        <v>0</v>
      </c>
    </row>
    <row r="492" spans="1:7" ht="12.75">
      <c r="A492" s="728"/>
      <c r="C492" s="779"/>
      <c r="D492" s="731"/>
      <c r="F492" s="50"/>
      <c r="G492" s="768"/>
    </row>
    <row r="493" spans="1:7" ht="12.75">
      <c r="A493" s="728">
        <f>+A491+1</f>
        <v>175</v>
      </c>
      <c r="B493" s="728">
        <f>+B491+1</f>
        <v>23</v>
      </c>
      <c r="C493" s="779" t="s">
        <v>650</v>
      </c>
      <c r="D493" s="731" t="s">
        <v>531</v>
      </c>
      <c r="E493" s="731">
        <v>2</v>
      </c>
      <c r="F493" s="50"/>
      <c r="G493" s="768">
        <f t="shared" si="7"/>
        <v>0</v>
      </c>
    </row>
    <row r="494" spans="1:7" ht="12.75">
      <c r="A494" s="728"/>
      <c r="C494" s="779"/>
      <c r="D494" s="731"/>
      <c r="F494" s="50"/>
      <c r="G494" s="768"/>
    </row>
    <row r="495" spans="1:7" ht="12.75">
      <c r="A495" s="728">
        <f>+A493+1</f>
        <v>176</v>
      </c>
      <c r="B495" s="728">
        <f>+B493+1</f>
        <v>24</v>
      </c>
      <c r="C495" s="779" t="s">
        <v>651</v>
      </c>
      <c r="D495" s="731" t="s">
        <v>531</v>
      </c>
      <c r="E495" s="731">
        <v>2</v>
      </c>
      <c r="F495" s="50"/>
      <c r="G495" s="768">
        <f t="shared" si="7"/>
        <v>0</v>
      </c>
    </row>
    <row r="496" spans="1:7" ht="12.75">
      <c r="A496" s="728"/>
      <c r="C496" s="779"/>
      <c r="D496" s="731"/>
      <c r="F496" s="50"/>
      <c r="G496" s="768"/>
    </row>
    <row r="497" spans="1:7" ht="12.75">
      <c r="A497" s="728">
        <f>+A495+1</f>
        <v>177</v>
      </c>
      <c r="B497" s="728">
        <f>+B495+1</f>
        <v>25</v>
      </c>
      <c r="C497" s="779" t="s">
        <v>652</v>
      </c>
      <c r="D497" s="731" t="s">
        <v>531</v>
      </c>
      <c r="E497" s="731">
        <v>1</v>
      </c>
      <c r="F497" s="50"/>
      <c r="G497" s="768">
        <f t="shared" si="7"/>
        <v>0</v>
      </c>
    </row>
    <row r="498" spans="1:7" ht="12.75">
      <c r="A498" s="728"/>
      <c r="C498" s="779"/>
      <c r="D498" s="731"/>
      <c r="F498" s="50"/>
      <c r="G498" s="768"/>
    </row>
    <row r="499" spans="1:7" ht="25.5">
      <c r="A499" s="728">
        <f>+A497+1</f>
        <v>178</v>
      </c>
      <c r="B499" s="728">
        <f>+B497+1</f>
        <v>26</v>
      </c>
      <c r="C499" s="779" t="s">
        <v>653</v>
      </c>
      <c r="D499" s="731" t="s">
        <v>74</v>
      </c>
      <c r="E499" s="731">
        <v>50</v>
      </c>
      <c r="F499" s="50"/>
      <c r="G499" s="768">
        <f t="shared" si="7"/>
        <v>0</v>
      </c>
    </row>
    <row r="500" spans="1:7" ht="12.75">
      <c r="A500" s="728"/>
      <c r="C500" s="779"/>
      <c r="D500" s="731"/>
      <c r="F500" s="50"/>
      <c r="G500" s="768"/>
    </row>
    <row r="501" spans="1:7" ht="25.5">
      <c r="A501" s="728">
        <f>+A499+1</f>
        <v>179</v>
      </c>
      <c r="B501" s="728">
        <f>+B499+1</f>
        <v>27</v>
      </c>
      <c r="C501" s="779" t="s">
        <v>654</v>
      </c>
      <c r="D501" s="731" t="s">
        <v>531</v>
      </c>
      <c r="E501" s="731">
        <v>2</v>
      </c>
      <c r="F501" s="50"/>
      <c r="G501" s="768">
        <f t="shared" si="7"/>
        <v>0</v>
      </c>
    </row>
    <row r="502" spans="1:7" ht="12.75">
      <c r="A502" s="728"/>
      <c r="C502" s="779"/>
      <c r="D502" s="731"/>
      <c r="F502" s="50"/>
      <c r="G502" s="768"/>
    </row>
    <row r="503" spans="1:7" ht="12.75">
      <c r="A503" s="728">
        <f>+A501+1</f>
        <v>180</v>
      </c>
      <c r="B503" s="728">
        <f>+B501+1</f>
        <v>28</v>
      </c>
      <c r="C503" s="779" t="s">
        <v>678</v>
      </c>
      <c r="D503" s="731" t="s">
        <v>531</v>
      </c>
      <c r="E503" s="731">
        <v>1</v>
      </c>
      <c r="F503" s="50"/>
      <c r="G503" s="768">
        <f t="shared" si="7"/>
        <v>0</v>
      </c>
    </row>
    <row r="504" spans="1:7" ht="12.75">
      <c r="A504" s="728"/>
      <c r="C504" s="779"/>
      <c r="D504" s="731"/>
      <c r="F504" s="50"/>
      <c r="G504" s="768"/>
    </row>
    <row r="505" spans="1:7" ht="12.75">
      <c r="A505" s="759">
        <f>A503+1</f>
        <v>181</v>
      </c>
      <c r="B505" s="759">
        <f>B503+1</f>
        <v>29</v>
      </c>
      <c r="C505" s="743" t="s">
        <v>667</v>
      </c>
      <c r="D505" s="731" t="s">
        <v>531</v>
      </c>
      <c r="E505" s="731">
        <v>1</v>
      </c>
      <c r="F505" s="50"/>
      <c r="G505" s="768">
        <f t="shared" si="7"/>
        <v>0</v>
      </c>
    </row>
    <row r="506" spans="1:7" ht="12.75">
      <c r="A506" s="759"/>
      <c r="B506" s="759"/>
      <c r="C506" s="743"/>
      <c r="D506" s="731"/>
      <c r="F506" s="50"/>
      <c r="G506" s="768"/>
    </row>
    <row r="507" spans="1:7" ht="25.5">
      <c r="A507" s="759">
        <f>A505+1</f>
        <v>182</v>
      </c>
      <c r="B507" s="759">
        <f>B505+1</f>
        <v>30</v>
      </c>
      <c r="C507" s="743" t="s">
        <v>671</v>
      </c>
      <c r="D507" s="731" t="s">
        <v>531</v>
      </c>
      <c r="E507" s="731">
        <v>1</v>
      </c>
      <c r="F507" s="50"/>
      <c r="G507" s="768">
        <f t="shared" si="7"/>
        <v>0</v>
      </c>
    </row>
    <row r="508" spans="1:7" ht="12.75">
      <c r="A508" s="759"/>
      <c r="B508" s="759"/>
      <c r="C508" s="743"/>
      <c r="D508" s="731"/>
      <c r="F508" s="50"/>
      <c r="G508" s="768"/>
    </row>
    <row r="509" spans="1:7" ht="12.75">
      <c r="A509" s="759">
        <f>+A507+1</f>
        <v>183</v>
      </c>
      <c r="B509" s="759">
        <f>+B507+1</f>
        <v>31</v>
      </c>
      <c r="C509" s="743" t="s">
        <v>672</v>
      </c>
      <c r="D509" s="731" t="s">
        <v>531</v>
      </c>
      <c r="E509" s="731">
        <v>6</v>
      </c>
      <c r="F509" s="50"/>
      <c r="G509" s="768">
        <f t="shared" si="7"/>
        <v>0</v>
      </c>
    </row>
    <row r="510" spans="1:7" ht="12.75">
      <c r="A510" s="759"/>
      <c r="B510" s="759"/>
      <c r="C510" s="743"/>
      <c r="D510" s="731"/>
      <c r="F510" s="50"/>
      <c r="G510" s="768"/>
    </row>
    <row r="511" spans="1:7" ht="12.75">
      <c r="A511" s="759">
        <f>+A509+1</f>
        <v>184</v>
      </c>
      <c r="B511" s="759">
        <f>+B509+1</f>
        <v>32</v>
      </c>
      <c r="C511" s="743" t="s">
        <v>673</v>
      </c>
      <c r="D511" s="731" t="s">
        <v>531</v>
      </c>
      <c r="E511" s="731">
        <v>9</v>
      </c>
      <c r="F511" s="50"/>
      <c r="G511" s="768">
        <f t="shared" si="7"/>
        <v>0</v>
      </c>
    </row>
    <row r="512" spans="1:7" ht="12.75">
      <c r="A512" s="759"/>
      <c r="B512" s="759"/>
      <c r="C512" s="743"/>
      <c r="D512" s="731"/>
      <c r="F512" s="50"/>
      <c r="G512" s="768"/>
    </row>
    <row r="513" spans="1:7" ht="12.75">
      <c r="A513" s="759">
        <f>+A511+1</f>
        <v>185</v>
      </c>
      <c r="B513" s="759">
        <f>+B511+1</f>
        <v>33</v>
      </c>
      <c r="C513" s="743" t="s">
        <v>674</v>
      </c>
      <c r="D513" s="731" t="s">
        <v>531</v>
      </c>
      <c r="E513" s="731">
        <v>171</v>
      </c>
      <c r="F513" s="50"/>
      <c r="G513" s="768">
        <f t="shared" si="7"/>
        <v>0</v>
      </c>
    </row>
    <row r="514" spans="1:7" ht="12.75">
      <c r="A514" s="728"/>
      <c r="C514" s="779"/>
      <c r="D514" s="731"/>
      <c r="F514" s="50"/>
      <c r="G514" s="768"/>
    </row>
    <row r="515" spans="1:7" ht="12.75">
      <c r="A515" s="759">
        <f>A513+1</f>
        <v>186</v>
      </c>
      <c r="B515" s="759">
        <f>B513+1</f>
        <v>34</v>
      </c>
      <c r="C515" s="650" t="s">
        <v>675</v>
      </c>
      <c r="D515" s="731" t="s">
        <v>94</v>
      </c>
      <c r="E515" s="731">
        <v>1</v>
      </c>
      <c r="F515" s="50"/>
      <c r="G515" s="768">
        <f t="shared" si="7"/>
        <v>0</v>
      </c>
    </row>
    <row r="516" spans="1:7" ht="12.75">
      <c r="A516" s="759"/>
      <c r="B516" s="759"/>
      <c r="C516" s="650"/>
      <c r="D516" s="731"/>
      <c r="F516" s="50"/>
      <c r="G516" s="768"/>
    </row>
    <row r="517" spans="1:7" ht="12.75">
      <c r="A517" s="759"/>
      <c r="B517" s="759"/>
      <c r="C517" s="758" t="s">
        <v>683</v>
      </c>
      <c r="D517" s="731"/>
      <c r="F517" s="50"/>
      <c r="G517" s="768"/>
    </row>
    <row r="518" spans="1:7" ht="25.5">
      <c r="A518" s="759">
        <f>A511+1</f>
        <v>185</v>
      </c>
      <c r="B518" s="759">
        <v>1</v>
      </c>
      <c r="C518" s="795" t="s">
        <v>616</v>
      </c>
      <c r="D518" s="731" t="s">
        <v>94</v>
      </c>
      <c r="E518" s="731">
        <v>1</v>
      </c>
      <c r="F518" s="50"/>
      <c r="G518" s="768">
        <f t="shared" si="7"/>
        <v>0</v>
      </c>
    </row>
    <row r="519" spans="1:7" ht="12.75">
      <c r="A519" s="759"/>
      <c r="B519" s="759"/>
      <c r="C519" s="743" t="s">
        <v>617</v>
      </c>
      <c r="D519" s="731" t="s">
        <v>94</v>
      </c>
      <c r="E519" s="731">
        <v>1</v>
      </c>
      <c r="F519" s="50"/>
      <c r="G519" s="768">
        <f t="shared" si="7"/>
        <v>0</v>
      </c>
    </row>
    <row r="520" spans="1:7" ht="12.75">
      <c r="A520" s="759"/>
      <c r="B520" s="759"/>
      <c r="C520" s="743" t="s">
        <v>618</v>
      </c>
      <c r="D520" s="731" t="s">
        <v>531</v>
      </c>
      <c r="E520" s="731">
        <v>1</v>
      </c>
      <c r="F520" s="50"/>
      <c r="G520" s="768">
        <f t="shared" si="7"/>
        <v>0</v>
      </c>
    </row>
    <row r="521" spans="1:7" ht="12.75">
      <c r="A521" s="759"/>
      <c r="B521" s="759"/>
      <c r="C521" s="743" t="s">
        <v>619</v>
      </c>
      <c r="D521" s="731" t="s">
        <v>531</v>
      </c>
      <c r="E521" s="731">
        <v>1</v>
      </c>
      <c r="F521" s="50"/>
      <c r="G521" s="768">
        <f t="shared" si="7"/>
        <v>0</v>
      </c>
    </row>
    <row r="522" spans="1:7" ht="12.75">
      <c r="A522" s="759"/>
      <c r="B522" s="759"/>
      <c r="C522" s="795" t="s">
        <v>620</v>
      </c>
      <c r="D522" s="731" t="s">
        <v>531</v>
      </c>
      <c r="E522" s="731">
        <v>1</v>
      </c>
      <c r="F522" s="50"/>
      <c r="G522" s="768">
        <f t="shared" si="7"/>
        <v>0</v>
      </c>
    </row>
    <row r="523" spans="1:7" ht="12.75">
      <c r="A523" s="759"/>
      <c r="B523" s="759"/>
      <c r="C523" s="795" t="s">
        <v>621</v>
      </c>
      <c r="D523" s="731" t="s">
        <v>531</v>
      </c>
      <c r="E523" s="731">
        <v>1</v>
      </c>
      <c r="F523" s="50"/>
      <c r="G523" s="768">
        <f t="shared" si="7"/>
        <v>0</v>
      </c>
    </row>
    <row r="524" spans="1:7" ht="12.75">
      <c r="A524" s="759"/>
      <c r="B524" s="759"/>
      <c r="C524" s="795"/>
      <c r="D524" s="731"/>
      <c r="F524" s="50"/>
      <c r="G524" s="768"/>
    </row>
    <row r="525" spans="1:7" ht="12.75">
      <c r="A525" s="759"/>
      <c r="B525" s="759"/>
      <c r="C525" s="796" t="s">
        <v>622</v>
      </c>
      <c r="D525" s="731"/>
      <c r="F525" s="50"/>
      <c r="G525" s="768"/>
    </row>
    <row r="526" spans="1:7" ht="25.5">
      <c r="A526" s="759">
        <f>+A518+1</f>
        <v>186</v>
      </c>
      <c r="B526" s="759">
        <f>+B518+1</f>
        <v>2</v>
      </c>
      <c r="C526" s="797" t="s">
        <v>623</v>
      </c>
      <c r="D526" s="731" t="s">
        <v>531</v>
      </c>
      <c r="E526" s="731">
        <v>1</v>
      </c>
      <c r="F526" s="50"/>
      <c r="G526" s="768">
        <f t="shared" si="7"/>
        <v>0</v>
      </c>
    </row>
    <row r="527" spans="1:7" ht="12.75">
      <c r="A527" s="759"/>
      <c r="B527" s="759"/>
      <c r="C527" s="797"/>
      <c r="D527" s="731"/>
      <c r="F527" s="50"/>
      <c r="G527" s="768"/>
    </row>
    <row r="528" spans="1:7" ht="12.75">
      <c r="A528" s="759">
        <f>+A526+1</f>
        <v>187</v>
      </c>
      <c r="B528" s="759">
        <f>+B526+1</f>
        <v>3</v>
      </c>
      <c r="C528" s="743" t="s">
        <v>680</v>
      </c>
      <c r="D528" s="731" t="s">
        <v>531</v>
      </c>
      <c r="E528" s="731">
        <v>1</v>
      </c>
      <c r="F528" s="50"/>
      <c r="G528" s="768">
        <f t="shared" si="7"/>
        <v>0</v>
      </c>
    </row>
    <row r="529" spans="1:7" ht="14.25">
      <c r="A529" s="759"/>
      <c r="B529" s="759"/>
      <c r="C529" s="800"/>
      <c r="D529" s="799"/>
      <c r="E529" s="799"/>
      <c r="F529" s="888"/>
      <c r="G529" s="768"/>
    </row>
    <row r="530" spans="1:7" ht="25.5">
      <c r="A530" s="759">
        <f>A528+1</f>
        <v>188</v>
      </c>
      <c r="B530" s="759">
        <f>B528+1</f>
        <v>4</v>
      </c>
      <c r="C530" s="650" t="s">
        <v>628</v>
      </c>
      <c r="D530" s="801" t="s">
        <v>531</v>
      </c>
      <c r="E530" s="802">
        <v>1</v>
      </c>
      <c r="F530" s="56"/>
      <c r="G530" s="768">
        <f t="shared" si="7"/>
        <v>0</v>
      </c>
    </row>
    <row r="531" spans="1:7" ht="12.75">
      <c r="A531" s="759"/>
      <c r="B531" s="759"/>
      <c r="C531" s="650"/>
      <c r="D531" s="801"/>
      <c r="E531" s="802"/>
      <c r="F531" s="56"/>
      <c r="G531" s="768"/>
    </row>
    <row r="532" spans="1:7" ht="25.5">
      <c r="A532" s="759">
        <f>A530+1</f>
        <v>189</v>
      </c>
      <c r="B532" s="759">
        <f>+B530+1</f>
        <v>5</v>
      </c>
      <c r="C532" s="650" t="s">
        <v>629</v>
      </c>
      <c r="D532" s="801" t="s">
        <v>531</v>
      </c>
      <c r="E532" s="802">
        <v>3</v>
      </c>
      <c r="F532" s="56"/>
      <c r="G532" s="768">
        <f t="shared" si="7"/>
        <v>0</v>
      </c>
    </row>
    <row r="533" spans="1:7" ht="12.75">
      <c r="A533" s="759"/>
      <c r="B533" s="759"/>
      <c r="C533" s="650"/>
      <c r="D533" s="801"/>
      <c r="E533" s="802"/>
      <c r="F533" s="56"/>
      <c r="G533" s="768"/>
    </row>
    <row r="534" spans="1:7" ht="25.5">
      <c r="A534" s="759">
        <f>+A532+1</f>
        <v>190</v>
      </c>
      <c r="B534" s="759">
        <f>+B532+1</f>
        <v>6</v>
      </c>
      <c r="C534" s="650" t="s">
        <v>630</v>
      </c>
      <c r="D534" s="801" t="s">
        <v>531</v>
      </c>
      <c r="E534" s="802">
        <v>1</v>
      </c>
      <c r="F534" s="56"/>
      <c r="G534" s="768">
        <f t="shared" si="7"/>
        <v>0</v>
      </c>
    </row>
    <row r="535" spans="1:7" ht="12.75">
      <c r="A535" s="759"/>
      <c r="B535" s="759"/>
      <c r="C535" s="650"/>
      <c r="D535" s="801"/>
      <c r="E535" s="802"/>
      <c r="F535" s="56"/>
      <c r="G535" s="768"/>
    </row>
    <row r="536" spans="1:7" ht="25.5">
      <c r="A536" s="759">
        <f>+A534+1</f>
        <v>191</v>
      </c>
      <c r="B536" s="759">
        <f>+B534+1</f>
        <v>7</v>
      </c>
      <c r="C536" s="650" t="s">
        <v>631</v>
      </c>
      <c r="D536" s="801" t="s">
        <v>531</v>
      </c>
      <c r="E536" s="802">
        <v>1</v>
      </c>
      <c r="F536" s="56"/>
      <c r="G536" s="768">
        <f t="shared" si="7"/>
        <v>0</v>
      </c>
    </row>
    <row r="537" spans="1:7" ht="14.25">
      <c r="A537" s="803"/>
      <c r="B537" s="759"/>
      <c r="C537" s="800"/>
      <c r="D537" s="799"/>
      <c r="E537" s="799"/>
      <c r="F537" s="888"/>
      <c r="G537" s="768"/>
    </row>
    <row r="538" spans="1:7" ht="25.5">
      <c r="A538" s="759">
        <f>+A536+1</f>
        <v>192</v>
      </c>
      <c r="B538" s="759">
        <f>+B536+1</f>
        <v>8</v>
      </c>
      <c r="C538" s="650" t="s">
        <v>632</v>
      </c>
      <c r="D538" s="801" t="s">
        <v>531</v>
      </c>
      <c r="E538" s="802">
        <v>21</v>
      </c>
      <c r="F538" s="56"/>
      <c r="G538" s="768">
        <f t="shared" si="7"/>
        <v>0</v>
      </c>
    </row>
    <row r="539" spans="1:7" ht="14.25">
      <c r="A539" s="803"/>
      <c r="B539" s="759"/>
      <c r="C539" s="800"/>
      <c r="D539" s="799"/>
      <c r="E539" s="799"/>
      <c r="F539" s="888"/>
      <c r="G539" s="768"/>
    </row>
    <row r="540" spans="1:7" ht="25.5">
      <c r="A540" s="759">
        <f>+A538+1</f>
        <v>193</v>
      </c>
      <c r="B540" s="759">
        <f>+B538+1</f>
        <v>9</v>
      </c>
      <c r="C540" s="650" t="s">
        <v>633</v>
      </c>
      <c r="D540" s="801" t="s">
        <v>531</v>
      </c>
      <c r="E540" s="802">
        <v>2</v>
      </c>
      <c r="F540" s="56"/>
      <c r="G540" s="768">
        <f t="shared" si="7"/>
        <v>0</v>
      </c>
    </row>
    <row r="541" spans="1:7" ht="14.25">
      <c r="A541" s="803"/>
      <c r="B541" s="759"/>
      <c r="C541" s="800"/>
      <c r="D541" s="799"/>
      <c r="E541" s="799"/>
      <c r="F541" s="888"/>
      <c r="G541" s="768"/>
    </row>
    <row r="542" spans="1:7" ht="25.5">
      <c r="A542" s="759">
        <f>+A540+1</f>
        <v>194</v>
      </c>
      <c r="B542" s="759">
        <f>+B540+1</f>
        <v>10</v>
      </c>
      <c r="C542" s="650" t="s">
        <v>634</v>
      </c>
      <c r="D542" s="801" t="s">
        <v>531</v>
      </c>
      <c r="E542" s="802">
        <v>1</v>
      </c>
      <c r="F542" s="56"/>
      <c r="G542" s="768">
        <f t="shared" si="7"/>
        <v>0</v>
      </c>
    </row>
    <row r="543" spans="1:7" ht="14.25">
      <c r="A543" s="803"/>
      <c r="B543" s="759"/>
      <c r="C543" s="800"/>
      <c r="D543" s="799"/>
      <c r="E543" s="799"/>
      <c r="F543" s="888"/>
      <c r="G543" s="768"/>
    </row>
    <row r="544" spans="1:7" ht="25.5">
      <c r="A544" s="759">
        <f>+A542+1</f>
        <v>195</v>
      </c>
      <c r="B544" s="759">
        <f>+B542+1</f>
        <v>11</v>
      </c>
      <c r="C544" s="650" t="s">
        <v>635</v>
      </c>
      <c r="D544" s="801" t="s">
        <v>531</v>
      </c>
      <c r="E544" s="802">
        <v>2</v>
      </c>
      <c r="F544" s="56"/>
      <c r="G544" s="768">
        <f t="shared" si="7"/>
        <v>0</v>
      </c>
    </row>
    <row r="545" spans="1:7" ht="14.25">
      <c r="A545" s="803"/>
      <c r="B545" s="759"/>
      <c r="C545" s="800"/>
      <c r="D545" s="799"/>
      <c r="E545" s="799"/>
      <c r="F545" s="888"/>
      <c r="G545" s="768"/>
    </row>
    <row r="546" spans="1:7" ht="25.5">
      <c r="A546" s="759">
        <f>+A544+1</f>
        <v>196</v>
      </c>
      <c r="B546" s="759">
        <f>+B544+1</f>
        <v>12</v>
      </c>
      <c r="C546" s="650" t="s">
        <v>636</v>
      </c>
      <c r="D546" s="801" t="s">
        <v>531</v>
      </c>
      <c r="E546" s="802">
        <v>2</v>
      </c>
      <c r="F546" s="56"/>
      <c r="G546" s="768">
        <f t="shared" si="7"/>
        <v>0</v>
      </c>
    </row>
    <row r="547" spans="1:7" ht="14.25">
      <c r="A547" s="803"/>
      <c r="B547" s="759"/>
      <c r="C547" s="800"/>
      <c r="D547" s="799"/>
      <c r="E547" s="799"/>
      <c r="F547" s="888"/>
      <c r="G547" s="768"/>
    </row>
    <row r="548" spans="1:7" ht="12.75">
      <c r="A548" s="759">
        <f>A546+1</f>
        <v>197</v>
      </c>
      <c r="B548" s="759">
        <f>B546+1</f>
        <v>13</v>
      </c>
      <c r="C548" s="650" t="s">
        <v>639</v>
      </c>
      <c r="D548" s="801" t="s">
        <v>531</v>
      </c>
      <c r="E548" s="802">
        <v>45</v>
      </c>
      <c r="F548" s="56"/>
      <c r="G548" s="768">
        <f t="shared" si="7"/>
        <v>0</v>
      </c>
    </row>
    <row r="549" spans="1:7" ht="14.25">
      <c r="A549" s="803"/>
      <c r="B549" s="759"/>
      <c r="C549" s="800"/>
      <c r="D549" s="799"/>
      <c r="E549" s="799"/>
      <c r="F549" s="888"/>
      <c r="G549" s="768"/>
    </row>
    <row r="550" spans="1:7" ht="12.75">
      <c r="A550" s="759">
        <f>+A548+1</f>
        <v>198</v>
      </c>
      <c r="B550" s="759">
        <f>+B548+1</f>
        <v>14</v>
      </c>
      <c r="C550" s="650" t="s">
        <v>640</v>
      </c>
      <c r="D550" s="801" t="s">
        <v>531</v>
      </c>
      <c r="E550" s="802">
        <v>15</v>
      </c>
      <c r="F550" s="56"/>
      <c r="G550" s="768">
        <f t="shared" si="7"/>
        <v>0</v>
      </c>
    </row>
    <row r="551" spans="1:7" ht="14.25">
      <c r="A551" s="803"/>
      <c r="B551" s="759"/>
      <c r="C551" s="800"/>
      <c r="D551" s="799"/>
      <c r="E551" s="799"/>
      <c r="F551" s="888"/>
      <c r="G551" s="768"/>
    </row>
    <row r="552" spans="1:7" ht="12.75">
      <c r="A552" s="759">
        <f>+A550+1</f>
        <v>199</v>
      </c>
      <c r="B552" s="759">
        <f>+B550+1</f>
        <v>15</v>
      </c>
      <c r="C552" s="650" t="s">
        <v>641</v>
      </c>
      <c r="D552" s="801" t="s">
        <v>531</v>
      </c>
      <c r="E552" s="802">
        <v>1</v>
      </c>
      <c r="F552" s="56"/>
      <c r="G552" s="768">
        <f t="shared" si="7"/>
        <v>0</v>
      </c>
    </row>
    <row r="553" spans="1:7" ht="14.25">
      <c r="A553" s="803"/>
      <c r="B553" s="759"/>
      <c r="C553" s="800"/>
      <c r="D553" s="799"/>
      <c r="E553" s="799"/>
      <c r="F553" s="888"/>
      <c r="G553" s="768"/>
    </row>
    <row r="554" spans="1:7" ht="12.75">
      <c r="A554" s="759">
        <f>A552+1</f>
        <v>200</v>
      </c>
      <c r="B554" s="759">
        <f>B552+1</f>
        <v>16</v>
      </c>
      <c r="C554" s="650" t="s">
        <v>643</v>
      </c>
      <c r="D554" s="801" t="s">
        <v>531</v>
      </c>
      <c r="E554" s="802">
        <v>1</v>
      </c>
      <c r="F554" s="56"/>
      <c r="G554" s="768">
        <f aca="true" t="shared" si="8" ref="G554:G616">E554*F554</f>
        <v>0</v>
      </c>
    </row>
    <row r="555" spans="1:7" ht="14.25">
      <c r="A555" s="803"/>
      <c r="B555" s="759"/>
      <c r="C555" s="800"/>
      <c r="D555" s="799"/>
      <c r="E555" s="799"/>
      <c r="F555" s="888"/>
      <c r="G555" s="768"/>
    </row>
    <row r="556" spans="1:7" ht="25.5">
      <c r="A556" s="759">
        <f>+A554+1</f>
        <v>201</v>
      </c>
      <c r="B556" s="759">
        <f>+B554+1</f>
        <v>17</v>
      </c>
      <c r="C556" s="650" t="s">
        <v>644</v>
      </c>
      <c r="D556" s="801" t="s">
        <v>531</v>
      </c>
      <c r="E556" s="802">
        <v>45</v>
      </c>
      <c r="F556" s="56"/>
      <c r="G556" s="768">
        <f t="shared" si="8"/>
        <v>0</v>
      </c>
    </row>
    <row r="557" spans="1:7" ht="14.25">
      <c r="A557" s="803"/>
      <c r="B557" s="759"/>
      <c r="C557" s="800"/>
      <c r="D557" s="799"/>
      <c r="E557" s="799"/>
      <c r="F557" s="888"/>
      <c r="G557" s="768"/>
    </row>
    <row r="558" spans="1:7" ht="12.75">
      <c r="A558" s="759">
        <f>+A556+1</f>
        <v>202</v>
      </c>
      <c r="B558" s="759">
        <f>+B556+1</f>
        <v>18</v>
      </c>
      <c r="C558" s="650" t="s">
        <v>645</v>
      </c>
      <c r="D558" s="801" t="s">
        <v>531</v>
      </c>
      <c r="E558" s="802">
        <v>1</v>
      </c>
      <c r="F558" s="56"/>
      <c r="G558" s="768">
        <f t="shared" si="8"/>
        <v>0</v>
      </c>
    </row>
    <row r="559" spans="1:7" ht="12.75">
      <c r="A559" s="759"/>
      <c r="B559" s="759"/>
      <c r="C559" s="650"/>
      <c r="D559" s="801"/>
      <c r="E559" s="802"/>
      <c r="F559" s="56"/>
      <c r="G559" s="768"/>
    </row>
    <row r="560" spans="1:7" ht="12.75">
      <c r="A560" s="728">
        <f>+A558+1</f>
        <v>203</v>
      </c>
      <c r="B560" s="728">
        <f>+B558+1</f>
        <v>19</v>
      </c>
      <c r="C560" s="779" t="s">
        <v>646</v>
      </c>
      <c r="D560" s="731" t="s">
        <v>531</v>
      </c>
      <c r="E560" s="731">
        <v>1</v>
      </c>
      <c r="F560" s="50"/>
      <c r="G560" s="768">
        <f t="shared" si="8"/>
        <v>0</v>
      </c>
    </row>
    <row r="561" spans="1:7" ht="12.75">
      <c r="A561" s="728"/>
      <c r="C561" s="779"/>
      <c r="D561" s="731"/>
      <c r="F561" s="50"/>
      <c r="G561" s="768"/>
    </row>
    <row r="562" spans="1:7" ht="12.75">
      <c r="A562" s="728">
        <f>+A560+1</f>
        <v>204</v>
      </c>
      <c r="B562" s="728">
        <f>+B560+1</f>
        <v>20</v>
      </c>
      <c r="C562" s="779" t="s">
        <v>647</v>
      </c>
      <c r="D562" s="731" t="s">
        <v>531</v>
      </c>
      <c r="E562" s="731">
        <v>1</v>
      </c>
      <c r="F562" s="50"/>
      <c r="G562" s="768">
        <f t="shared" si="8"/>
        <v>0</v>
      </c>
    </row>
    <row r="563" spans="1:7" ht="12.75">
      <c r="A563" s="728"/>
      <c r="C563" s="779"/>
      <c r="D563" s="731"/>
      <c r="F563" s="50"/>
      <c r="G563" s="768"/>
    </row>
    <row r="564" spans="1:7" ht="12.75">
      <c r="A564" s="728">
        <f>+A562+1</f>
        <v>205</v>
      </c>
      <c r="B564" s="728">
        <f>+B562+1</f>
        <v>21</v>
      </c>
      <c r="C564" s="779" t="s">
        <v>648</v>
      </c>
      <c r="D564" s="731" t="s">
        <v>531</v>
      </c>
      <c r="E564" s="731">
        <v>1</v>
      </c>
      <c r="F564" s="50"/>
      <c r="G564" s="768">
        <f t="shared" si="8"/>
        <v>0</v>
      </c>
    </row>
    <row r="565" spans="1:7" ht="12.75">
      <c r="A565" s="728"/>
      <c r="C565" s="779"/>
      <c r="D565" s="731"/>
      <c r="F565" s="50"/>
      <c r="G565" s="768"/>
    </row>
    <row r="566" spans="1:7" ht="12.75">
      <c r="A566" s="728">
        <f>+A564+1</f>
        <v>206</v>
      </c>
      <c r="B566" s="728">
        <f>+B564+1</f>
        <v>22</v>
      </c>
      <c r="C566" s="779" t="s">
        <v>649</v>
      </c>
      <c r="D566" s="731" t="s">
        <v>531</v>
      </c>
      <c r="E566" s="731">
        <v>4</v>
      </c>
      <c r="F566" s="50"/>
      <c r="G566" s="768">
        <f t="shared" si="8"/>
        <v>0</v>
      </c>
    </row>
    <row r="567" spans="1:7" ht="12.75">
      <c r="A567" s="728"/>
      <c r="C567" s="779"/>
      <c r="D567" s="731"/>
      <c r="F567" s="50"/>
      <c r="G567" s="768"/>
    </row>
    <row r="568" spans="1:7" ht="12.75">
      <c r="A568" s="728">
        <f>+A566+1</f>
        <v>207</v>
      </c>
      <c r="B568" s="728">
        <f>+B566+1</f>
        <v>23</v>
      </c>
      <c r="C568" s="779" t="s">
        <v>650</v>
      </c>
      <c r="D568" s="731" t="s">
        <v>531</v>
      </c>
      <c r="E568" s="731">
        <v>2</v>
      </c>
      <c r="F568" s="50"/>
      <c r="G568" s="768">
        <f t="shared" si="8"/>
        <v>0</v>
      </c>
    </row>
    <row r="569" spans="1:7" ht="12.75">
      <c r="A569" s="728"/>
      <c r="C569" s="779"/>
      <c r="D569" s="731"/>
      <c r="F569" s="50"/>
      <c r="G569" s="768"/>
    </row>
    <row r="570" spans="1:7" ht="12.75">
      <c r="A570" s="728">
        <f>+A568+1</f>
        <v>208</v>
      </c>
      <c r="B570" s="728">
        <f>+B568+1</f>
        <v>24</v>
      </c>
      <c r="C570" s="779" t="s">
        <v>651</v>
      </c>
      <c r="D570" s="731" t="s">
        <v>531</v>
      </c>
      <c r="E570" s="731">
        <v>2</v>
      </c>
      <c r="F570" s="50"/>
      <c r="G570" s="768">
        <f t="shared" si="8"/>
        <v>0</v>
      </c>
    </row>
    <row r="571" spans="1:7" ht="12.75">
      <c r="A571" s="728"/>
      <c r="C571" s="779"/>
      <c r="D571" s="731"/>
      <c r="F571" s="50"/>
      <c r="G571" s="768"/>
    </row>
    <row r="572" spans="1:7" ht="12.75">
      <c r="A572" s="728">
        <f>+A570+1</f>
        <v>209</v>
      </c>
      <c r="B572" s="728">
        <f>+B570+1</f>
        <v>25</v>
      </c>
      <c r="C572" s="779" t="s">
        <v>652</v>
      </c>
      <c r="D572" s="731" t="s">
        <v>531</v>
      </c>
      <c r="E572" s="731">
        <v>1</v>
      </c>
      <c r="F572" s="50"/>
      <c r="G572" s="768">
        <f t="shared" si="8"/>
        <v>0</v>
      </c>
    </row>
    <row r="573" spans="1:7" ht="12.75">
      <c r="A573" s="728"/>
      <c r="C573" s="779"/>
      <c r="D573" s="731"/>
      <c r="F573" s="50"/>
      <c r="G573" s="768"/>
    </row>
    <row r="574" spans="1:7" ht="25.5">
      <c r="A574" s="728">
        <f>+A572+1</f>
        <v>210</v>
      </c>
      <c r="B574" s="728">
        <f>+B572+1</f>
        <v>26</v>
      </c>
      <c r="C574" s="779" t="s">
        <v>653</v>
      </c>
      <c r="D574" s="731" t="s">
        <v>74</v>
      </c>
      <c r="E574" s="731">
        <v>50</v>
      </c>
      <c r="F574" s="50"/>
      <c r="G574" s="768">
        <f t="shared" si="8"/>
        <v>0</v>
      </c>
    </row>
    <row r="575" spans="1:7" ht="12.75">
      <c r="A575" s="728"/>
      <c r="C575" s="779"/>
      <c r="D575" s="731"/>
      <c r="F575" s="50"/>
      <c r="G575" s="768"/>
    </row>
    <row r="576" spans="1:7" ht="25.5">
      <c r="A576" s="728">
        <f>+A574+1</f>
        <v>211</v>
      </c>
      <c r="B576" s="728">
        <f>+B574+1</f>
        <v>27</v>
      </c>
      <c r="C576" s="779" t="s">
        <v>654</v>
      </c>
      <c r="D576" s="731" t="s">
        <v>531</v>
      </c>
      <c r="E576" s="731">
        <v>2</v>
      </c>
      <c r="F576" s="50"/>
      <c r="G576" s="768">
        <f t="shared" si="8"/>
        <v>0</v>
      </c>
    </row>
    <row r="577" spans="1:7" ht="12.75">
      <c r="A577" s="728"/>
      <c r="C577" s="779"/>
      <c r="D577" s="731"/>
      <c r="F577" s="50"/>
      <c r="G577" s="768"/>
    </row>
    <row r="578" spans="1:7" ht="12.75">
      <c r="A578" s="728">
        <f>+A576+1</f>
        <v>212</v>
      </c>
      <c r="B578" s="728">
        <f>+B576+1</f>
        <v>28</v>
      </c>
      <c r="C578" s="779" t="s">
        <v>678</v>
      </c>
      <c r="D578" s="731" t="s">
        <v>531</v>
      </c>
      <c r="E578" s="731">
        <v>1</v>
      </c>
      <c r="F578" s="50"/>
      <c r="G578" s="768">
        <f t="shared" si="8"/>
        <v>0</v>
      </c>
    </row>
    <row r="579" spans="1:7" ht="12.75">
      <c r="A579" s="728"/>
      <c r="C579" s="779"/>
      <c r="D579" s="731"/>
      <c r="F579" s="50"/>
      <c r="G579" s="768"/>
    </row>
    <row r="580" spans="1:7" ht="12.75">
      <c r="A580" s="759">
        <f>A578+1</f>
        <v>213</v>
      </c>
      <c r="B580" s="759">
        <f>B578+1</f>
        <v>29</v>
      </c>
      <c r="C580" s="743" t="s">
        <v>667</v>
      </c>
      <c r="D580" s="731" t="s">
        <v>531</v>
      </c>
      <c r="E580" s="731">
        <v>1</v>
      </c>
      <c r="F580" s="50"/>
      <c r="G580" s="768">
        <f t="shared" si="8"/>
        <v>0</v>
      </c>
    </row>
    <row r="581" spans="1:7" ht="12.75">
      <c r="A581" s="759"/>
      <c r="B581" s="759"/>
      <c r="C581" s="743"/>
      <c r="D581" s="731"/>
      <c r="F581" s="50"/>
      <c r="G581" s="768"/>
    </row>
    <row r="582" spans="1:7" ht="25.5">
      <c r="A582" s="759">
        <f>A580+1</f>
        <v>214</v>
      </c>
      <c r="B582" s="759">
        <f>B580+1</f>
        <v>30</v>
      </c>
      <c r="C582" s="743" t="s">
        <v>671</v>
      </c>
      <c r="D582" s="731" t="s">
        <v>531</v>
      </c>
      <c r="E582" s="731">
        <v>1</v>
      </c>
      <c r="F582" s="50"/>
      <c r="G582" s="768">
        <f t="shared" si="8"/>
        <v>0</v>
      </c>
    </row>
    <row r="583" spans="1:7" ht="12.75">
      <c r="A583" s="759"/>
      <c r="B583" s="759"/>
      <c r="C583" s="743"/>
      <c r="D583" s="731"/>
      <c r="F583" s="50"/>
      <c r="G583" s="768"/>
    </row>
    <row r="584" spans="1:7" ht="12.75">
      <c r="A584" s="759">
        <f>+A582+1</f>
        <v>215</v>
      </c>
      <c r="B584" s="759">
        <f>+B582+1</f>
        <v>31</v>
      </c>
      <c r="C584" s="743" t="s">
        <v>672</v>
      </c>
      <c r="D584" s="731" t="s">
        <v>531</v>
      </c>
      <c r="E584" s="731">
        <v>6</v>
      </c>
      <c r="F584" s="50"/>
      <c r="G584" s="768">
        <f t="shared" si="8"/>
        <v>0</v>
      </c>
    </row>
    <row r="585" spans="1:7" ht="12.75">
      <c r="A585" s="759"/>
      <c r="B585" s="759"/>
      <c r="C585" s="743"/>
      <c r="D585" s="731"/>
      <c r="F585" s="50"/>
      <c r="G585" s="768"/>
    </row>
    <row r="586" spans="1:7" ht="12.75">
      <c r="A586" s="759">
        <f>+A584+1</f>
        <v>216</v>
      </c>
      <c r="B586" s="759">
        <f>+B584+1</f>
        <v>32</v>
      </c>
      <c r="C586" s="743" t="s">
        <v>673</v>
      </c>
      <c r="D586" s="731" t="s">
        <v>531</v>
      </c>
      <c r="E586" s="731">
        <v>9</v>
      </c>
      <c r="F586" s="50"/>
      <c r="G586" s="768">
        <f t="shared" si="8"/>
        <v>0</v>
      </c>
    </row>
    <row r="587" spans="1:7" ht="12.75">
      <c r="A587" s="759"/>
      <c r="B587" s="759"/>
      <c r="C587" s="743"/>
      <c r="D587" s="731"/>
      <c r="F587" s="50"/>
      <c r="G587" s="768"/>
    </row>
    <row r="588" spans="1:7" ht="12.75">
      <c r="A588" s="759">
        <f>+A586+1</f>
        <v>217</v>
      </c>
      <c r="B588" s="759">
        <f>+B586+1</f>
        <v>33</v>
      </c>
      <c r="C588" s="743" t="s">
        <v>674</v>
      </c>
      <c r="D588" s="731" t="s">
        <v>531</v>
      </c>
      <c r="E588" s="731">
        <v>174</v>
      </c>
      <c r="F588" s="50"/>
      <c r="G588" s="768">
        <f t="shared" si="8"/>
        <v>0</v>
      </c>
    </row>
    <row r="589" spans="1:7" ht="12.75">
      <c r="A589" s="728"/>
      <c r="C589" s="779"/>
      <c r="D589" s="731"/>
      <c r="F589" s="50"/>
      <c r="G589" s="768"/>
    </row>
    <row r="590" spans="1:7" ht="12.75">
      <c r="A590" s="759">
        <f>A588+1</f>
        <v>218</v>
      </c>
      <c r="B590" s="759">
        <f>B588+1</f>
        <v>34</v>
      </c>
      <c r="C590" s="650" t="s">
        <v>675</v>
      </c>
      <c r="D590" s="731" t="s">
        <v>94</v>
      </c>
      <c r="E590" s="731">
        <v>1</v>
      </c>
      <c r="F590" s="50"/>
      <c r="G590" s="768">
        <f t="shared" si="8"/>
        <v>0</v>
      </c>
    </row>
    <row r="591" spans="1:7" ht="12.75">
      <c r="A591" s="759"/>
      <c r="B591" s="759"/>
      <c r="C591" s="650"/>
      <c r="D591" s="731"/>
      <c r="F591" s="50"/>
      <c r="G591" s="768"/>
    </row>
    <row r="592" spans="1:7" ht="12.75">
      <c r="A592" s="759"/>
      <c r="B592" s="759"/>
      <c r="C592" s="758" t="s">
        <v>684</v>
      </c>
      <c r="D592" s="731"/>
      <c r="F592" s="50"/>
      <c r="G592" s="768"/>
    </row>
    <row r="593" spans="1:7" ht="12.75">
      <c r="A593" s="759"/>
      <c r="B593" s="759"/>
      <c r="C593" s="758"/>
      <c r="D593" s="731"/>
      <c r="F593" s="50"/>
      <c r="G593" s="768"/>
    </row>
    <row r="594" spans="1:7" ht="25.5">
      <c r="A594" s="759">
        <f>A590+1</f>
        <v>219</v>
      </c>
      <c r="B594" s="759">
        <v>1</v>
      </c>
      <c r="C594" s="795" t="s">
        <v>616</v>
      </c>
      <c r="D594" s="731" t="s">
        <v>94</v>
      </c>
      <c r="E594" s="731">
        <v>1</v>
      </c>
      <c r="F594" s="50"/>
      <c r="G594" s="768">
        <f t="shared" si="8"/>
        <v>0</v>
      </c>
    </row>
    <row r="595" spans="1:7" ht="12.75">
      <c r="A595" s="759"/>
      <c r="B595" s="759"/>
      <c r="C595" s="743" t="s">
        <v>617</v>
      </c>
      <c r="D595" s="731" t="s">
        <v>94</v>
      </c>
      <c r="E595" s="731">
        <v>1</v>
      </c>
      <c r="F595" s="50"/>
      <c r="G595" s="768">
        <f t="shared" si="8"/>
        <v>0</v>
      </c>
    </row>
    <row r="596" spans="1:7" ht="12.75">
      <c r="A596" s="759"/>
      <c r="B596" s="759"/>
      <c r="C596" s="743" t="s">
        <v>618</v>
      </c>
      <c r="D596" s="731" t="s">
        <v>531</v>
      </c>
      <c r="E596" s="731">
        <v>1</v>
      </c>
      <c r="F596" s="50"/>
      <c r="G596" s="768">
        <f t="shared" si="8"/>
        <v>0</v>
      </c>
    </row>
    <row r="597" spans="1:7" ht="12.75">
      <c r="A597" s="759"/>
      <c r="B597" s="759"/>
      <c r="C597" s="743" t="s">
        <v>619</v>
      </c>
      <c r="D597" s="731" t="s">
        <v>531</v>
      </c>
      <c r="E597" s="731">
        <v>1</v>
      </c>
      <c r="F597" s="50"/>
      <c r="G597" s="768">
        <f t="shared" si="8"/>
        <v>0</v>
      </c>
    </row>
    <row r="598" spans="1:7" ht="12.75">
      <c r="A598" s="759"/>
      <c r="B598" s="759"/>
      <c r="C598" s="795" t="s">
        <v>620</v>
      </c>
      <c r="D598" s="731" t="s">
        <v>531</v>
      </c>
      <c r="E598" s="731">
        <v>1</v>
      </c>
      <c r="F598" s="50"/>
      <c r="G598" s="768">
        <f t="shared" si="8"/>
        <v>0</v>
      </c>
    </row>
    <row r="599" spans="1:7" ht="12.75">
      <c r="A599" s="759"/>
      <c r="B599" s="759"/>
      <c r="C599" s="795" t="s">
        <v>621</v>
      </c>
      <c r="D599" s="731" t="s">
        <v>531</v>
      </c>
      <c r="E599" s="731">
        <v>1</v>
      </c>
      <c r="F599" s="50"/>
      <c r="G599" s="768">
        <f t="shared" si="8"/>
        <v>0</v>
      </c>
    </row>
    <row r="600" spans="1:7" ht="12.75">
      <c r="A600" s="759"/>
      <c r="B600" s="759"/>
      <c r="C600" s="795"/>
      <c r="D600" s="731"/>
      <c r="F600" s="50"/>
      <c r="G600" s="768"/>
    </row>
    <row r="601" spans="1:7" ht="12.75">
      <c r="A601" s="759"/>
      <c r="B601" s="759"/>
      <c r="C601" s="796" t="s">
        <v>622</v>
      </c>
      <c r="D601" s="731"/>
      <c r="F601" s="50"/>
      <c r="G601" s="768"/>
    </row>
    <row r="602" spans="1:7" ht="25.5">
      <c r="A602" s="759">
        <f>+A594+1</f>
        <v>220</v>
      </c>
      <c r="B602" s="759">
        <f>+B594+1</f>
        <v>2</v>
      </c>
      <c r="C602" s="797" t="s">
        <v>623</v>
      </c>
      <c r="D602" s="731" t="s">
        <v>531</v>
      </c>
      <c r="E602" s="731">
        <v>1</v>
      </c>
      <c r="F602" s="50"/>
      <c r="G602" s="768">
        <f t="shared" si="8"/>
        <v>0</v>
      </c>
    </row>
    <row r="603" spans="1:7" ht="12.75">
      <c r="A603" s="759"/>
      <c r="B603" s="759"/>
      <c r="C603" s="797"/>
      <c r="D603" s="731"/>
      <c r="F603" s="50"/>
      <c r="G603" s="768"/>
    </row>
    <row r="604" spans="1:7" ht="12.75">
      <c r="A604" s="759">
        <f>+A602+1</f>
        <v>221</v>
      </c>
      <c r="B604" s="759">
        <f>+B602+1</f>
        <v>3</v>
      </c>
      <c r="C604" s="743" t="s">
        <v>680</v>
      </c>
      <c r="D604" s="731" t="s">
        <v>531</v>
      </c>
      <c r="E604" s="731">
        <v>1</v>
      </c>
      <c r="F604" s="50"/>
      <c r="G604" s="768">
        <f t="shared" si="8"/>
        <v>0</v>
      </c>
    </row>
    <row r="605" spans="1:7" ht="14.25">
      <c r="A605" s="759"/>
      <c r="B605" s="759"/>
      <c r="C605" s="800"/>
      <c r="D605" s="799"/>
      <c r="E605" s="799"/>
      <c r="F605" s="888"/>
      <c r="G605" s="768"/>
    </row>
    <row r="606" spans="1:7" ht="25.5">
      <c r="A606" s="759">
        <f>A604+1</f>
        <v>222</v>
      </c>
      <c r="B606" s="759">
        <f>B604+1</f>
        <v>4</v>
      </c>
      <c r="C606" s="650" t="s">
        <v>628</v>
      </c>
      <c r="D606" s="801" t="s">
        <v>531</v>
      </c>
      <c r="E606" s="802">
        <v>1</v>
      </c>
      <c r="F606" s="56"/>
      <c r="G606" s="768">
        <f t="shared" si="8"/>
        <v>0</v>
      </c>
    </row>
    <row r="607" spans="1:7" ht="12.75">
      <c r="A607" s="759"/>
      <c r="B607" s="759"/>
      <c r="C607" s="650"/>
      <c r="D607" s="801"/>
      <c r="E607" s="802"/>
      <c r="F607" s="56"/>
      <c r="G607" s="768"/>
    </row>
    <row r="608" spans="1:7" ht="25.5">
      <c r="A608" s="759">
        <f>A606+1</f>
        <v>223</v>
      </c>
      <c r="B608" s="759">
        <f>+B606+1</f>
        <v>5</v>
      </c>
      <c r="C608" s="650" t="s">
        <v>629</v>
      </c>
      <c r="D608" s="801" t="s">
        <v>531</v>
      </c>
      <c r="E608" s="802">
        <v>3</v>
      </c>
      <c r="F608" s="56"/>
      <c r="G608" s="768">
        <f t="shared" si="8"/>
        <v>0</v>
      </c>
    </row>
    <row r="609" spans="1:7" ht="12.75">
      <c r="A609" s="759"/>
      <c r="B609" s="759"/>
      <c r="C609" s="650"/>
      <c r="D609" s="801"/>
      <c r="E609" s="802"/>
      <c r="F609" s="56"/>
      <c r="G609" s="768"/>
    </row>
    <row r="610" spans="1:7" ht="25.5">
      <c r="A610" s="759">
        <f>+A608+1</f>
        <v>224</v>
      </c>
      <c r="B610" s="759">
        <f>+B608+1</f>
        <v>6</v>
      </c>
      <c r="C610" s="650" t="s">
        <v>630</v>
      </c>
      <c r="D610" s="801" t="s">
        <v>531</v>
      </c>
      <c r="E610" s="802">
        <v>1</v>
      </c>
      <c r="F610" s="56"/>
      <c r="G610" s="768">
        <f t="shared" si="8"/>
        <v>0</v>
      </c>
    </row>
    <row r="611" spans="1:7" ht="12.75">
      <c r="A611" s="759"/>
      <c r="B611" s="759"/>
      <c r="C611" s="650"/>
      <c r="D611" s="801"/>
      <c r="E611" s="802"/>
      <c r="F611" s="56"/>
      <c r="G611" s="768"/>
    </row>
    <row r="612" spans="1:7" ht="25.5">
      <c r="A612" s="759">
        <f>+A610+1</f>
        <v>225</v>
      </c>
      <c r="B612" s="759">
        <f>+B610+1</f>
        <v>7</v>
      </c>
      <c r="C612" s="650" t="s">
        <v>631</v>
      </c>
      <c r="D612" s="801" t="s">
        <v>531</v>
      </c>
      <c r="E612" s="802">
        <v>1</v>
      </c>
      <c r="F612" s="56"/>
      <c r="G612" s="768">
        <f t="shared" si="8"/>
        <v>0</v>
      </c>
    </row>
    <row r="613" spans="1:7" ht="14.25">
      <c r="A613" s="803"/>
      <c r="B613" s="759"/>
      <c r="C613" s="800"/>
      <c r="D613" s="799"/>
      <c r="E613" s="799"/>
      <c r="F613" s="888"/>
      <c r="G613" s="768"/>
    </row>
    <row r="614" spans="1:7" ht="25.5">
      <c r="A614" s="759">
        <f>+A612+1</f>
        <v>226</v>
      </c>
      <c r="B614" s="759">
        <f>+B612+1</f>
        <v>8</v>
      </c>
      <c r="C614" s="650" t="s">
        <v>632</v>
      </c>
      <c r="D614" s="801" t="s">
        <v>531</v>
      </c>
      <c r="E614" s="802">
        <v>20</v>
      </c>
      <c r="F614" s="56"/>
      <c r="G614" s="768">
        <f t="shared" si="8"/>
        <v>0</v>
      </c>
    </row>
    <row r="615" spans="1:7" ht="14.25">
      <c r="A615" s="803"/>
      <c r="B615" s="759"/>
      <c r="C615" s="800"/>
      <c r="D615" s="799"/>
      <c r="E615" s="799"/>
      <c r="F615" s="888"/>
      <c r="G615" s="768"/>
    </row>
    <row r="616" spans="1:7" ht="25.5">
      <c r="A616" s="759">
        <f>+A614+1</f>
        <v>227</v>
      </c>
      <c r="B616" s="759">
        <f>+B614+1</f>
        <v>9</v>
      </c>
      <c r="C616" s="650" t="s">
        <v>633</v>
      </c>
      <c r="D616" s="801" t="s">
        <v>531</v>
      </c>
      <c r="E616" s="802">
        <v>2</v>
      </c>
      <c r="F616" s="56"/>
      <c r="G616" s="768">
        <f t="shared" si="8"/>
        <v>0</v>
      </c>
    </row>
    <row r="617" spans="1:7" ht="14.25">
      <c r="A617" s="803"/>
      <c r="B617" s="759"/>
      <c r="C617" s="800"/>
      <c r="D617" s="799"/>
      <c r="E617" s="799"/>
      <c r="F617" s="888"/>
      <c r="G617" s="768"/>
    </row>
    <row r="618" spans="1:7" ht="25.5">
      <c r="A618" s="759">
        <f>+A616+1</f>
        <v>228</v>
      </c>
      <c r="B618" s="759">
        <f>+B616+1</f>
        <v>10</v>
      </c>
      <c r="C618" s="650" t="s">
        <v>634</v>
      </c>
      <c r="D618" s="801" t="s">
        <v>531</v>
      </c>
      <c r="E618" s="802">
        <v>1</v>
      </c>
      <c r="F618" s="56"/>
      <c r="G618" s="768">
        <f aca="true" t="shared" si="9" ref="G618:G678">E618*F618</f>
        <v>0</v>
      </c>
    </row>
    <row r="619" spans="1:7" ht="14.25">
      <c r="A619" s="803"/>
      <c r="B619" s="759"/>
      <c r="C619" s="800"/>
      <c r="D619" s="799"/>
      <c r="E619" s="799"/>
      <c r="F619" s="888"/>
      <c r="G619" s="768"/>
    </row>
    <row r="620" spans="1:7" ht="25.5">
      <c r="A620" s="759">
        <f>+A618+1</f>
        <v>229</v>
      </c>
      <c r="B620" s="759">
        <f>+B618+1</f>
        <v>11</v>
      </c>
      <c r="C620" s="650" t="s">
        <v>635</v>
      </c>
      <c r="D620" s="801" t="s">
        <v>531</v>
      </c>
      <c r="E620" s="802">
        <v>2</v>
      </c>
      <c r="F620" s="56"/>
      <c r="G620" s="768">
        <f t="shared" si="9"/>
        <v>0</v>
      </c>
    </row>
    <row r="621" spans="1:7" ht="14.25">
      <c r="A621" s="803"/>
      <c r="B621" s="759"/>
      <c r="C621" s="800"/>
      <c r="D621" s="799"/>
      <c r="E621" s="799"/>
      <c r="F621" s="888"/>
      <c r="G621" s="768"/>
    </row>
    <row r="622" spans="1:7" ht="25.5">
      <c r="A622" s="759">
        <f>+A620+1</f>
        <v>230</v>
      </c>
      <c r="B622" s="759">
        <f>+B620+1</f>
        <v>12</v>
      </c>
      <c r="C622" s="650" t="s">
        <v>636</v>
      </c>
      <c r="D622" s="801" t="s">
        <v>531</v>
      </c>
      <c r="E622" s="802">
        <v>2</v>
      </c>
      <c r="F622" s="56"/>
      <c r="G622" s="768">
        <f t="shared" si="9"/>
        <v>0</v>
      </c>
    </row>
    <row r="623" spans="1:7" ht="14.25">
      <c r="A623" s="803"/>
      <c r="B623" s="759"/>
      <c r="C623" s="800"/>
      <c r="D623" s="799"/>
      <c r="E623" s="799"/>
      <c r="F623" s="888"/>
      <c r="G623" s="768"/>
    </row>
    <row r="624" spans="1:7" ht="12.75">
      <c r="A624" s="759">
        <f>A622+1</f>
        <v>231</v>
      </c>
      <c r="B624" s="759">
        <f>B622+1</f>
        <v>13</v>
      </c>
      <c r="C624" s="650" t="s">
        <v>639</v>
      </c>
      <c r="D624" s="801" t="s">
        <v>531</v>
      </c>
      <c r="E624" s="802">
        <v>42</v>
      </c>
      <c r="F624" s="56"/>
      <c r="G624" s="768">
        <f t="shared" si="9"/>
        <v>0</v>
      </c>
    </row>
    <row r="625" spans="1:7" ht="14.25">
      <c r="A625" s="803"/>
      <c r="B625" s="759"/>
      <c r="C625" s="800"/>
      <c r="D625" s="799"/>
      <c r="E625" s="799"/>
      <c r="F625" s="888"/>
      <c r="G625" s="768"/>
    </row>
    <row r="626" spans="1:7" ht="12.75">
      <c r="A626" s="759">
        <f>+A624+1</f>
        <v>232</v>
      </c>
      <c r="B626" s="759">
        <f>+B624+1</f>
        <v>14</v>
      </c>
      <c r="C626" s="650" t="s">
        <v>640</v>
      </c>
      <c r="D626" s="801" t="s">
        <v>531</v>
      </c>
      <c r="E626" s="802">
        <v>14</v>
      </c>
      <c r="F626" s="56"/>
      <c r="G626" s="768">
        <f t="shared" si="9"/>
        <v>0</v>
      </c>
    </row>
    <row r="627" spans="1:7" ht="14.25">
      <c r="A627" s="803"/>
      <c r="B627" s="759"/>
      <c r="C627" s="800"/>
      <c r="D627" s="799"/>
      <c r="E627" s="799"/>
      <c r="F627" s="888"/>
      <c r="G627" s="768"/>
    </row>
    <row r="628" spans="1:7" ht="12.75">
      <c r="A628" s="759">
        <f>+A626+1</f>
        <v>233</v>
      </c>
      <c r="B628" s="759">
        <f>+B626+1</f>
        <v>15</v>
      </c>
      <c r="C628" s="650" t="s">
        <v>641</v>
      </c>
      <c r="D628" s="801" t="s">
        <v>531</v>
      </c>
      <c r="E628" s="802">
        <v>1</v>
      </c>
      <c r="F628" s="56"/>
      <c r="G628" s="768">
        <f t="shared" si="9"/>
        <v>0</v>
      </c>
    </row>
    <row r="629" spans="1:7" ht="14.25">
      <c r="A629" s="803"/>
      <c r="B629" s="759"/>
      <c r="C629" s="800"/>
      <c r="D629" s="799"/>
      <c r="E629" s="799"/>
      <c r="F629" s="888"/>
      <c r="G629" s="768"/>
    </row>
    <row r="630" spans="1:7" ht="12.75">
      <c r="A630" s="759">
        <f>A628+1</f>
        <v>234</v>
      </c>
      <c r="B630" s="759">
        <f>B628+1</f>
        <v>16</v>
      </c>
      <c r="C630" s="650" t="s">
        <v>643</v>
      </c>
      <c r="D630" s="801" t="s">
        <v>531</v>
      </c>
      <c r="E630" s="802">
        <v>1</v>
      </c>
      <c r="F630" s="56"/>
      <c r="G630" s="768">
        <f t="shared" si="9"/>
        <v>0</v>
      </c>
    </row>
    <row r="631" spans="1:7" ht="14.25">
      <c r="A631" s="803"/>
      <c r="B631" s="759"/>
      <c r="C631" s="800"/>
      <c r="D631" s="799"/>
      <c r="E631" s="799"/>
      <c r="F631" s="888"/>
      <c r="G631" s="768"/>
    </row>
    <row r="632" spans="1:7" ht="25.5">
      <c r="A632" s="759">
        <f>+A630+1</f>
        <v>235</v>
      </c>
      <c r="B632" s="759">
        <f>+B630+1</f>
        <v>17</v>
      </c>
      <c r="C632" s="650" t="s">
        <v>644</v>
      </c>
      <c r="D632" s="801" t="s">
        <v>531</v>
      </c>
      <c r="E632" s="802">
        <v>42</v>
      </c>
      <c r="F632" s="56"/>
      <c r="G632" s="768">
        <f t="shared" si="9"/>
        <v>0</v>
      </c>
    </row>
    <row r="633" spans="1:7" ht="14.25">
      <c r="A633" s="803"/>
      <c r="B633" s="759"/>
      <c r="C633" s="800"/>
      <c r="D633" s="799"/>
      <c r="E633" s="799"/>
      <c r="F633" s="888"/>
      <c r="G633" s="768"/>
    </row>
    <row r="634" spans="1:7" ht="12.75">
      <c r="A634" s="759">
        <f>+A632+1</f>
        <v>236</v>
      </c>
      <c r="B634" s="759">
        <f>+B632+1</f>
        <v>18</v>
      </c>
      <c r="C634" s="650" t="s">
        <v>645</v>
      </c>
      <c r="D634" s="801" t="s">
        <v>531</v>
      </c>
      <c r="E634" s="802">
        <v>1</v>
      </c>
      <c r="F634" s="56"/>
      <c r="G634" s="768">
        <f t="shared" si="9"/>
        <v>0</v>
      </c>
    </row>
    <row r="635" spans="1:7" ht="12.75">
      <c r="A635" s="759"/>
      <c r="B635" s="759"/>
      <c r="C635" s="650"/>
      <c r="D635" s="801"/>
      <c r="E635" s="802"/>
      <c r="F635" s="56"/>
      <c r="G635" s="768"/>
    </row>
    <row r="636" spans="1:7" ht="12.75">
      <c r="A636" s="728">
        <f>+A634+1</f>
        <v>237</v>
      </c>
      <c r="B636" s="728">
        <f>+B634+1</f>
        <v>19</v>
      </c>
      <c r="C636" s="779" t="s">
        <v>646</v>
      </c>
      <c r="D636" s="731" t="s">
        <v>531</v>
      </c>
      <c r="E636" s="731">
        <v>1</v>
      </c>
      <c r="F636" s="50"/>
      <c r="G636" s="768">
        <f t="shared" si="9"/>
        <v>0</v>
      </c>
    </row>
    <row r="637" spans="1:7" ht="12.75">
      <c r="A637" s="728"/>
      <c r="C637" s="779"/>
      <c r="D637" s="731"/>
      <c r="F637" s="50"/>
      <c r="G637" s="768"/>
    </row>
    <row r="638" spans="1:7" ht="12.75">
      <c r="A638" s="728">
        <f>+A636+1</f>
        <v>238</v>
      </c>
      <c r="B638" s="728">
        <f>+B636+1</f>
        <v>20</v>
      </c>
      <c r="C638" s="779" t="s">
        <v>647</v>
      </c>
      <c r="D638" s="731" t="s">
        <v>531</v>
      </c>
      <c r="E638" s="731">
        <v>1</v>
      </c>
      <c r="F638" s="50"/>
      <c r="G638" s="768">
        <f t="shared" si="9"/>
        <v>0</v>
      </c>
    </row>
    <row r="639" spans="1:7" ht="12.75">
      <c r="A639" s="728"/>
      <c r="C639" s="779"/>
      <c r="D639" s="731"/>
      <c r="F639" s="50"/>
      <c r="G639" s="768"/>
    </row>
    <row r="640" spans="1:7" ht="12.75">
      <c r="A640" s="728">
        <f>+A638+1</f>
        <v>239</v>
      </c>
      <c r="B640" s="728">
        <f>+B638+1</f>
        <v>21</v>
      </c>
      <c r="C640" s="779" t="s">
        <v>648</v>
      </c>
      <c r="D640" s="731" t="s">
        <v>531</v>
      </c>
      <c r="E640" s="731">
        <v>1</v>
      </c>
      <c r="F640" s="50"/>
      <c r="G640" s="768">
        <f t="shared" si="9"/>
        <v>0</v>
      </c>
    </row>
    <row r="641" spans="1:7" ht="12.75">
      <c r="A641" s="728"/>
      <c r="C641" s="779"/>
      <c r="D641" s="731"/>
      <c r="F641" s="50"/>
      <c r="G641" s="768"/>
    </row>
    <row r="642" spans="1:7" ht="12.75">
      <c r="A642" s="728">
        <f>+A640+1</f>
        <v>240</v>
      </c>
      <c r="B642" s="728">
        <f>+B640+1</f>
        <v>22</v>
      </c>
      <c r="C642" s="779" t="s">
        <v>649</v>
      </c>
      <c r="D642" s="731" t="s">
        <v>531</v>
      </c>
      <c r="E642" s="731">
        <v>4</v>
      </c>
      <c r="F642" s="50"/>
      <c r="G642" s="768">
        <f t="shared" si="9"/>
        <v>0</v>
      </c>
    </row>
    <row r="643" spans="1:7" ht="12.75">
      <c r="A643" s="728"/>
      <c r="C643" s="779"/>
      <c r="D643" s="731"/>
      <c r="F643" s="50"/>
      <c r="G643" s="768"/>
    </row>
    <row r="644" spans="1:7" ht="12.75">
      <c r="A644" s="728">
        <f>+A642+1</f>
        <v>241</v>
      </c>
      <c r="B644" s="728">
        <f>+B642+1</f>
        <v>23</v>
      </c>
      <c r="C644" s="779" t="s">
        <v>650</v>
      </c>
      <c r="D644" s="731" t="s">
        <v>531</v>
      </c>
      <c r="E644" s="731">
        <v>2</v>
      </c>
      <c r="F644" s="50"/>
      <c r="G644" s="768">
        <f t="shared" si="9"/>
        <v>0</v>
      </c>
    </row>
    <row r="645" spans="1:7" ht="12.75">
      <c r="A645" s="728"/>
      <c r="C645" s="779"/>
      <c r="D645" s="731"/>
      <c r="F645" s="50"/>
      <c r="G645" s="768"/>
    </row>
    <row r="646" spans="1:7" ht="12.75">
      <c r="A646" s="728">
        <f>+A644+1</f>
        <v>242</v>
      </c>
      <c r="B646" s="728">
        <f>+B644+1</f>
        <v>24</v>
      </c>
      <c r="C646" s="779" t="s">
        <v>651</v>
      </c>
      <c r="D646" s="731" t="s">
        <v>531</v>
      </c>
      <c r="E646" s="731">
        <v>2</v>
      </c>
      <c r="F646" s="50"/>
      <c r="G646" s="768">
        <f t="shared" si="9"/>
        <v>0</v>
      </c>
    </row>
    <row r="647" spans="1:7" ht="12.75">
      <c r="A647" s="728"/>
      <c r="C647" s="779"/>
      <c r="D647" s="731"/>
      <c r="F647" s="50"/>
      <c r="G647" s="768"/>
    </row>
    <row r="648" spans="1:7" ht="12.75">
      <c r="A648" s="728">
        <f>+A646+1</f>
        <v>243</v>
      </c>
      <c r="B648" s="728">
        <f>+B646+1</f>
        <v>25</v>
      </c>
      <c r="C648" s="779" t="s">
        <v>652</v>
      </c>
      <c r="D648" s="731" t="s">
        <v>531</v>
      </c>
      <c r="E648" s="731">
        <v>1</v>
      </c>
      <c r="F648" s="50"/>
      <c r="G648" s="768">
        <f t="shared" si="9"/>
        <v>0</v>
      </c>
    </row>
    <row r="649" spans="1:7" ht="12.75">
      <c r="A649" s="728"/>
      <c r="C649" s="779"/>
      <c r="D649" s="731"/>
      <c r="F649" s="50"/>
      <c r="G649" s="768"/>
    </row>
    <row r="650" spans="1:7" ht="25.5">
      <c r="A650" s="728">
        <f>+A648+1</f>
        <v>244</v>
      </c>
      <c r="B650" s="728">
        <f>+B648+1</f>
        <v>26</v>
      </c>
      <c r="C650" s="779" t="s">
        <v>653</v>
      </c>
      <c r="D650" s="731" t="s">
        <v>74</v>
      </c>
      <c r="E650" s="731">
        <v>50</v>
      </c>
      <c r="F650" s="50"/>
      <c r="G650" s="768">
        <f t="shared" si="9"/>
        <v>0</v>
      </c>
    </row>
    <row r="651" spans="1:7" ht="12.75">
      <c r="A651" s="728"/>
      <c r="C651" s="779"/>
      <c r="D651" s="731"/>
      <c r="F651" s="50"/>
      <c r="G651" s="768"/>
    </row>
    <row r="652" spans="1:7" ht="25.5">
      <c r="A652" s="728">
        <f>+A650+1</f>
        <v>245</v>
      </c>
      <c r="B652" s="728">
        <f>+B650+1</f>
        <v>27</v>
      </c>
      <c r="C652" s="779" t="s">
        <v>654</v>
      </c>
      <c r="D652" s="731" t="s">
        <v>531</v>
      </c>
      <c r="E652" s="731">
        <v>2</v>
      </c>
      <c r="F652" s="50"/>
      <c r="G652" s="768">
        <f t="shared" si="9"/>
        <v>0</v>
      </c>
    </row>
    <row r="653" spans="1:7" ht="12.75">
      <c r="A653" s="728"/>
      <c r="C653" s="779"/>
      <c r="D653" s="731"/>
      <c r="F653" s="50"/>
      <c r="G653" s="768"/>
    </row>
    <row r="654" spans="1:7" ht="12.75">
      <c r="A654" s="728">
        <f>+A652+1</f>
        <v>246</v>
      </c>
      <c r="B654" s="728">
        <f>+B652+1</f>
        <v>28</v>
      </c>
      <c r="C654" s="779" t="s">
        <v>681</v>
      </c>
      <c r="D654" s="731" t="s">
        <v>531</v>
      </c>
      <c r="E654" s="731">
        <v>1</v>
      </c>
      <c r="F654" s="50"/>
      <c r="G654" s="768">
        <f t="shared" si="9"/>
        <v>0</v>
      </c>
    </row>
    <row r="655" spans="1:7" ht="12.75">
      <c r="A655" s="728"/>
      <c r="C655" s="779"/>
      <c r="D655" s="731"/>
      <c r="F655" s="50"/>
      <c r="G655" s="768"/>
    </row>
    <row r="656" spans="1:7" ht="12.75">
      <c r="A656" s="728">
        <f>A654+1</f>
        <v>247</v>
      </c>
      <c r="B656" s="728">
        <f>B654+1</f>
        <v>29</v>
      </c>
      <c r="C656" s="779" t="s">
        <v>667</v>
      </c>
      <c r="D656" s="731" t="s">
        <v>531</v>
      </c>
      <c r="E656" s="731">
        <v>1</v>
      </c>
      <c r="F656" s="50"/>
      <c r="G656" s="768">
        <f t="shared" si="9"/>
        <v>0</v>
      </c>
    </row>
    <row r="657" spans="1:7" ht="12.75">
      <c r="A657" s="728"/>
      <c r="C657" s="779"/>
      <c r="D657" s="731"/>
      <c r="F657" s="50"/>
      <c r="G657" s="768"/>
    </row>
    <row r="658" spans="1:7" ht="25.5">
      <c r="A658" s="759">
        <f>A656+1</f>
        <v>248</v>
      </c>
      <c r="B658" s="759">
        <f>B656+1</f>
        <v>30</v>
      </c>
      <c r="C658" s="743" t="s">
        <v>671</v>
      </c>
      <c r="D658" s="731" t="s">
        <v>531</v>
      </c>
      <c r="E658" s="731">
        <v>1</v>
      </c>
      <c r="F658" s="50"/>
      <c r="G658" s="768">
        <f t="shared" si="9"/>
        <v>0</v>
      </c>
    </row>
    <row r="659" spans="1:7" ht="12.75">
      <c r="A659" s="759"/>
      <c r="B659" s="759"/>
      <c r="C659" s="743"/>
      <c r="D659" s="731"/>
      <c r="F659" s="50"/>
      <c r="G659" s="768"/>
    </row>
    <row r="660" spans="1:7" ht="12.75">
      <c r="A660" s="759">
        <f>+A658+1</f>
        <v>249</v>
      </c>
      <c r="B660" s="759">
        <f>+B658+1</f>
        <v>31</v>
      </c>
      <c r="C660" s="743" t="s">
        <v>672</v>
      </c>
      <c r="D660" s="731" t="s">
        <v>531</v>
      </c>
      <c r="E660" s="731">
        <v>6</v>
      </c>
      <c r="F660" s="50"/>
      <c r="G660" s="768">
        <f t="shared" si="9"/>
        <v>0</v>
      </c>
    </row>
    <row r="661" spans="1:7" ht="12.75">
      <c r="A661" s="759"/>
      <c r="B661" s="759"/>
      <c r="C661" s="743"/>
      <c r="D661" s="731"/>
      <c r="F661" s="50"/>
      <c r="G661" s="768"/>
    </row>
    <row r="662" spans="1:7" ht="12.75">
      <c r="A662" s="759">
        <f>+A660+1</f>
        <v>250</v>
      </c>
      <c r="B662" s="759">
        <f>+B660+1</f>
        <v>32</v>
      </c>
      <c r="C662" s="743" t="s">
        <v>673</v>
      </c>
      <c r="D662" s="731" t="s">
        <v>531</v>
      </c>
      <c r="E662" s="731">
        <v>9</v>
      </c>
      <c r="F662" s="50"/>
      <c r="G662" s="768">
        <f t="shared" si="9"/>
        <v>0</v>
      </c>
    </row>
    <row r="663" spans="1:7" ht="12.75">
      <c r="A663" s="759"/>
      <c r="B663" s="759"/>
      <c r="C663" s="743"/>
      <c r="D663" s="731"/>
      <c r="F663" s="50"/>
      <c r="G663" s="768"/>
    </row>
    <row r="664" spans="1:7" ht="12.75">
      <c r="A664" s="759">
        <f>+A662+1</f>
        <v>251</v>
      </c>
      <c r="B664" s="759">
        <f>+B662+1</f>
        <v>33</v>
      </c>
      <c r="C664" s="743" t="s">
        <v>674</v>
      </c>
      <c r="D664" s="731" t="s">
        <v>531</v>
      </c>
      <c r="E664" s="731">
        <v>171</v>
      </c>
      <c r="F664" s="50"/>
      <c r="G664" s="768">
        <f t="shared" si="9"/>
        <v>0</v>
      </c>
    </row>
    <row r="665" spans="1:7" ht="12.75">
      <c r="A665" s="728"/>
      <c r="C665" s="779"/>
      <c r="D665" s="731"/>
      <c r="F665" s="50"/>
      <c r="G665" s="768"/>
    </row>
    <row r="666" spans="1:7" ht="12.75">
      <c r="A666" s="759">
        <f>A664+1</f>
        <v>252</v>
      </c>
      <c r="B666" s="759">
        <f>B664+1</f>
        <v>34</v>
      </c>
      <c r="C666" s="650" t="s">
        <v>675</v>
      </c>
      <c r="D666" s="731" t="s">
        <v>94</v>
      </c>
      <c r="E666" s="731">
        <v>1</v>
      </c>
      <c r="F666" s="50"/>
      <c r="G666" s="768">
        <f t="shared" si="9"/>
        <v>0</v>
      </c>
    </row>
    <row r="667" spans="1:7" ht="12.75">
      <c r="A667" s="759"/>
      <c r="B667" s="759"/>
      <c r="C667" s="650"/>
      <c r="D667" s="731"/>
      <c r="F667" s="50"/>
      <c r="G667" s="768"/>
    </row>
    <row r="668" spans="1:7" ht="12.75">
      <c r="A668" s="759"/>
      <c r="B668" s="759"/>
      <c r="C668" s="758" t="s">
        <v>685</v>
      </c>
      <c r="D668" s="731"/>
      <c r="F668" s="50"/>
      <c r="G668" s="768"/>
    </row>
    <row r="669" spans="1:7" ht="12.75">
      <c r="A669" s="759"/>
      <c r="B669" s="759"/>
      <c r="C669" s="758"/>
      <c r="D669" s="731"/>
      <c r="F669" s="50"/>
      <c r="G669" s="768"/>
    </row>
    <row r="670" spans="1:7" ht="25.5">
      <c r="A670" s="759">
        <f>A666+1</f>
        <v>253</v>
      </c>
      <c r="B670" s="759">
        <v>1</v>
      </c>
      <c r="C670" s="795" t="s">
        <v>616</v>
      </c>
      <c r="D670" s="731" t="s">
        <v>94</v>
      </c>
      <c r="E670" s="731">
        <v>1</v>
      </c>
      <c r="F670" s="50"/>
      <c r="G670" s="768">
        <f t="shared" si="9"/>
        <v>0</v>
      </c>
    </row>
    <row r="671" spans="1:7" ht="12.75">
      <c r="A671" s="759"/>
      <c r="B671" s="759"/>
      <c r="C671" s="743" t="s">
        <v>617</v>
      </c>
      <c r="D671" s="731" t="s">
        <v>94</v>
      </c>
      <c r="E671" s="731">
        <v>1</v>
      </c>
      <c r="F671" s="50"/>
      <c r="G671" s="768">
        <f t="shared" si="9"/>
        <v>0</v>
      </c>
    </row>
    <row r="672" spans="1:7" ht="12.75">
      <c r="A672" s="759"/>
      <c r="B672" s="759"/>
      <c r="C672" s="743" t="s">
        <v>618</v>
      </c>
      <c r="D672" s="731" t="s">
        <v>531</v>
      </c>
      <c r="E672" s="731">
        <v>1</v>
      </c>
      <c r="F672" s="50"/>
      <c r="G672" s="768">
        <f t="shared" si="9"/>
        <v>0</v>
      </c>
    </row>
    <row r="673" spans="1:7" ht="12.75">
      <c r="A673" s="759"/>
      <c r="B673" s="759"/>
      <c r="C673" s="743" t="s">
        <v>619</v>
      </c>
      <c r="D673" s="731" t="s">
        <v>531</v>
      </c>
      <c r="E673" s="731">
        <v>1</v>
      </c>
      <c r="F673" s="50"/>
      <c r="G673" s="768">
        <f t="shared" si="9"/>
        <v>0</v>
      </c>
    </row>
    <row r="674" spans="1:7" ht="12.75">
      <c r="A674" s="759"/>
      <c r="B674" s="759"/>
      <c r="C674" s="795" t="s">
        <v>620</v>
      </c>
      <c r="D674" s="731" t="s">
        <v>531</v>
      </c>
      <c r="E674" s="731">
        <v>1</v>
      </c>
      <c r="F674" s="50"/>
      <c r="G674" s="768">
        <f t="shared" si="9"/>
        <v>0</v>
      </c>
    </row>
    <row r="675" spans="1:7" ht="12.75">
      <c r="A675" s="759"/>
      <c r="B675" s="759"/>
      <c r="C675" s="795" t="s">
        <v>621</v>
      </c>
      <c r="D675" s="731" t="s">
        <v>531</v>
      </c>
      <c r="E675" s="731">
        <v>1</v>
      </c>
      <c r="F675" s="50"/>
      <c r="G675" s="768">
        <f t="shared" si="9"/>
        <v>0</v>
      </c>
    </row>
    <row r="676" spans="1:7" ht="12.75">
      <c r="A676" s="759"/>
      <c r="B676" s="759"/>
      <c r="C676" s="795"/>
      <c r="D676" s="731"/>
      <c r="F676" s="50"/>
      <c r="G676" s="768"/>
    </row>
    <row r="677" spans="1:7" ht="12.75">
      <c r="A677" s="759"/>
      <c r="B677" s="759"/>
      <c r="C677" s="796" t="s">
        <v>622</v>
      </c>
      <c r="D677" s="731"/>
      <c r="F677" s="50"/>
      <c r="G677" s="768"/>
    </row>
    <row r="678" spans="1:7" ht="25.5">
      <c r="A678" s="759">
        <f>+A670+1</f>
        <v>254</v>
      </c>
      <c r="B678" s="759">
        <f>+B670+1</f>
        <v>2</v>
      </c>
      <c r="C678" s="797" t="s">
        <v>623</v>
      </c>
      <c r="D678" s="731" t="s">
        <v>531</v>
      </c>
      <c r="E678" s="731">
        <v>1</v>
      </c>
      <c r="F678" s="50"/>
      <c r="G678" s="768">
        <f t="shared" si="9"/>
        <v>0</v>
      </c>
    </row>
    <row r="679" spans="1:7" ht="12.75">
      <c r="A679" s="759"/>
      <c r="B679" s="759"/>
      <c r="C679" s="797"/>
      <c r="D679" s="731"/>
      <c r="F679" s="50"/>
      <c r="G679" s="768"/>
    </row>
    <row r="680" spans="1:7" ht="12.75">
      <c r="A680" s="759">
        <f>+A678+1</f>
        <v>255</v>
      </c>
      <c r="B680" s="759">
        <f>+B678+1</f>
        <v>3</v>
      </c>
      <c r="C680" s="743" t="s">
        <v>680</v>
      </c>
      <c r="D680" s="731" t="s">
        <v>531</v>
      </c>
      <c r="E680" s="731">
        <v>1</v>
      </c>
      <c r="F680" s="50"/>
      <c r="G680" s="768">
        <f aca="true" t="shared" si="10" ref="G680:G742">E680*F680</f>
        <v>0</v>
      </c>
    </row>
    <row r="681" spans="1:7" ht="14.25">
      <c r="A681" s="759"/>
      <c r="B681" s="759"/>
      <c r="C681" s="800"/>
      <c r="D681" s="799"/>
      <c r="E681" s="799"/>
      <c r="F681" s="888"/>
      <c r="G681" s="768"/>
    </row>
    <row r="682" spans="1:7" ht="25.5">
      <c r="A682" s="759">
        <f>A680+1</f>
        <v>256</v>
      </c>
      <c r="B682" s="759">
        <f>B680+1</f>
        <v>4</v>
      </c>
      <c r="C682" s="650" t="s">
        <v>628</v>
      </c>
      <c r="D682" s="801" t="s">
        <v>531</v>
      </c>
      <c r="E682" s="802">
        <v>1</v>
      </c>
      <c r="F682" s="56"/>
      <c r="G682" s="768">
        <f t="shared" si="10"/>
        <v>0</v>
      </c>
    </row>
    <row r="683" spans="1:7" ht="12.75">
      <c r="A683" s="759"/>
      <c r="B683" s="759"/>
      <c r="C683" s="650"/>
      <c r="D683" s="801"/>
      <c r="E683" s="802"/>
      <c r="F683" s="56"/>
      <c r="G683" s="768"/>
    </row>
    <row r="684" spans="1:7" ht="25.5">
      <c r="A684" s="759">
        <f>A682+1</f>
        <v>257</v>
      </c>
      <c r="B684" s="759">
        <f>+B682+1</f>
        <v>5</v>
      </c>
      <c r="C684" s="650" t="s">
        <v>629</v>
      </c>
      <c r="D684" s="801" t="s">
        <v>531</v>
      </c>
      <c r="E684" s="802">
        <v>3</v>
      </c>
      <c r="F684" s="56"/>
      <c r="G684" s="768">
        <f t="shared" si="10"/>
        <v>0</v>
      </c>
    </row>
    <row r="685" spans="1:7" ht="12.75">
      <c r="A685" s="759"/>
      <c r="B685" s="759"/>
      <c r="C685" s="650"/>
      <c r="D685" s="801"/>
      <c r="E685" s="802"/>
      <c r="F685" s="56"/>
      <c r="G685" s="768"/>
    </row>
    <row r="686" spans="1:7" ht="25.5">
      <c r="A686" s="759">
        <f>+A684+1</f>
        <v>258</v>
      </c>
      <c r="B686" s="759">
        <f>+B684+1</f>
        <v>6</v>
      </c>
      <c r="C686" s="650" t="s">
        <v>630</v>
      </c>
      <c r="D686" s="801" t="s">
        <v>531</v>
      </c>
      <c r="E686" s="802">
        <v>1</v>
      </c>
      <c r="F686" s="56"/>
      <c r="G686" s="768">
        <f t="shared" si="10"/>
        <v>0</v>
      </c>
    </row>
    <row r="687" spans="1:7" ht="12.75">
      <c r="A687" s="759"/>
      <c r="B687" s="759"/>
      <c r="C687" s="650"/>
      <c r="D687" s="801"/>
      <c r="E687" s="802"/>
      <c r="F687" s="56"/>
      <c r="G687" s="768"/>
    </row>
    <row r="688" spans="1:7" ht="25.5">
      <c r="A688" s="759">
        <f>+A686+1</f>
        <v>259</v>
      </c>
      <c r="B688" s="759">
        <f>+B686+1</f>
        <v>7</v>
      </c>
      <c r="C688" s="650" t="s">
        <v>631</v>
      </c>
      <c r="D688" s="801" t="s">
        <v>531</v>
      </c>
      <c r="E688" s="802">
        <v>1</v>
      </c>
      <c r="F688" s="56"/>
      <c r="G688" s="768">
        <f t="shared" si="10"/>
        <v>0</v>
      </c>
    </row>
    <row r="689" spans="1:7" ht="14.25">
      <c r="A689" s="803"/>
      <c r="B689" s="759"/>
      <c r="C689" s="800"/>
      <c r="D689" s="799"/>
      <c r="E689" s="799"/>
      <c r="F689" s="888"/>
      <c r="G689" s="768"/>
    </row>
    <row r="690" spans="1:7" ht="25.5">
      <c r="A690" s="759">
        <f>+A688+1</f>
        <v>260</v>
      </c>
      <c r="B690" s="759">
        <f>+B688+1</f>
        <v>8</v>
      </c>
      <c r="C690" s="650" t="s">
        <v>632</v>
      </c>
      <c r="D690" s="801" t="s">
        <v>531</v>
      </c>
      <c r="E690" s="802">
        <v>21</v>
      </c>
      <c r="F690" s="56"/>
      <c r="G690" s="768">
        <f t="shared" si="10"/>
        <v>0</v>
      </c>
    </row>
    <row r="691" spans="1:7" ht="14.25">
      <c r="A691" s="803"/>
      <c r="B691" s="759"/>
      <c r="C691" s="800"/>
      <c r="D691" s="799"/>
      <c r="E691" s="799"/>
      <c r="F691" s="888"/>
      <c r="G691" s="768"/>
    </row>
    <row r="692" spans="1:7" ht="25.5">
      <c r="A692" s="759">
        <f>+A690+1</f>
        <v>261</v>
      </c>
      <c r="B692" s="759">
        <f>+B690+1</f>
        <v>9</v>
      </c>
      <c r="C692" s="650" t="s">
        <v>633</v>
      </c>
      <c r="D692" s="801" t="s">
        <v>531</v>
      </c>
      <c r="E692" s="802">
        <v>2</v>
      </c>
      <c r="F692" s="56"/>
      <c r="G692" s="768">
        <f t="shared" si="10"/>
        <v>0</v>
      </c>
    </row>
    <row r="693" spans="1:7" ht="14.25">
      <c r="A693" s="803"/>
      <c r="B693" s="759"/>
      <c r="C693" s="800"/>
      <c r="D693" s="799"/>
      <c r="E693" s="799"/>
      <c r="F693" s="888"/>
      <c r="G693" s="768"/>
    </row>
    <row r="694" spans="1:7" ht="25.5">
      <c r="A694" s="759">
        <f>+A692+1</f>
        <v>262</v>
      </c>
      <c r="B694" s="759">
        <f>+B692+1</f>
        <v>10</v>
      </c>
      <c r="C694" s="650" t="s">
        <v>634</v>
      </c>
      <c r="D694" s="801" t="s">
        <v>531</v>
      </c>
      <c r="E694" s="802">
        <v>1</v>
      </c>
      <c r="F694" s="56"/>
      <c r="G694" s="768">
        <f t="shared" si="10"/>
        <v>0</v>
      </c>
    </row>
    <row r="695" spans="1:7" ht="14.25">
      <c r="A695" s="803"/>
      <c r="B695" s="759"/>
      <c r="C695" s="800"/>
      <c r="D695" s="799"/>
      <c r="E695" s="799"/>
      <c r="F695" s="888"/>
      <c r="G695" s="768"/>
    </row>
    <row r="696" spans="1:7" ht="25.5">
      <c r="A696" s="759">
        <f>+A694+1</f>
        <v>263</v>
      </c>
      <c r="B696" s="759">
        <f>+B694+1</f>
        <v>11</v>
      </c>
      <c r="C696" s="650" t="s">
        <v>635</v>
      </c>
      <c r="D696" s="801" t="s">
        <v>531</v>
      </c>
      <c r="E696" s="802">
        <v>2</v>
      </c>
      <c r="F696" s="56"/>
      <c r="G696" s="768">
        <f t="shared" si="10"/>
        <v>0</v>
      </c>
    </row>
    <row r="697" spans="1:7" ht="14.25">
      <c r="A697" s="803"/>
      <c r="B697" s="759"/>
      <c r="C697" s="800"/>
      <c r="D697" s="799"/>
      <c r="E697" s="799"/>
      <c r="F697" s="888"/>
      <c r="G697" s="768"/>
    </row>
    <row r="698" spans="1:7" ht="25.5">
      <c r="A698" s="759">
        <f>+A696+1</f>
        <v>264</v>
      </c>
      <c r="B698" s="759">
        <f>+B696+1</f>
        <v>12</v>
      </c>
      <c r="C698" s="650" t="s">
        <v>636</v>
      </c>
      <c r="D698" s="801" t="s">
        <v>531</v>
      </c>
      <c r="E698" s="802">
        <v>2</v>
      </c>
      <c r="F698" s="56"/>
      <c r="G698" s="768">
        <f t="shared" si="10"/>
        <v>0</v>
      </c>
    </row>
    <row r="699" spans="1:7" ht="14.25">
      <c r="A699" s="803"/>
      <c r="B699" s="759"/>
      <c r="C699" s="800"/>
      <c r="D699" s="799"/>
      <c r="E699" s="799"/>
      <c r="F699" s="888"/>
      <c r="G699" s="768"/>
    </row>
    <row r="700" spans="1:7" ht="12.75">
      <c r="A700" s="759">
        <f>A698+1</f>
        <v>265</v>
      </c>
      <c r="B700" s="759">
        <f>B698+1</f>
        <v>13</v>
      </c>
      <c r="C700" s="650" t="s">
        <v>639</v>
      </c>
      <c r="D700" s="801" t="s">
        <v>531</v>
      </c>
      <c r="E700" s="802">
        <v>42</v>
      </c>
      <c r="F700" s="56"/>
      <c r="G700" s="768">
        <f t="shared" si="10"/>
        <v>0</v>
      </c>
    </row>
    <row r="701" spans="1:7" ht="14.25">
      <c r="A701" s="803"/>
      <c r="B701" s="759"/>
      <c r="C701" s="800"/>
      <c r="D701" s="799"/>
      <c r="E701" s="799"/>
      <c r="F701" s="888"/>
      <c r="G701" s="768"/>
    </row>
    <row r="702" spans="1:7" ht="12.75">
      <c r="A702" s="759">
        <f>+A700+1</f>
        <v>266</v>
      </c>
      <c r="B702" s="759">
        <f>+B700+1</f>
        <v>14</v>
      </c>
      <c r="C702" s="650" t="s">
        <v>640</v>
      </c>
      <c r="D702" s="801" t="s">
        <v>531</v>
      </c>
      <c r="E702" s="802">
        <v>12</v>
      </c>
      <c r="F702" s="56"/>
      <c r="G702" s="768">
        <f t="shared" si="10"/>
        <v>0</v>
      </c>
    </row>
    <row r="703" spans="1:7" ht="14.25">
      <c r="A703" s="803"/>
      <c r="B703" s="759"/>
      <c r="C703" s="800"/>
      <c r="D703" s="799"/>
      <c r="E703" s="799"/>
      <c r="F703" s="888"/>
      <c r="G703" s="768"/>
    </row>
    <row r="704" spans="1:7" ht="12.75">
      <c r="A704" s="759">
        <f>+A702+1</f>
        <v>267</v>
      </c>
      <c r="B704" s="759">
        <f>+B702+1</f>
        <v>15</v>
      </c>
      <c r="C704" s="650" t="s">
        <v>641</v>
      </c>
      <c r="D704" s="801" t="s">
        <v>531</v>
      </c>
      <c r="E704" s="802">
        <v>1</v>
      </c>
      <c r="F704" s="56"/>
      <c r="G704" s="768">
        <f t="shared" si="10"/>
        <v>0</v>
      </c>
    </row>
    <row r="705" spans="1:7" ht="14.25">
      <c r="A705" s="803"/>
      <c r="B705" s="759"/>
      <c r="C705" s="800"/>
      <c r="D705" s="799"/>
      <c r="E705" s="799"/>
      <c r="F705" s="888"/>
      <c r="G705" s="768"/>
    </row>
    <row r="706" spans="1:7" ht="12.75">
      <c r="A706" s="759">
        <f>A704+1</f>
        <v>268</v>
      </c>
      <c r="B706" s="759">
        <f>B704+1</f>
        <v>16</v>
      </c>
      <c r="C706" s="650" t="s">
        <v>643</v>
      </c>
      <c r="D706" s="801" t="s">
        <v>531</v>
      </c>
      <c r="E706" s="802">
        <v>1</v>
      </c>
      <c r="F706" s="56"/>
      <c r="G706" s="768">
        <f t="shared" si="10"/>
        <v>0</v>
      </c>
    </row>
    <row r="707" spans="1:7" ht="14.25">
      <c r="A707" s="803"/>
      <c r="B707" s="759"/>
      <c r="C707" s="800"/>
      <c r="D707" s="799"/>
      <c r="E707" s="799"/>
      <c r="F707" s="888"/>
      <c r="G707" s="768"/>
    </row>
    <row r="708" spans="1:7" ht="25.5">
      <c r="A708" s="759">
        <f>+A706+1</f>
        <v>269</v>
      </c>
      <c r="B708" s="759">
        <f>+B706+1</f>
        <v>17</v>
      </c>
      <c r="C708" s="650" t="s">
        <v>644</v>
      </c>
      <c r="D708" s="801" t="s">
        <v>531</v>
      </c>
      <c r="E708" s="802">
        <v>42</v>
      </c>
      <c r="F708" s="56"/>
      <c r="G708" s="768">
        <f t="shared" si="10"/>
        <v>0</v>
      </c>
    </row>
    <row r="709" spans="1:7" ht="14.25">
      <c r="A709" s="803"/>
      <c r="B709" s="759"/>
      <c r="C709" s="800"/>
      <c r="D709" s="799"/>
      <c r="E709" s="799"/>
      <c r="F709" s="888"/>
      <c r="G709" s="768"/>
    </row>
    <row r="710" spans="1:7" ht="12.75">
      <c r="A710" s="759">
        <f>+A708+1</f>
        <v>270</v>
      </c>
      <c r="B710" s="759">
        <f>+B708+1</f>
        <v>18</v>
      </c>
      <c r="C710" s="650" t="s">
        <v>645</v>
      </c>
      <c r="D710" s="801" t="s">
        <v>531</v>
      </c>
      <c r="E710" s="802">
        <v>1</v>
      </c>
      <c r="F710" s="56"/>
      <c r="G710" s="768">
        <f t="shared" si="10"/>
        <v>0</v>
      </c>
    </row>
    <row r="711" spans="1:7" ht="12.75">
      <c r="A711" s="728"/>
      <c r="C711" s="779"/>
      <c r="D711" s="731"/>
      <c r="F711" s="50"/>
      <c r="G711" s="768"/>
    </row>
    <row r="712" spans="1:7" ht="12.75">
      <c r="A712" s="728">
        <f>+A710+1</f>
        <v>271</v>
      </c>
      <c r="B712" s="728">
        <f>+B710+1</f>
        <v>19</v>
      </c>
      <c r="C712" s="779" t="s">
        <v>646</v>
      </c>
      <c r="D712" s="731" t="s">
        <v>531</v>
      </c>
      <c r="E712" s="731">
        <v>1</v>
      </c>
      <c r="F712" s="50"/>
      <c r="G712" s="768">
        <f t="shared" si="10"/>
        <v>0</v>
      </c>
    </row>
    <row r="713" spans="1:7" ht="12.75">
      <c r="A713" s="728"/>
      <c r="C713" s="779"/>
      <c r="D713" s="731"/>
      <c r="F713" s="50"/>
      <c r="G713" s="768"/>
    </row>
    <row r="714" spans="1:7" ht="12.75">
      <c r="A714" s="728">
        <f>+A712+1</f>
        <v>272</v>
      </c>
      <c r="B714" s="728">
        <f>+B712+1</f>
        <v>20</v>
      </c>
      <c r="C714" s="779" t="s">
        <v>647</v>
      </c>
      <c r="D714" s="731" t="s">
        <v>531</v>
      </c>
      <c r="E714" s="731">
        <v>1</v>
      </c>
      <c r="F714" s="50"/>
      <c r="G714" s="768">
        <f t="shared" si="10"/>
        <v>0</v>
      </c>
    </row>
    <row r="715" spans="1:7" ht="12.75">
      <c r="A715" s="728"/>
      <c r="C715" s="779"/>
      <c r="D715" s="731"/>
      <c r="F715" s="50"/>
      <c r="G715" s="768"/>
    </row>
    <row r="716" spans="1:7" ht="12.75">
      <c r="A716" s="728">
        <f>+A714+1</f>
        <v>273</v>
      </c>
      <c r="B716" s="728">
        <f>+B714+1</f>
        <v>21</v>
      </c>
      <c r="C716" s="779" t="s">
        <v>648</v>
      </c>
      <c r="D716" s="731" t="s">
        <v>531</v>
      </c>
      <c r="E716" s="731">
        <v>1</v>
      </c>
      <c r="F716" s="50"/>
      <c r="G716" s="768">
        <f t="shared" si="10"/>
        <v>0</v>
      </c>
    </row>
    <row r="717" spans="1:7" ht="12.75">
      <c r="A717" s="728"/>
      <c r="C717" s="779"/>
      <c r="D717" s="731"/>
      <c r="F717" s="50"/>
      <c r="G717" s="768"/>
    </row>
    <row r="718" spans="1:7" ht="12.75">
      <c r="A718" s="728">
        <f>+A716+1</f>
        <v>274</v>
      </c>
      <c r="B718" s="728">
        <f>+B716+1</f>
        <v>22</v>
      </c>
      <c r="C718" s="779" t="s">
        <v>649</v>
      </c>
      <c r="D718" s="731" t="s">
        <v>531</v>
      </c>
      <c r="E718" s="731">
        <v>4</v>
      </c>
      <c r="F718" s="50"/>
      <c r="G718" s="768">
        <f t="shared" si="10"/>
        <v>0</v>
      </c>
    </row>
    <row r="719" spans="1:7" ht="12.75">
      <c r="A719" s="728"/>
      <c r="C719" s="779"/>
      <c r="D719" s="731"/>
      <c r="F719" s="50"/>
      <c r="G719" s="768"/>
    </row>
    <row r="720" spans="1:7" ht="12.75">
      <c r="A720" s="728">
        <f>+A718+1</f>
        <v>275</v>
      </c>
      <c r="B720" s="728">
        <f>+B718+1</f>
        <v>23</v>
      </c>
      <c r="C720" s="779" t="s">
        <v>650</v>
      </c>
      <c r="D720" s="731" t="s">
        <v>531</v>
      </c>
      <c r="E720" s="731">
        <v>2</v>
      </c>
      <c r="F720" s="50"/>
      <c r="G720" s="768">
        <f t="shared" si="10"/>
        <v>0</v>
      </c>
    </row>
    <row r="721" spans="1:7" ht="12.75">
      <c r="A721" s="728"/>
      <c r="C721" s="779"/>
      <c r="D721" s="731"/>
      <c r="F721" s="50"/>
      <c r="G721" s="768"/>
    </row>
    <row r="722" spans="1:7" ht="12.75">
      <c r="A722" s="728">
        <f>+A720+1</f>
        <v>276</v>
      </c>
      <c r="B722" s="728">
        <f>+B720+1</f>
        <v>24</v>
      </c>
      <c r="C722" s="779" t="s">
        <v>651</v>
      </c>
      <c r="D722" s="731" t="s">
        <v>531</v>
      </c>
      <c r="E722" s="731">
        <v>2</v>
      </c>
      <c r="F722" s="50"/>
      <c r="G722" s="768">
        <f t="shared" si="10"/>
        <v>0</v>
      </c>
    </row>
    <row r="723" spans="1:7" ht="12.75">
      <c r="A723" s="728"/>
      <c r="C723" s="779"/>
      <c r="D723" s="731"/>
      <c r="F723" s="50"/>
      <c r="G723" s="768"/>
    </row>
    <row r="724" spans="1:7" ht="12.75">
      <c r="A724" s="728">
        <f>+A722+1</f>
        <v>277</v>
      </c>
      <c r="B724" s="728">
        <f>+B722+1</f>
        <v>25</v>
      </c>
      <c r="C724" s="779" t="s">
        <v>652</v>
      </c>
      <c r="D724" s="731" t="s">
        <v>531</v>
      </c>
      <c r="E724" s="731">
        <v>1</v>
      </c>
      <c r="F724" s="50"/>
      <c r="G724" s="768">
        <f t="shared" si="10"/>
        <v>0</v>
      </c>
    </row>
    <row r="725" spans="1:7" ht="12.75">
      <c r="A725" s="728"/>
      <c r="C725" s="779"/>
      <c r="D725" s="731"/>
      <c r="F725" s="50"/>
      <c r="G725" s="768"/>
    </row>
    <row r="726" spans="1:7" ht="25.5">
      <c r="A726" s="728">
        <f>+A724+1</f>
        <v>278</v>
      </c>
      <c r="B726" s="728">
        <f>+B724+1</f>
        <v>26</v>
      </c>
      <c r="C726" s="779" t="s">
        <v>653</v>
      </c>
      <c r="D726" s="731" t="s">
        <v>74</v>
      </c>
      <c r="E726" s="731">
        <v>50</v>
      </c>
      <c r="F726" s="50"/>
      <c r="G726" s="768">
        <f t="shared" si="10"/>
        <v>0</v>
      </c>
    </row>
    <row r="727" spans="1:7" ht="12.75">
      <c r="A727" s="728"/>
      <c r="C727" s="779"/>
      <c r="D727" s="731"/>
      <c r="F727" s="50"/>
      <c r="G727" s="768"/>
    </row>
    <row r="728" spans="1:7" ht="25.5">
      <c r="A728" s="728">
        <f>+A726+1</f>
        <v>279</v>
      </c>
      <c r="B728" s="728">
        <f>+B726+1</f>
        <v>27</v>
      </c>
      <c r="C728" s="779" t="s">
        <v>654</v>
      </c>
      <c r="D728" s="731" t="s">
        <v>531</v>
      </c>
      <c r="E728" s="731">
        <v>2</v>
      </c>
      <c r="F728" s="50"/>
      <c r="G728" s="768">
        <f t="shared" si="10"/>
        <v>0</v>
      </c>
    </row>
    <row r="729" spans="1:7" ht="12.75">
      <c r="A729" s="728"/>
      <c r="C729" s="779"/>
      <c r="D729" s="731"/>
      <c r="F729" s="50"/>
      <c r="G729" s="768"/>
    </row>
    <row r="730" spans="1:7" ht="12.75">
      <c r="A730" s="728">
        <f>+A728+1</f>
        <v>280</v>
      </c>
      <c r="B730" s="728">
        <f>+B728+1</f>
        <v>28</v>
      </c>
      <c r="C730" s="779" t="s">
        <v>678</v>
      </c>
      <c r="D730" s="731" t="s">
        <v>531</v>
      </c>
      <c r="E730" s="731">
        <v>1</v>
      </c>
      <c r="F730" s="50"/>
      <c r="G730" s="768">
        <f t="shared" si="10"/>
        <v>0</v>
      </c>
    </row>
    <row r="731" spans="1:7" ht="12.75">
      <c r="A731" s="728"/>
      <c r="C731" s="779"/>
      <c r="D731" s="731"/>
      <c r="F731" s="50"/>
      <c r="G731" s="768"/>
    </row>
    <row r="732" spans="1:7" ht="12.75">
      <c r="A732" s="728">
        <f>A730+1</f>
        <v>281</v>
      </c>
      <c r="B732" s="728">
        <f>B730+1</f>
        <v>29</v>
      </c>
      <c r="C732" s="779" t="s">
        <v>667</v>
      </c>
      <c r="D732" s="731" t="s">
        <v>531</v>
      </c>
      <c r="E732" s="731">
        <v>1</v>
      </c>
      <c r="F732" s="50"/>
      <c r="G732" s="768">
        <f t="shared" si="10"/>
        <v>0</v>
      </c>
    </row>
    <row r="733" spans="1:7" ht="12.75">
      <c r="A733" s="759"/>
      <c r="B733" s="759"/>
      <c r="C733" s="743"/>
      <c r="D733" s="731"/>
      <c r="F733" s="50"/>
      <c r="G733" s="768"/>
    </row>
    <row r="734" spans="1:7" ht="25.5">
      <c r="A734" s="759">
        <f>A732+1</f>
        <v>282</v>
      </c>
      <c r="B734" s="759">
        <f>B732+1</f>
        <v>30</v>
      </c>
      <c r="C734" s="743" t="s">
        <v>671</v>
      </c>
      <c r="D734" s="731" t="s">
        <v>531</v>
      </c>
      <c r="E734" s="731">
        <v>1</v>
      </c>
      <c r="F734" s="50"/>
      <c r="G734" s="768">
        <f t="shared" si="10"/>
        <v>0</v>
      </c>
    </row>
    <row r="735" spans="1:7" ht="12.75">
      <c r="A735" s="759"/>
      <c r="B735" s="759"/>
      <c r="C735" s="743"/>
      <c r="D735" s="731"/>
      <c r="F735" s="50"/>
      <c r="G735" s="768"/>
    </row>
    <row r="736" spans="1:7" ht="12.75">
      <c r="A736" s="759">
        <f>+A734+1</f>
        <v>283</v>
      </c>
      <c r="B736" s="759">
        <f>+B734+1</f>
        <v>31</v>
      </c>
      <c r="C736" s="743" t="s">
        <v>672</v>
      </c>
      <c r="D736" s="731" t="s">
        <v>531</v>
      </c>
      <c r="E736" s="731">
        <v>6</v>
      </c>
      <c r="F736" s="50"/>
      <c r="G736" s="768">
        <f t="shared" si="10"/>
        <v>0</v>
      </c>
    </row>
    <row r="737" spans="1:7" ht="12.75">
      <c r="A737" s="759"/>
      <c r="B737" s="759"/>
      <c r="C737" s="743"/>
      <c r="D737" s="731"/>
      <c r="F737" s="50"/>
      <c r="G737" s="768"/>
    </row>
    <row r="738" spans="1:7" ht="12.75">
      <c r="A738" s="759">
        <f>+A736+1</f>
        <v>284</v>
      </c>
      <c r="B738" s="759">
        <f>+B736+1</f>
        <v>32</v>
      </c>
      <c r="C738" s="743" t="s">
        <v>673</v>
      </c>
      <c r="D738" s="731" t="s">
        <v>531</v>
      </c>
      <c r="E738" s="731">
        <v>9</v>
      </c>
      <c r="F738" s="50"/>
      <c r="G738" s="768">
        <f t="shared" si="10"/>
        <v>0</v>
      </c>
    </row>
    <row r="739" spans="1:7" ht="12.75">
      <c r="A739" s="759"/>
      <c r="B739" s="759"/>
      <c r="C739" s="743"/>
      <c r="D739" s="731"/>
      <c r="F739" s="50"/>
      <c r="G739" s="768"/>
    </row>
    <row r="740" spans="1:7" ht="12.75">
      <c r="A740" s="759">
        <f>+A738+1</f>
        <v>285</v>
      </c>
      <c r="B740" s="759">
        <f>+B738+1</f>
        <v>33</v>
      </c>
      <c r="C740" s="743" t="s">
        <v>674</v>
      </c>
      <c r="D740" s="731" t="s">
        <v>531</v>
      </c>
      <c r="E740" s="731">
        <v>165</v>
      </c>
      <c r="F740" s="50"/>
      <c r="G740" s="768">
        <f t="shared" si="10"/>
        <v>0</v>
      </c>
    </row>
    <row r="741" spans="1:7" ht="12.75">
      <c r="A741" s="728"/>
      <c r="C741" s="779"/>
      <c r="D741" s="731"/>
      <c r="F741" s="50"/>
      <c r="G741" s="768"/>
    </row>
    <row r="742" spans="1:7" ht="12.75">
      <c r="A742" s="759">
        <f>A740+1</f>
        <v>286</v>
      </c>
      <c r="B742" s="759">
        <f>B740+1</f>
        <v>34</v>
      </c>
      <c r="C742" s="650" t="s">
        <v>675</v>
      </c>
      <c r="D742" s="731" t="s">
        <v>94</v>
      </c>
      <c r="E742" s="731">
        <v>1</v>
      </c>
      <c r="F742" s="50"/>
      <c r="G742" s="768">
        <f t="shared" si="10"/>
        <v>0</v>
      </c>
    </row>
    <row r="743" spans="1:7" ht="12.75">
      <c r="A743" s="759"/>
      <c r="B743" s="759"/>
      <c r="C743" s="650"/>
      <c r="D743" s="731"/>
      <c r="F743" s="50"/>
      <c r="G743" s="768"/>
    </row>
    <row r="744" spans="1:7" ht="12.75">
      <c r="A744" s="759"/>
      <c r="B744" s="759"/>
      <c r="C744" s="758" t="s">
        <v>686</v>
      </c>
      <c r="D744" s="731"/>
      <c r="F744" s="50"/>
      <c r="G744" s="768"/>
    </row>
    <row r="745" spans="1:7" ht="12.75">
      <c r="A745" s="759"/>
      <c r="B745" s="759"/>
      <c r="C745" s="758"/>
      <c r="D745" s="731"/>
      <c r="F745" s="50"/>
      <c r="G745" s="768"/>
    </row>
    <row r="746" spans="1:7" ht="25.5">
      <c r="A746" s="759">
        <f>A742+1</f>
        <v>287</v>
      </c>
      <c r="B746" s="759">
        <v>1</v>
      </c>
      <c r="C746" s="795" t="s">
        <v>616</v>
      </c>
      <c r="D746" s="731" t="s">
        <v>94</v>
      </c>
      <c r="E746" s="731">
        <v>1</v>
      </c>
      <c r="F746" s="50"/>
      <c r="G746" s="768">
        <f aca="true" t="shared" si="11" ref="G746:G806">E746*F746</f>
        <v>0</v>
      </c>
    </row>
    <row r="747" spans="1:7" ht="12.75">
      <c r="A747" s="759"/>
      <c r="B747" s="759"/>
      <c r="C747" s="743" t="s">
        <v>617</v>
      </c>
      <c r="D747" s="731" t="s">
        <v>94</v>
      </c>
      <c r="E747" s="731">
        <v>1</v>
      </c>
      <c r="F747" s="50"/>
      <c r="G747" s="768">
        <f t="shared" si="11"/>
        <v>0</v>
      </c>
    </row>
    <row r="748" spans="1:7" ht="12.75">
      <c r="A748" s="759"/>
      <c r="B748" s="759"/>
      <c r="C748" s="743" t="s">
        <v>618</v>
      </c>
      <c r="D748" s="731" t="s">
        <v>531</v>
      </c>
      <c r="E748" s="731">
        <v>1</v>
      </c>
      <c r="F748" s="50"/>
      <c r="G748" s="768">
        <f t="shared" si="11"/>
        <v>0</v>
      </c>
    </row>
    <row r="749" spans="1:7" ht="12.75">
      <c r="A749" s="759"/>
      <c r="B749" s="759"/>
      <c r="C749" s="743" t="s">
        <v>619</v>
      </c>
      <c r="D749" s="731" t="s">
        <v>531</v>
      </c>
      <c r="E749" s="731">
        <v>1</v>
      </c>
      <c r="F749" s="50"/>
      <c r="G749" s="768">
        <f t="shared" si="11"/>
        <v>0</v>
      </c>
    </row>
    <row r="750" spans="1:7" ht="12.75">
      <c r="A750" s="759"/>
      <c r="B750" s="759"/>
      <c r="C750" s="795" t="s">
        <v>620</v>
      </c>
      <c r="D750" s="731" t="s">
        <v>531</v>
      </c>
      <c r="E750" s="731">
        <v>1</v>
      </c>
      <c r="F750" s="50"/>
      <c r="G750" s="768">
        <f t="shared" si="11"/>
        <v>0</v>
      </c>
    </row>
    <row r="751" spans="1:7" ht="12.75">
      <c r="A751" s="759"/>
      <c r="B751" s="759"/>
      <c r="C751" s="795" t="s">
        <v>621</v>
      </c>
      <c r="D751" s="731" t="s">
        <v>531</v>
      </c>
      <c r="E751" s="731">
        <v>1</v>
      </c>
      <c r="F751" s="50"/>
      <c r="G751" s="768">
        <f t="shared" si="11"/>
        <v>0</v>
      </c>
    </row>
    <row r="752" spans="1:7" ht="12.75">
      <c r="A752" s="759"/>
      <c r="B752" s="759"/>
      <c r="C752" s="795"/>
      <c r="D752" s="731"/>
      <c r="F752" s="50"/>
      <c r="G752" s="768"/>
    </row>
    <row r="753" spans="1:7" ht="12.75">
      <c r="A753" s="759"/>
      <c r="B753" s="759"/>
      <c r="C753" s="796" t="s">
        <v>622</v>
      </c>
      <c r="D753" s="731"/>
      <c r="F753" s="50"/>
      <c r="G753" s="768"/>
    </row>
    <row r="754" spans="1:7" ht="25.5">
      <c r="A754" s="759">
        <f>+A746+1</f>
        <v>288</v>
      </c>
      <c r="B754" s="759">
        <f>+B746+1</f>
        <v>2</v>
      </c>
      <c r="C754" s="797" t="s">
        <v>623</v>
      </c>
      <c r="D754" s="731" t="s">
        <v>531</v>
      </c>
      <c r="E754" s="731">
        <v>1</v>
      </c>
      <c r="F754" s="50"/>
      <c r="G754" s="768">
        <f t="shared" si="11"/>
        <v>0</v>
      </c>
    </row>
    <row r="755" spans="1:7" ht="12.75">
      <c r="A755" s="759"/>
      <c r="B755" s="759"/>
      <c r="C755" s="797"/>
      <c r="D755" s="731"/>
      <c r="F755" s="50"/>
      <c r="G755" s="768"/>
    </row>
    <row r="756" spans="1:7" ht="12.75">
      <c r="A756" s="759">
        <f>+A754+1</f>
        <v>289</v>
      </c>
      <c r="B756" s="759">
        <f>+B754+1</f>
        <v>3</v>
      </c>
      <c r="C756" s="743" t="s">
        <v>680</v>
      </c>
      <c r="D756" s="731" t="s">
        <v>531</v>
      </c>
      <c r="E756" s="731">
        <v>1</v>
      </c>
      <c r="F756" s="50"/>
      <c r="G756" s="768">
        <f t="shared" si="11"/>
        <v>0</v>
      </c>
    </row>
    <row r="757" spans="1:7" ht="14.25">
      <c r="A757" s="759"/>
      <c r="B757" s="759"/>
      <c r="C757" s="800"/>
      <c r="D757" s="799"/>
      <c r="E757" s="799"/>
      <c r="F757" s="888"/>
      <c r="G757" s="768"/>
    </row>
    <row r="758" spans="1:7" ht="25.5">
      <c r="A758" s="759">
        <f>A756+1</f>
        <v>290</v>
      </c>
      <c r="B758" s="759">
        <f>B756+1</f>
        <v>4</v>
      </c>
      <c r="C758" s="650" t="s">
        <v>628</v>
      </c>
      <c r="D758" s="801" t="s">
        <v>531</v>
      </c>
      <c r="E758" s="802">
        <v>1</v>
      </c>
      <c r="F758" s="56"/>
      <c r="G758" s="768">
        <f t="shared" si="11"/>
        <v>0</v>
      </c>
    </row>
    <row r="759" spans="1:7" ht="12.75">
      <c r="A759" s="759"/>
      <c r="B759" s="759"/>
      <c r="C759" s="650"/>
      <c r="D759" s="801"/>
      <c r="E759" s="802"/>
      <c r="F759" s="56"/>
      <c r="G759" s="768"/>
    </row>
    <row r="760" spans="1:7" ht="25.5">
      <c r="A760" s="759">
        <f>A758+1</f>
        <v>291</v>
      </c>
      <c r="B760" s="759">
        <f>+B758+1</f>
        <v>5</v>
      </c>
      <c r="C760" s="650" t="s">
        <v>629</v>
      </c>
      <c r="D760" s="801" t="s">
        <v>531</v>
      </c>
      <c r="E760" s="802">
        <v>3</v>
      </c>
      <c r="F760" s="56"/>
      <c r="G760" s="768">
        <f t="shared" si="11"/>
        <v>0</v>
      </c>
    </row>
    <row r="761" spans="1:7" ht="12.75">
      <c r="A761" s="759"/>
      <c r="B761" s="759"/>
      <c r="C761" s="650"/>
      <c r="D761" s="801"/>
      <c r="E761" s="802"/>
      <c r="F761" s="56"/>
      <c r="G761" s="768"/>
    </row>
    <row r="762" spans="1:7" ht="25.5">
      <c r="A762" s="759">
        <f>+A760+1</f>
        <v>292</v>
      </c>
      <c r="B762" s="759">
        <f>+B760+1</f>
        <v>6</v>
      </c>
      <c r="C762" s="650" t="s">
        <v>630</v>
      </c>
      <c r="D762" s="801" t="s">
        <v>531</v>
      </c>
      <c r="E762" s="802">
        <v>1</v>
      </c>
      <c r="F762" s="56"/>
      <c r="G762" s="768">
        <f t="shared" si="11"/>
        <v>0</v>
      </c>
    </row>
    <row r="763" spans="1:7" ht="12.75">
      <c r="A763" s="759"/>
      <c r="B763" s="759"/>
      <c r="C763" s="650"/>
      <c r="D763" s="801"/>
      <c r="E763" s="802"/>
      <c r="F763" s="56"/>
      <c r="G763" s="768"/>
    </row>
    <row r="764" spans="1:7" ht="25.5">
      <c r="A764" s="759">
        <f>+A762+1</f>
        <v>293</v>
      </c>
      <c r="B764" s="759">
        <f>+B762+1</f>
        <v>7</v>
      </c>
      <c r="C764" s="650" t="s">
        <v>631</v>
      </c>
      <c r="D764" s="801" t="s">
        <v>531</v>
      </c>
      <c r="E764" s="802">
        <v>1</v>
      </c>
      <c r="F764" s="56"/>
      <c r="G764" s="768">
        <f t="shared" si="11"/>
        <v>0</v>
      </c>
    </row>
    <row r="765" spans="1:7" ht="14.25">
      <c r="A765" s="803"/>
      <c r="B765" s="759"/>
      <c r="C765" s="800"/>
      <c r="D765" s="799"/>
      <c r="E765" s="799"/>
      <c r="F765" s="888"/>
      <c r="G765" s="768"/>
    </row>
    <row r="766" spans="1:7" ht="25.5">
      <c r="A766" s="759">
        <f>+A764+1</f>
        <v>294</v>
      </c>
      <c r="B766" s="759">
        <f>+B764+1</f>
        <v>8</v>
      </c>
      <c r="C766" s="650" t="s">
        <v>632</v>
      </c>
      <c r="D766" s="801" t="s">
        <v>531</v>
      </c>
      <c r="E766" s="802">
        <v>20</v>
      </c>
      <c r="F766" s="56"/>
      <c r="G766" s="768">
        <f t="shared" si="11"/>
        <v>0</v>
      </c>
    </row>
    <row r="767" spans="1:7" ht="14.25">
      <c r="A767" s="803"/>
      <c r="B767" s="759"/>
      <c r="C767" s="800"/>
      <c r="D767" s="799"/>
      <c r="E767" s="799"/>
      <c r="F767" s="888"/>
      <c r="G767" s="768"/>
    </row>
    <row r="768" spans="1:7" ht="25.5">
      <c r="A768" s="759">
        <f>+A766+1</f>
        <v>295</v>
      </c>
      <c r="B768" s="759">
        <f>+B766+1</f>
        <v>9</v>
      </c>
      <c r="C768" s="650" t="s">
        <v>633</v>
      </c>
      <c r="D768" s="801" t="s">
        <v>531</v>
      </c>
      <c r="E768" s="802">
        <v>2</v>
      </c>
      <c r="F768" s="56"/>
      <c r="G768" s="768">
        <f t="shared" si="11"/>
        <v>0</v>
      </c>
    </row>
    <row r="769" spans="1:7" ht="14.25">
      <c r="A769" s="803"/>
      <c r="B769" s="759"/>
      <c r="C769" s="800"/>
      <c r="D769" s="799"/>
      <c r="E769" s="799"/>
      <c r="F769" s="888"/>
      <c r="G769" s="768"/>
    </row>
    <row r="770" spans="1:7" ht="25.5">
      <c r="A770" s="759">
        <f>+A768+1</f>
        <v>296</v>
      </c>
      <c r="B770" s="759">
        <f>+B768+1</f>
        <v>10</v>
      </c>
      <c r="C770" s="650" t="s">
        <v>634</v>
      </c>
      <c r="D770" s="801" t="s">
        <v>531</v>
      </c>
      <c r="E770" s="802">
        <v>1</v>
      </c>
      <c r="F770" s="56"/>
      <c r="G770" s="768">
        <f t="shared" si="11"/>
        <v>0</v>
      </c>
    </row>
    <row r="771" spans="1:7" ht="14.25">
      <c r="A771" s="803"/>
      <c r="B771" s="759"/>
      <c r="C771" s="800"/>
      <c r="D771" s="799"/>
      <c r="E771" s="799"/>
      <c r="F771" s="888"/>
      <c r="G771" s="768"/>
    </row>
    <row r="772" spans="1:7" ht="25.5">
      <c r="A772" s="759">
        <f>+A770+1</f>
        <v>297</v>
      </c>
      <c r="B772" s="759">
        <f>+B770+1</f>
        <v>11</v>
      </c>
      <c r="C772" s="650" t="s">
        <v>635</v>
      </c>
      <c r="D772" s="801" t="s">
        <v>531</v>
      </c>
      <c r="E772" s="802">
        <v>2</v>
      </c>
      <c r="F772" s="56"/>
      <c r="G772" s="768">
        <f t="shared" si="11"/>
        <v>0</v>
      </c>
    </row>
    <row r="773" spans="1:7" ht="14.25">
      <c r="A773" s="803"/>
      <c r="B773" s="759"/>
      <c r="C773" s="800"/>
      <c r="D773" s="799"/>
      <c r="E773" s="799"/>
      <c r="F773" s="888"/>
      <c r="G773" s="768"/>
    </row>
    <row r="774" spans="1:7" ht="25.5">
      <c r="A774" s="759">
        <f>+A772+1</f>
        <v>298</v>
      </c>
      <c r="B774" s="759">
        <f>+B772+1</f>
        <v>12</v>
      </c>
      <c r="C774" s="650" t="s">
        <v>636</v>
      </c>
      <c r="D774" s="801" t="s">
        <v>531</v>
      </c>
      <c r="E774" s="802">
        <v>2</v>
      </c>
      <c r="F774" s="56"/>
      <c r="G774" s="768">
        <f t="shared" si="11"/>
        <v>0</v>
      </c>
    </row>
    <row r="775" spans="1:7" ht="14.25">
      <c r="A775" s="803"/>
      <c r="B775" s="759"/>
      <c r="C775" s="800"/>
      <c r="D775" s="799"/>
      <c r="E775" s="799"/>
      <c r="F775" s="888"/>
      <c r="G775" s="768"/>
    </row>
    <row r="776" spans="1:7" ht="12.75">
      <c r="A776" s="759">
        <f>A774+1</f>
        <v>299</v>
      </c>
      <c r="B776" s="759">
        <f>B774+1</f>
        <v>13</v>
      </c>
      <c r="C776" s="650" t="s">
        <v>639</v>
      </c>
      <c r="D776" s="801" t="s">
        <v>531</v>
      </c>
      <c r="E776" s="802">
        <v>42</v>
      </c>
      <c r="F776" s="56"/>
      <c r="G776" s="768">
        <f t="shared" si="11"/>
        <v>0</v>
      </c>
    </row>
    <row r="777" spans="1:7" ht="14.25">
      <c r="A777" s="803"/>
      <c r="B777" s="759"/>
      <c r="C777" s="800"/>
      <c r="D777" s="799"/>
      <c r="E777" s="799"/>
      <c r="F777" s="888"/>
      <c r="G777" s="768"/>
    </row>
    <row r="778" spans="1:7" ht="12.75">
      <c r="A778" s="759">
        <f>+A776+1</f>
        <v>300</v>
      </c>
      <c r="B778" s="759">
        <f>+B776+1</f>
        <v>14</v>
      </c>
      <c r="C778" s="650" t="s">
        <v>640</v>
      </c>
      <c r="D778" s="801" t="s">
        <v>531</v>
      </c>
      <c r="E778" s="802">
        <v>14</v>
      </c>
      <c r="F778" s="56"/>
      <c r="G778" s="768">
        <f t="shared" si="11"/>
        <v>0</v>
      </c>
    </row>
    <row r="779" spans="1:7" ht="14.25">
      <c r="A779" s="803"/>
      <c r="B779" s="759"/>
      <c r="C779" s="800"/>
      <c r="D779" s="799"/>
      <c r="E779" s="799"/>
      <c r="F779" s="888"/>
      <c r="G779" s="768"/>
    </row>
    <row r="780" spans="1:7" ht="12.75">
      <c r="A780" s="759">
        <f>+A778+1</f>
        <v>301</v>
      </c>
      <c r="B780" s="759">
        <f>+B778+1</f>
        <v>15</v>
      </c>
      <c r="C780" s="650" t="s">
        <v>641</v>
      </c>
      <c r="D780" s="801" t="s">
        <v>531</v>
      </c>
      <c r="E780" s="802">
        <v>1</v>
      </c>
      <c r="F780" s="56"/>
      <c r="G780" s="768">
        <f t="shared" si="11"/>
        <v>0</v>
      </c>
    </row>
    <row r="781" spans="1:7" ht="14.25">
      <c r="A781" s="803"/>
      <c r="B781" s="759"/>
      <c r="C781" s="800"/>
      <c r="D781" s="799"/>
      <c r="E781" s="799"/>
      <c r="F781" s="888"/>
      <c r="G781" s="768"/>
    </row>
    <row r="782" spans="1:7" ht="12.75">
      <c r="A782" s="759">
        <f>A780+1</f>
        <v>302</v>
      </c>
      <c r="B782" s="759">
        <f>B780+1</f>
        <v>16</v>
      </c>
      <c r="C782" s="650" t="s">
        <v>643</v>
      </c>
      <c r="D782" s="801" t="s">
        <v>531</v>
      </c>
      <c r="E782" s="802">
        <v>1</v>
      </c>
      <c r="F782" s="56"/>
      <c r="G782" s="768">
        <f t="shared" si="11"/>
        <v>0</v>
      </c>
    </row>
    <row r="783" spans="1:7" ht="14.25">
      <c r="A783" s="803"/>
      <c r="B783" s="759"/>
      <c r="C783" s="800"/>
      <c r="D783" s="799"/>
      <c r="E783" s="799"/>
      <c r="F783" s="888"/>
      <c r="G783" s="768"/>
    </row>
    <row r="784" spans="1:7" ht="25.5">
      <c r="A784" s="759">
        <f>+A782+1</f>
        <v>303</v>
      </c>
      <c r="B784" s="759">
        <f>+B782+1</f>
        <v>17</v>
      </c>
      <c r="C784" s="650" t="s">
        <v>644</v>
      </c>
      <c r="D784" s="801" t="s">
        <v>531</v>
      </c>
      <c r="E784" s="802">
        <v>42</v>
      </c>
      <c r="F784" s="56"/>
      <c r="G784" s="768">
        <f t="shared" si="11"/>
        <v>0</v>
      </c>
    </row>
    <row r="785" spans="1:7" ht="14.25">
      <c r="A785" s="803"/>
      <c r="B785" s="759"/>
      <c r="C785" s="800"/>
      <c r="D785" s="799"/>
      <c r="E785" s="799"/>
      <c r="F785" s="888"/>
      <c r="G785" s="768"/>
    </row>
    <row r="786" spans="1:7" ht="12.75">
      <c r="A786" s="759">
        <f>+A784+1</f>
        <v>304</v>
      </c>
      <c r="B786" s="759">
        <f>+B784+1</f>
        <v>18</v>
      </c>
      <c r="C786" s="650" t="s">
        <v>645</v>
      </c>
      <c r="D786" s="801" t="s">
        <v>531</v>
      </c>
      <c r="E786" s="802">
        <v>1</v>
      </c>
      <c r="F786" s="56"/>
      <c r="G786" s="768">
        <f t="shared" si="11"/>
        <v>0</v>
      </c>
    </row>
    <row r="787" spans="1:7" ht="12.75">
      <c r="A787" s="728"/>
      <c r="C787" s="779"/>
      <c r="D787" s="731"/>
      <c r="F787" s="50"/>
      <c r="G787" s="768"/>
    </row>
    <row r="788" spans="1:7" ht="12.75">
      <c r="A788" s="728">
        <f>+A786+1</f>
        <v>305</v>
      </c>
      <c r="B788" s="728">
        <f>+B786+1</f>
        <v>19</v>
      </c>
      <c r="C788" s="779" t="s">
        <v>646</v>
      </c>
      <c r="D788" s="731" t="s">
        <v>531</v>
      </c>
      <c r="E788" s="731">
        <v>1</v>
      </c>
      <c r="F788" s="50"/>
      <c r="G788" s="768">
        <f t="shared" si="11"/>
        <v>0</v>
      </c>
    </row>
    <row r="789" spans="1:7" ht="12.75">
      <c r="A789" s="728"/>
      <c r="C789" s="779"/>
      <c r="D789" s="731"/>
      <c r="F789" s="50"/>
      <c r="G789" s="768"/>
    </row>
    <row r="790" spans="1:7" ht="12.75">
      <c r="A790" s="728">
        <f>+A788+1</f>
        <v>306</v>
      </c>
      <c r="B790" s="728">
        <f>+B788+1</f>
        <v>20</v>
      </c>
      <c r="C790" s="779" t="s">
        <v>647</v>
      </c>
      <c r="D790" s="731" t="s">
        <v>531</v>
      </c>
      <c r="E790" s="731">
        <v>1</v>
      </c>
      <c r="F790" s="50"/>
      <c r="G790" s="768">
        <f t="shared" si="11"/>
        <v>0</v>
      </c>
    </row>
    <row r="791" spans="1:7" ht="12.75">
      <c r="A791" s="728"/>
      <c r="C791" s="779"/>
      <c r="D791" s="731"/>
      <c r="F791" s="50"/>
      <c r="G791" s="768"/>
    </row>
    <row r="792" spans="1:7" ht="12.75">
      <c r="A792" s="728">
        <f>+A790+1</f>
        <v>307</v>
      </c>
      <c r="B792" s="728">
        <f>+B790+1</f>
        <v>21</v>
      </c>
      <c r="C792" s="779" t="s">
        <v>648</v>
      </c>
      <c r="D792" s="731" t="s">
        <v>531</v>
      </c>
      <c r="E792" s="731">
        <v>1</v>
      </c>
      <c r="F792" s="50"/>
      <c r="G792" s="768">
        <f t="shared" si="11"/>
        <v>0</v>
      </c>
    </row>
    <row r="793" spans="1:7" ht="12.75">
      <c r="A793" s="728"/>
      <c r="C793" s="779"/>
      <c r="D793" s="731"/>
      <c r="F793" s="50"/>
      <c r="G793" s="768"/>
    </row>
    <row r="794" spans="1:7" ht="12.75">
      <c r="A794" s="728">
        <f>+A792+1</f>
        <v>308</v>
      </c>
      <c r="B794" s="728">
        <f>+B792+1</f>
        <v>22</v>
      </c>
      <c r="C794" s="779" t="s">
        <v>649</v>
      </c>
      <c r="D794" s="731" t="s">
        <v>531</v>
      </c>
      <c r="E794" s="731">
        <v>4</v>
      </c>
      <c r="F794" s="50"/>
      <c r="G794" s="768">
        <f t="shared" si="11"/>
        <v>0</v>
      </c>
    </row>
    <row r="795" spans="1:7" ht="12.75">
      <c r="A795" s="728"/>
      <c r="C795" s="779"/>
      <c r="D795" s="731"/>
      <c r="F795" s="50"/>
      <c r="G795" s="768"/>
    </row>
    <row r="796" spans="1:7" ht="12.75">
      <c r="A796" s="728">
        <f>+A794+1</f>
        <v>309</v>
      </c>
      <c r="B796" s="728">
        <f>+B794+1</f>
        <v>23</v>
      </c>
      <c r="C796" s="779" t="s">
        <v>650</v>
      </c>
      <c r="D796" s="731" t="s">
        <v>531</v>
      </c>
      <c r="E796" s="731">
        <v>2</v>
      </c>
      <c r="F796" s="50"/>
      <c r="G796" s="768">
        <f t="shared" si="11"/>
        <v>0</v>
      </c>
    </row>
    <row r="797" spans="1:7" ht="12.75">
      <c r="A797" s="728"/>
      <c r="C797" s="779"/>
      <c r="D797" s="731"/>
      <c r="F797" s="50"/>
      <c r="G797" s="768"/>
    </row>
    <row r="798" spans="1:7" ht="12.75">
      <c r="A798" s="728">
        <f>+A796+1</f>
        <v>310</v>
      </c>
      <c r="B798" s="728">
        <f>+B796+1</f>
        <v>24</v>
      </c>
      <c r="C798" s="779" t="s">
        <v>651</v>
      </c>
      <c r="D798" s="731" t="s">
        <v>531</v>
      </c>
      <c r="E798" s="731">
        <v>2</v>
      </c>
      <c r="F798" s="50"/>
      <c r="G798" s="768">
        <f t="shared" si="11"/>
        <v>0</v>
      </c>
    </row>
    <row r="799" spans="1:7" ht="12.75">
      <c r="A799" s="728"/>
      <c r="C799" s="779"/>
      <c r="D799" s="731"/>
      <c r="F799" s="50"/>
      <c r="G799" s="768"/>
    </row>
    <row r="800" spans="1:7" ht="12.75">
      <c r="A800" s="728">
        <f>+A798+1</f>
        <v>311</v>
      </c>
      <c r="B800" s="728">
        <f>+B798+1</f>
        <v>25</v>
      </c>
      <c r="C800" s="779" t="s">
        <v>652</v>
      </c>
      <c r="D800" s="731" t="s">
        <v>531</v>
      </c>
      <c r="E800" s="731">
        <v>1</v>
      </c>
      <c r="F800" s="50"/>
      <c r="G800" s="768">
        <f t="shared" si="11"/>
        <v>0</v>
      </c>
    </row>
    <row r="801" spans="1:7" ht="12.75">
      <c r="A801" s="728"/>
      <c r="C801" s="779"/>
      <c r="D801" s="731"/>
      <c r="F801" s="50"/>
      <c r="G801" s="768"/>
    </row>
    <row r="802" spans="1:7" ht="25.5">
      <c r="A802" s="728">
        <f>+A800+1</f>
        <v>312</v>
      </c>
      <c r="B802" s="728">
        <f>+B800+1</f>
        <v>26</v>
      </c>
      <c r="C802" s="779" t="s">
        <v>653</v>
      </c>
      <c r="D802" s="731" t="s">
        <v>74</v>
      </c>
      <c r="E802" s="731">
        <v>50</v>
      </c>
      <c r="F802" s="50"/>
      <c r="G802" s="768">
        <f t="shared" si="11"/>
        <v>0</v>
      </c>
    </row>
    <row r="803" spans="1:7" ht="12.75">
      <c r="A803" s="728"/>
      <c r="C803" s="779"/>
      <c r="D803" s="731"/>
      <c r="F803" s="50"/>
      <c r="G803" s="768"/>
    </row>
    <row r="804" spans="1:7" ht="25.5">
      <c r="A804" s="728">
        <f>+A802+1</f>
        <v>313</v>
      </c>
      <c r="B804" s="728">
        <f>+B802+1</f>
        <v>27</v>
      </c>
      <c r="C804" s="779" t="s">
        <v>654</v>
      </c>
      <c r="D804" s="731" t="s">
        <v>531</v>
      </c>
      <c r="E804" s="731">
        <v>2</v>
      </c>
      <c r="F804" s="50"/>
      <c r="G804" s="768">
        <f t="shared" si="11"/>
        <v>0</v>
      </c>
    </row>
    <row r="805" spans="1:7" ht="12.75">
      <c r="A805" s="728"/>
      <c r="C805" s="779"/>
      <c r="D805" s="731"/>
      <c r="F805" s="50"/>
      <c r="G805" s="768"/>
    </row>
    <row r="806" spans="1:7" ht="12.75">
      <c r="A806" s="728">
        <f>+A804+1</f>
        <v>314</v>
      </c>
      <c r="B806" s="728">
        <f>+B804+1</f>
        <v>28</v>
      </c>
      <c r="C806" s="779" t="s">
        <v>681</v>
      </c>
      <c r="D806" s="731" t="s">
        <v>531</v>
      </c>
      <c r="E806" s="731">
        <v>1</v>
      </c>
      <c r="F806" s="50"/>
      <c r="G806" s="768">
        <f t="shared" si="11"/>
        <v>0</v>
      </c>
    </row>
    <row r="807" spans="1:7" ht="12.75">
      <c r="A807" s="728"/>
      <c r="C807" s="779"/>
      <c r="D807" s="731"/>
      <c r="F807" s="50"/>
      <c r="G807" s="768"/>
    </row>
    <row r="808" spans="1:7" ht="12.75">
      <c r="A808" s="728">
        <f>A806+1</f>
        <v>315</v>
      </c>
      <c r="B808" s="728">
        <f>B806+1</f>
        <v>29</v>
      </c>
      <c r="C808" s="779" t="s">
        <v>667</v>
      </c>
      <c r="D808" s="731" t="s">
        <v>531</v>
      </c>
      <c r="E808" s="731">
        <v>1</v>
      </c>
      <c r="F808" s="50"/>
      <c r="G808" s="768">
        <f aca="true" t="shared" si="12" ref="G808:G870">E808*F808</f>
        <v>0</v>
      </c>
    </row>
    <row r="809" spans="1:7" ht="12.75">
      <c r="A809" s="728"/>
      <c r="C809" s="779"/>
      <c r="D809" s="731"/>
      <c r="F809" s="50"/>
      <c r="G809" s="768"/>
    </row>
    <row r="810" spans="1:7" ht="25.5">
      <c r="A810" s="728">
        <f>A808+1</f>
        <v>316</v>
      </c>
      <c r="B810" s="728">
        <f>B808+1</f>
        <v>30</v>
      </c>
      <c r="C810" s="779" t="s">
        <v>671</v>
      </c>
      <c r="D810" s="731" t="s">
        <v>531</v>
      </c>
      <c r="E810" s="731">
        <v>1</v>
      </c>
      <c r="F810" s="50"/>
      <c r="G810" s="768">
        <f t="shared" si="12"/>
        <v>0</v>
      </c>
    </row>
    <row r="811" spans="1:7" ht="12.75">
      <c r="A811" s="728"/>
      <c r="C811" s="779"/>
      <c r="D811" s="731"/>
      <c r="F811" s="50"/>
      <c r="G811" s="768"/>
    </row>
    <row r="812" spans="1:7" ht="12.75">
      <c r="A812" s="728">
        <f>+A810+1</f>
        <v>317</v>
      </c>
      <c r="B812" s="728">
        <f>+B810+1</f>
        <v>31</v>
      </c>
      <c r="C812" s="779" t="s">
        <v>672</v>
      </c>
      <c r="D812" s="731" t="s">
        <v>531</v>
      </c>
      <c r="E812" s="731">
        <v>6</v>
      </c>
      <c r="F812" s="50"/>
      <c r="G812" s="768">
        <f t="shared" si="12"/>
        <v>0</v>
      </c>
    </row>
    <row r="813" spans="1:7" ht="12.75">
      <c r="A813" s="728"/>
      <c r="C813" s="779"/>
      <c r="D813" s="731"/>
      <c r="F813" s="50"/>
      <c r="G813" s="768"/>
    </row>
    <row r="814" spans="1:7" ht="12.75">
      <c r="A814" s="759">
        <f>+A812+1</f>
        <v>318</v>
      </c>
      <c r="B814" s="759">
        <f>+B812+1</f>
        <v>32</v>
      </c>
      <c r="C814" s="743" t="s">
        <v>673</v>
      </c>
      <c r="D814" s="731" t="s">
        <v>531</v>
      </c>
      <c r="E814" s="731">
        <v>9</v>
      </c>
      <c r="F814" s="50"/>
      <c r="G814" s="768">
        <f t="shared" si="12"/>
        <v>0</v>
      </c>
    </row>
    <row r="815" spans="1:7" ht="12.75">
      <c r="A815" s="759"/>
      <c r="B815" s="759"/>
      <c r="C815" s="743"/>
      <c r="D815" s="731"/>
      <c r="F815" s="50"/>
      <c r="G815" s="768"/>
    </row>
    <row r="816" spans="1:7" ht="12.75">
      <c r="A816" s="759">
        <f>+A814+1</f>
        <v>319</v>
      </c>
      <c r="B816" s="759">
        <f>+B814+1</f>
        <v>33</v>
      </c>
      <c r="C816" s="743" t="s">
        <v>674</v>
      </c>
      <c r="D816" s="731" t="s">
        <v>531</v>
      </c>
      <c r="E816" s="731">
        <v>171</v>
      </c>
      <c r="F816" s="50"/>
      <c r="G816" s="768">
        <f t="shared" si="12"/>
        <v>0</v>
      </c>
    </row>
    <row r="817" spans="1:7" ht="12.75">
      <c r="A817" s="728"/>
      <c r="C817" s="779"/>
      <c r="D817" s="731"/>
      <c r="F817" s="50"/>
      <c r="G817" s="768"/>
    </row>
    <row r="818" spans="1:7" ht="12.75">
      <c r="A818" s="759">
        <f>A816+1</f>
        <v>320</v>
      </c>
      <c r="B818" s="759">
        <f>B816+1</f>
        <v>34</v>
      </c>
      <c r="C818" s="650" t="s">
        <v>675</v>
      </c>
      <c r="D818" s="731" t="s">
        <v>94</v>
      </c>
      <c r="E818" s="731">
        <v>1</v>
      </c>
      <c r="F818" s="50"/>
      <c r="G818" s="768">
        <f t="shared" si="12"/>
        <v>0</v>
      </c>
    </row>
    <row r="819" spans="1:7" ht="12.75">
      <c r="A819" s="759"/>
      <c r="B819" s="759"/>
      <c r="C819" s="650"/>
      <c r="D819" s="731"/>
      <c r="F819" s="50"/>
      <c r="G819" s="768"/>
    </row>
    <row r="820" spans="1:7" ht="12.75">
      <c r="A820" s="759"/>
      <c r="B820" s="759"/>
      <c r="C820" s="758" t="s">
        <v>687</v>
      </c>
      <c r="D820" s="731"/>
      <c r="F820" s="50"/>
      <c r="G820" s="768"/>
    </row>
    <row r="821" spans="1:7" ht="12.75">
      <c r="A821" s="759"/>
      <c r="B821" s="759"/>
      <c r="C821" s="758"/>
      <c r="D821" s="731"/>
      <c r="F821" s="50"/>
      <c r="G821" s="768"/>
    </row>
    <row r="822" spans="1:7" ht="25.5">
      <c r="A822" s="759">
        <f>A818+1</f>
        <v>321</v>
      </c>
      <c r="B822" s="759">
        <v>1</v>
      </c>
      <c r="C822" s="795" t="s">
        <v>616</v>
      </c>
      <c r="D822" s="731" t="s">
        <v>94</v>
      </c>
      <c r="E822" s="731">
        <v>1</v>
      </c>
      <c r="F822" s="50"/>
      <c r="G822" s="768">
        <f t="shared" si="12"/>
        <v>0</v>
      </c>
    </row>
    <row r="823" spans="1:7" ht="12.75">
      <c r="A823" s="759"/>
      <c r="B823" s="759"/>
      <c r="C823" s="743" t="s">
        <v>617</v>
      </c>
      <c r="D823" s="731" t="s">
        <v>94</v>
      </c>
      <c r="E823" s="731">
        <v>1</v>
      </c>
      <c r="F823" s="50"/>
      <c r="G823" s="768">
        <f t="shared" si="12"/>
        <v>0</v>
      </c>
    </row>
    <row r="824" spans="1:7" ht="12.75">
      <c r="A824" s="759"/>
      <c r="B824" s="759"/>
      <c r="C824" s="743" t="s">
        <v>618</v>
      </c>
      <c r="D824" s="731" t="s">
        <v>531</v>
      </c>
      <c r="E824" s="731">
        <v>1</v>
      </c>
      <c r="F824" s="50"/>
      <c r="G824" s="768">
        <f t="shared" si="12"/>
        <v>0</v>
      </c>
    </row>
    <row r="825" spans="1:7" ht="12.75">
      <c r="A825" s="759"/>
      <c r="B825" s="759"/>
      <c r="C825" s="743" t="s">
        <v>619</v>
      </c>
      <c r="D825" s="731" t="s">
        <v>531</v>
      </c>
      <c r="E825" s="731">
        <v>1</v>
      </c>
      <c r="F825" s="50"/>
      <c r="G825" s="768">
        <f t="shared" si="12"/>
        <v>0</v>
      </c>
    </row>
    <row r="826" spans="1:7" ht="12.75">
      <c r="A826" s="759"/>
      <c r="B826" s="759"/>
      <c r="C826" s="795" t="s">
        <v>620</v>
      </c>
      <c r="D826" s="731" t="s">
        <v>531</v>
      </c>
      <c r="E826" s="731">
        <v>1</v>
      </c>
      <c r="F826" s="50"/>
      <c r="G826" s="768">
        <f t="shared" si="12"/>
        <v>0</v>
      </c>
    </row>
    <row r="827" spans="1:7" ht="12.75">
      <c r="A827" s="759"/>
      <c r="B827" s="759"/>
      <c r="C827" s="795" t="s">
        <v>621</v>
      </c>
      <c r="D827" s="731" t="s">
        <v>531</v>
      </c>
      <c r="E827" s="731">
        <v>1</v>
      </c>
      <c r="F827" s="50"/>
      <c r="G827" s="768">
        <f t="shared" si="12"/>
        <v>0</v>
      </c>
    </row>
    <row r="828" spans="1:7" ht="12.75">
      <c r="A828" s="759"/>
      <c r="B828" s="759"/>
      <c r="C828" s="795"/>
      <c r="D828" s="731"/>
      <c r="F828" s="50"/>
      <c r="G828" s="768"/>
    </row>
    <row r="829" spans="1:7" ht="12.75">
      <c r="A829" s="759"/>
      <c r="B829" s="759"/>
      <c r="C829" s="796" t="s">
        <v>622</v>
      </c>
      <c r="D829" s="731"/>
      <c r="F829" s="50"/>
      <c r="G829" s="768"/>
    </row>
    <row r="830" spans="1:7" ht="25.5">
      <c r="A830" s="759">
        <f>+A822+1</f>
        <v>322</v>
      </c>
      <c r="B830" s="759">
        <f>+B822+1</f>
        <v>2</v>
      </c>
      <c r="C830" s="797" t="s">
        <v>623</v>
      </c>
      <c r="D830" s="731" t="s">
        <v>531</v>
      </c>
      <c r="E830" s="731">
        <v>1</v>
      </c>
      <c r="F830" s="50"/>
      <c r="G830" s="768">
        <f t="shared" si="12"/>
        <v>0</v>
      </c>
    </row>
    <row r="831" spans="1:7" ht="12.75">
      <c r="A831" s="759"/>
      <c r="B831" s="759"/>
      <c r="C831" s="797"/>
      <c r="D831" s="731"/>
      <c r="F831" s="50"/>
      <c r="G831" s="768"/>
    </row>
    <row r="832" spans="1:7" ht="12.75">
      <c r="A832" s="759">
        <f>+A830+1</f>
        <v>323</v>
      </c>
      <c r="B832" s="759">
        <f>+B830+1</f>
        <v>3</v>
      </c>
      <c r="C832" s="743" t="s">
        <v>624</v>
      </c>
      <c r="D832" s="731" t="s">
        <v>531</v>
      </c>
      <c r="E832" s="731">
        <v>1</v>
      </c>
      <c r="F832" s="50"/>
      <c r="G832" s="768">
        <f t="shared" si="12"/>
        <v>0</v>
      </c>
    </row>
    <row r="833" spans="1:7" ht="14.25">
      <c r="A833" s="759"/>
      <c r="B833" s="759"/>
      <c r="C833" s="800"/>
      <c r="D833" s="799"/>
      <c r="E833" s="799"/>
      <c r="F833" s="888"/>
      <c r="G833" s="768"/>
    </row>
    <row r="834" spans="1:7" ht="25.5">
      <c r="A834" s="759">
        <f>A832+1</f>
        <v>324</v>
      </c>
      <c r="B834" s="759">
        <f>B832+1</f>
        <v>4</v>
      </c>
      <c r="C834" s="650" t="s">
        <v>628</v>
      </c>
      <c r="D834" s="801" t="s">
        <v>531</v>
      </c>
      <c r="E834" s="802">
        <v>1</v>
      </c>
      <c r="F834" s="56"/>
      <c r="G834" s="768">
        <f t="shared" si="12"/>
        <v>0</v>
      </c>
    </row>
    <row r="835" spans="1:7" ht="12.75">
      <c r="A835" s="759"/>
      <c r="B835" s="759"/>
      <c r="C835" s="650"/>
      <c r="D835" s="801"/>
      <c r="E835" s="802"/>
      <c r="F835" s="56"/>
      <c r="G835" s="768"/>
    </row>
    <row r="836" spans="1:7" ht="25.5">
      <c r="A836" s="759">
        <f>A834+1</f>
        <v>325</v>
      </c>
      <c r="B836" s="759">
        <f>+B834+1</f>
        <v>5</v>
      </c>
      <c r="C836" s="650" t="s">
        <v>629</v>
      </c>
      <c r="D836" s="801" t="s">
        <v>531</v>
      </c>
      <c r="E836" s="802">
        <v>3</v>
      </c>
      <c r="F836" s="56"/>
      <c r="G836" s="768">
        <f t="shared" si="12"/>
        <v>0</v>
      </c>
    </row>
    <row r="837" spans="1:7" ht="12.75">
      <c r="A837" s="759"/>
      <c r="B837" s="759"/>
      <c r="C837" s="650"/>
      <c r="D837" s="801"/>
      <c r="E837" s="802"/>
      <c r="F837" s="56"/>
      <c r="G837" s="768"/>
    </row>
    <row r="838" spans="1:7" ht="25.5">
      <c r="A838" s="759">
        <f>+A836+1</f>
        <v>326</v>
      </c>
      <c r="B838" s="759">
        <f>+B836+1</f>
        <v>6</v>
      </c>
      <c r="C838" s="650" t="s">
        <v>630</v>
      </c>
      <c r="D838" s="801" t="s">
        <v>531</v>
      </c>
      <c r="E838" s="802">
        <v>1</v>
      </c>
      <c r="F838" s="56"/>
      <c r="G838" s="768">
        <f t="shared" si="12"/>
        <v>0</v>
      </c>
    </row>
    <row r="839" spans="1:7" ht="12.75">
      <c r="A839" s="759"/>
      <c r="B839" s="759"/>
      <c r="C839" s="650"/>
      <c r="D839" s="801"/>
      <c r="E839" s="802"/>
      <c r="F839" s="56"/>
      <c r="G839" s="768"/>
    </row>
    <row r="840" spans="1:7" ht="25.5">
      <c r="A840" s="759">
        <f>+A838+1</f>
        <v>327</v>
      </c>
      <c r="B840" s="759">
        <f>+B838+1</f>
        <v>7</v>
      </c>
      <c r="C840" s="650" t="s">
        <v>631</v>
      </c>
      <c r="D840" s="801" t="s">
        <v>531</v>
      </c>
      <c r="E840" s="802">
        <v>1</v>
      </c>
      <c r="F840" s="56"/>
      <c r="G840" s="768">
        <f t="shared" si="12"/>
        <v>0</v>
      </c>
    </row>
    <row r="841" spans="1:7" ht="14.25">
      <c r="A841" s="803"/>
      <c r="B841" s="759"/>
      <c r="C841" s="800"/>
      <c r="D841" s="799"/>
      <c r="E841" s="799"/>
      <c r="F841" s="888"/>
      <c r="G841" s="768"/>
    </row>
    <row r="842" spans="1:7" ht="25.5">
      <c r="A842" s="759">
        <f>+A840+1</f>
        <v>328</v>
      </c>
      <c r="B842" s="759">
        <f>+B840+1</f>
        <v>8</v>
      </c>
      <c r="C842" s="650" t="s">
        <v>632</v>
      </c>
      <c r="D842" s="801" t="s">
        <v>531</v>
      </c>
      <c r="E842" s="802">
        <v>21</v>
      </c>
      <c r="F842" s="56"/>
      <c r="G842" s="768">
        <f t="shared" si="12"/>
        <v>0</v>
      </c>
    </row>
    <row r="843" spans="1:7" ht="14.25">
      <c r="A843" s="759"/>
      <c r="B843" s="759"/>
      <c r="C843" s="800"/>
      <c r="D843" s="799"/>
      <c r="E843" s="799"/>
      <c r="F843" s="888"/>
      <c r="G843" s="768"/>
    </row>
    <row r="844" spans="1:7" ht="12.75">
      <c r="A844" s="759">
        <f>A842+1</f>
        <v>329</v>
      </c>
      <c r="B844" s="759">
        <f>B842+1</f>
        <v>9</v>
      </c>
      <c r="C844" s="650" t="s">
        <v>625</v>
      </c>
      <c r="D844" s="731" t="s">
        <v>531</v>
      </c>
      <c r="E844" s="731">
        <v>1</v>
      </c>
      <c r="F844" s="50"/>
      <c r="G844" s="768">
        <f t="shared" si="12"/>
        <v>0</v>
      </c>
    </row>
    <row r="845" spans="1:7" ht="14.25">
      <c r="A845" s="759"/>
      <c r="B845" s="759"/>
      <c r="C845" s="800"/>
      <c r="D845" s="799"/>
      <c r="E845" s="799"/>
      <c r="F845" s="888"/>
      <c r="G845" s="768"/>
    </row>
    <row r="846" spans="1:7" ht="12.75">
      <c r="A846" s="759">
        <f>A844+1</f>
        <v>330</v>
      </c>
      <c r="B846" s="759">
        <f>B844+1</f>
        <v>10</v>
      </c>
      <c r="C846" s="650" t="s">
        <v>627</v>
      </c>
      <c r="D846" s="731" t="s">
        <v>531</v>
      </c>
      <c r="E846" s="731">
        <v>3</v>
      </c>
      <c r="F846" s="50"/>
      <c r="G846" s="768">
        <f t="shared" si="12"/>
        <v>0</v>
      </c>
    </row>
    <row r="847" spans="1:7" ht="14.25">
      <c r="A847" s="803"/>
      <c r="B847" s="759"/>
      <c r="C847" s="800"/>
      <c r="D847" s="799"/>
      <c r="E847" s="799"/>
      <c r="F847" s="888"/>
      <c r="G847" s="768"/>
    </row>
    <row r="848" spans="1:7" ht="25.5">
      <c r="A848" s="759">
        <f>+A846+1</f>
        <v>331</v>
      </c>
      <c r="B848" s="759">
        <f>+B846+1</f>
        <v>11</v>
      </c>
      <c r="C848" s="650" t="s">
        <v>633</v>
      </c>
      <c r="D848" s="801" t="s">
        <v>531</v>
      </c>
      <c r="E848" s="802">
        <v>2</v>
      </c>
      <c r="F848" s="56"/>
      <c r="G848" s="768">
        <f t="shared" si="12"/>
        <v>0</v>
      </c>
    </row>
    <row r="849" spans="1:7" ht="14.25">
      <c r="A849" s="803"/>
      <c r="B849" s="759"/>
      <c r="C849" s="800"/>
      <c r="D849" s="799"/>
      <c r="E849" s="799"/>
      <c r="F849" s="888"/>
      <c r="G849" s="768"/>
    </row>
    <row r="850" spans="1:7" ht="25.5">
      <c r="A850" s="759">
        <f>+A848+1</f>
        <v>332</v>
      </c>
      <c r="B850" s="759">
        <f>+B848+1</f>
        <v>12</v>
      </c>
      <c r="C850" s="650" t="s">
        <v>634</v>
      </c>
      <c r="D850" s="801" t="s">
        <v>531</v>
      </c>
      <c r="E850" s="802">
        <v>1</v>
      </c>
      <c r="F850" s="56"/>
      <c r="G850" s="768">
        <f t="shared" si="12"/>
        <v>0</v>
      </c>
    </row>
    <row r="851" spans="1:7" ht="14.25">
      <c r="A851" s="803"/>
      <c r="B851" s="759"/>
      <c r="C851" s="800"/>
      <c r="D851" s="799"/>
      <c r="E851" s="799"/>
      <c r="F851" s="888"/>
      <c r="G851" s="768"/>
    </row>
    <row r="852" spans="1:7" ht="25.5">
      <c r="A852" s="759">
        <f>+A850+1</f>
        <v>333</v>
      </c>
      <c r="B852" s="759">
        <f>+B850+1</f>
        <v>13</v>
      </c>
      <c r="C852" s="650" t="s">
        <v>635</v>
      </c>
      <c r="D852" s="801" t="s">
        <v>531</v>
      </c>
      <c r="E852" s="802">
        <v>2</v>
      </c>
      <c r="F852" s="56"/>
      <c r="G852" s="768">
        <f t="shared" si="12"/>
        <v>0</v>
      </c>
    </row>
    <row r="853" spans="1:7" ht="14.25">
      <c r="A853" s="803"/>
      <c r="B853" s="759"/>
      <c r="C853" s="800"/>
      <c r="D853" s="799"/>
      <c r="E853" s="799"/>
      <c r="F853" s="888"/>
      <c r="G853" s="768"/>
    </row>
    <row r="854" spans="1:7" ht="25.5">
      <c r="A854" s="759">
        <f>+A852+1</f>
        <v>334</v>
      </c>
      <c r="B854" s="759">
        <f>+B852+1</f>
        <v>14</v>
      </c>
      <c r="C854" s="650" t="s">
        <v>636</v>
      </c>
      <c r="D854" s="801" t="s">
        <v>531</v>
      </c>
      <c r="E854" s="802">
        <v>2</v>
      </c>
      <c r="F854" s="56"/>
      <c r="G854" s="768">
        <f t="shared" si="12"/>
        <v>0</v>
      </c>
    </row>
    <row r="855" spans="1:7" ht="14.25">
      <c r="A855" s="803"/>
      <c r="B855" s="759"/>
      <c r="C855" s="800"/>
      <c r="D855" s="799"/>
      <c r="E855" s="799"/>
      <c r="F855" s="888"/>
      <c r="G855" s="768"/>
    </row>
    <row r="856" spans="1:7" ht="12.75">
      <c r="A856" s="759">
        <f>A854+1</f>
        <v>335</v>
      </c>
      <c r="B856" s="759">
        <f>B854+1</f>
        <v>15</v>
      </c>
      <c r="C856" s="650" t="s">
        <v>639</v>
      </c>
      <c r="D856" s="801" t="s">
        <v>531</v>
      </c>
      <c r="E856" s="802">
        <v>43</v>
      </c>
      <c r="F856" s="56"/>
      <c r="G856" s="768">
        <f t="shared" si="12"/>
        <v>0</v>
      </c>
    </row>
    <row r="857" spans="1:7" ht="14.25">
      <c r="A857" s="803"/>
      <c r="B857" s="759"/>
      <c r="C857" s="800"/>
      <c r="D857" s="799"/>
      <c r="E857" s="799"/>
      <c r="F857" s="888"/>
      <c r="G857" s="768"/>
    </row>
    <row r="858" spans="1:7" ht="12.75">
      <c r="A858" s="759">
        <f>+A856+1</f>
        <v>336</v>
      </c>
      <c r="B858" s="759">
        <f>+B856+1</f>
        <v>16</v>
      </c>
      <c r="C858" s="650" t="s">
        <v>640</v>
      </c>
      <c r="D858" s="801" t="s">
        <v>531</v>
      </c>
      <c r="E858" s="802">
        <v>12</v>
      </c>
      <c r="F858" s="56"/>
      <c r="G858" s="768">
        <f t="shared" si="12"/>
        <v>0</v>
      </c>
    </row>
    <row r="859" spans="1:7" ht="14.25">
      <c r="A859" s="803"/>
      <c r="B859" s="759"/>
      <c r="C859" s="800"/>
      <c r="D859" s="799"/>
      <c r="E859" s="799"/>
      <c r="F859" s="888"/>
      <c r="G859" s="768"/>
    </row>
    <row r="860" spans="1:7" ht="12.75">
      <c r="A860" s="759">
        <f>+A858+1</f>
        <v>337</v>
      </c>
      <c r="B860" s="759">
        <f>+B858+1</f>
        <v>17</v>
      </c>
      <c r="C860" s="650" t="s">
        <v>641</v>
      </c>
      <c r="D860" s="801" t="s">
        <v>531</v>
      </c>
      <c r="E860" s="802">
        <v>2</v>
      </c>
      <c r="F860" s="56"/>
      <c r="G860" s="768">
        <f t="shared" si="12"/>
        <v>0</v>
      </c>
    </row>
    <row r="861" spans="1:7" ht="14.25">
      <c r="A861" s="803"/>
      <c r="B861" s="759"/>
      <c r="C861" s="800"/>
      <c r="D861" s="799"/>
      <c r="E861" s="799"/>
      <c r="F861" s="888"/>
      <c r="G861" s="768"/>
    </row>
    <row r="862" spans="1:7" ht="12.75">
      <c r="A862" s="759">
        <f>A860+1</f>
        <v>338</v>
      </c>
      <c r="B862" s="759">
        <f>B860+1</f>
        <v>18</v>
      </c>
      <c r="C862" s="650" t="s">
        <v>643</v>
      </c>
      <c r="D862" s="801" t="s">
        <v>531</v>
      </c>
      <c r="E862" s="802">
        <v>1</v>
      </c>
      <c r="F862" s="56"/>
      <c r="G862" s="768">
        <f t="shared" si="12"/>
        <v>0</v>
      </c>
    </row>
    <row r="863" spans="1:7" ht="14.25">
      <c r="A863" s="803"/>
      <c r="B863" s="759"/>
      <c r="C863" s="800"/>
      <c r="D863" s="799"/>
      <c r="E863" s="799"/>
      <c r="F863" s="888"/>
      <c r="G863" s="768"/>
    </row>
    <row r="864" spans="1:7" ht="25.5">
      <c r="A864" s="759">
        <f>+A862+1</f>
        <v>339</v>
      </c>
      <c r="B864" s="759">
        <f>+B862+1</f>
        <v>19</v>
      </c>
      <c r="C864" s="650" t="s">
        <v>644</v>
      </c>
      <c r="D864" s="801" t="s">
        <v>531</v>
      </c>
      <c r="E864" s="802">
        <v>43</v>
      </c>
      <c r="F864" s="56"/>
      <c r="G864" s="768">
        <f t="shared" si="12"/>
        <v>0</v>
      </c>
    </row>
    <row r="865" spans="1:7" ht="12.75">
      <c r="A865" s="759"/>
      <c r="B865" s="759"/>
      <c r="C865" s="650"/>
      <c r="D865" s="801"/>
      <c r="E865" s="802"/>
      <c r="F865" s="56"/>
      <c r="G865" s="768"/>
    </row>
    <row r="866" spans="1:7" ht="12.75">
      <c r="A866" s="759">
        <f>A864+1</f>
        <v>340</v>
      </c>
      <c r="B866" s="759">
        <f>B864+1</f>
        <v>20</v>
      </c>
      <c r="C866" s="650" t="s">
        <v>637</v>
      </c>
      <c r="D866" s="801" t="s">
        <v>531</v>
      </c>
      <c r="E866" s="802">
        <v>1</v>
      </c>
      <c r="F866" s="56"/>
      <c r="G866" s="768">
        <f t="shared" si="12"/>
        <v>0</v>
      </c>
    </row>
    <row r="867" spans="1:7" ht="14.25">
      <c r="A867" s="803"/>
      <c r="B867" s="803"/>
      <c r="C867" s="800"/>
      <c r="D867" s="799"/>
      <c r="E867" s="799"/>
      <c r="F867" s="888"/>
      <c r="G867" s="768"/>
    </row>
    <row r="868" spans="1:7" ht="25.5">
      <c r="A868" s="759">
        <f>+A866+1</f>
        <v>341</v>
      </c>
      <c r="B868" s="759">
        <f>+B866+1</f>
        <v>21</v>
      </c>
      <c r="C868" s="650" t="s">
        <v>638</v>
      </c>
      <c r="D868" s="801" t="s">
        <v>531</v>
      </c>
      <c r="E868" s="802">
        <v>1</v>
      </c>
      <c r="F868" s="56"/>
      <c r="G868" s="768">
        <f t="shared" si="12"/>
        <v>0</v>
      </c>
    </row>
    <row r="869" spans="1:7" ht="14.25">
      <c r="A869" s="803"/>
      <c r="B869" s="803"/>
      <c r="C869" s="800"/>
      <c r="D869" s="799"/>
      <c r="E869" s="799"/>
      <c r="F869" s="888"/>
      <c r="G869" s="768"/>
    </row>
    <row r="870" spans="1:7" ht="12.75">
      <c r="A870" s="759">
        <f>+A868+1</f>
        <v>342</v>
      </c>
      <c r="B870" s="759">
        <f>+B868+1</f>
        <v>22</v>
      </c>
      <c r="C870" s="650" t="s">
        <v>645</v>
      </c>
      <c r="D870" s="801" t="s">
        <v>531</v>
      </c>
      <c r="E870" s="802">
        <v>1</v>
      </c>
      <c r="F870" s="56"/>
      <c r="G870" s="768">
        <f t="shared" si="12"/>
        <v>0</v>
      </c>
    </row>
    <row r="871" spans="1:7" ht="12.75">
      <c r="A871" s="759"/>
      <c r="B871" s="759"/>
      <c r="C871" s="650"/>
      <c r="D871" s="801"/>
      <c r="E871" s="802"/>
      <c r="F871" s="56"/>
      <c r="G871" s="768"/>
    </row>
    <row r="872" spans="1:7" ht="12.75">
      <c r="A872" s="728">
        <f>+A870+1</f>
        <v>343</v>
      </c>
      <c r="B872" s="728">
        <f>+B870+1</f>
        <v>23</v>
      </c>
      <c r="C872" s="779" t="s">
        <v>646</v>
      </c>
      <c r="D872" s="731" t="s">
        <v>531</v>
      </c>
      <c r="E872" s="731">
        <v>1</v>
      </c>
      <c r="F872" s="50"/>
      <c r="G872" s="768">
        <f aca="true" t="shared" si="13" ref="G872:G934">E872*F872</f>
        <v>0</v>
      </c>
    </row>
    <row r="873" spans="1:7" ht="12.75">
      <c r="A873" s="728"/>
      <c r="C873" s="779"/>
      <c r="D873" s="731"/>
      <c r="F873" s="50"/>
      <c r="G873" s="768"/>
    </row>
    <row r="874" spans="1:7" ht="12.75">
      <c r="A874" s="728">
        <f>+A872+1</f>
        <v>344</v>
      </c>
      <c r="B874" s="728">
        <f>+B872+1</f>
        <v>24</v>
      </c>
      <c r="C874" s="779" t="s">
        <v>647</v>
      </c>
      <c r="D874" s="731" t="s">
        <v>531</v>
      </c>
      <c r="E874" s="731">
        <v>1</v>
      </c>
      <c r="F874" s="50"/>
      <c r="G874" s="768">
        <f t="shared" si="13"/>
        <v>0</v>
      </c>
    </row>
    <row r="875" spans="1:7" ht="12.75">
      <c r="A875" s="728"/>
      <c r="C875" s="779"/>
      <c r="D875" s="731"/>
      <c r="F875" s="50"/>
      <c r="G875" s="768"/>
    </row>
    <row r="876" spans="1:7" ht="12.75">
      <c r="A876" s="728">
        <f>+A874+1</f>
        <v>345</v>
      </c>
      <c r="B876" s="728">
        <f>+B874+1</f>
        <v>25</v>
      </c>
      <c r="C876" s="779" t="s">
        <v>648</v>
      </c>
      <c r="D876" s="731" t="s">
        <v>531</v>
      </c>
      <c r="E876" s="731">
        <v>1</v>
      </c>
      <c r="F876" s="50"/>
      <c r="G876" s="768">
        <f t="shared" si="13"/>
        <v>0</v>
      </c>
    </row>
    <row r="877" spans="1:7" ht="12.75">
      <c r="A877" s="728"/>
      <c r="C877" s="779"/>
      <c r="D877" s="731"/>
      <c r="F877" s="50"/>
      <c r="G877" s="768"/>
    </row>
    <row r="878" spans="1:7" ht="12.75">
      <c r="A878" s="728">
        <f>+A876+1</f>
        <v>346</v>
      </c>
      <c r="B878" s="728">
        <f>+B876+1</f>
        <v>26</v>
      </c>
      <c r="C878" s="779" t="s">
        <v>649</v>
      </c>
      <c r="D878" s="731" t="s">
        <v>531</v>
      </c>
      <c r="E878" s="731">
        <v>4</v>
      </c>
      <c r="F878" s="50"/>
      <c r="G878" s="768">
        <f t="shared" si="13"/>
        <v>0</v>
      </c>
    </row>
    <row r="879" spans="1:7" ht="12.75">
      <c r="A879" s="728"/>
      <c r="C879" s="779"/>
      <c r="D879" s="731"/>
      <c r="F879" s="50"/>
      <c r="G879" s="768"/>
    </row>
    <row r="880" spans="1:7" ht="12.75">
      <c r="A880" s="728">
        <f>+A878+1</f>
        <v>347</v>
      </c>
      <c r="B880" s="728">
        <f>+B878+1</f>
        <v>27</v>
      </c>
      <c r="C880" s="779" t="s">
        <v>650</v>
      </c>
      <c r="D880" s="731" t="s">
        <v>531</v>
      </c>
      <c r="E880" s="731">
        <v>2</v>
      </c>
      <c r="F880" s="50"/>
      <c r="G880" s="768">
        <f t="shared" si="13"/>
        <v>0</v>
      </c>
    </row>
    <row r="881" spans="1:7" ht="12.75">
      <c r="A881" s="728"/>
      <c r="C881" s="779"/>
      <c r="D881" s="731"/>
      <c r="F881" s="50"/>
      <c r="G881" s="768"/>
    </row>
    <row r="882" spans="1:7" ht="12.75">
      <c r="A882" s="728">
        <f>+A880+1</f>
        <v>348</v>
      </c>
      <c r="B882" s="728">
        <f>+B880+1</f>
        <v>28</v>
      </c>
      <c r="C882" s="779" t="s">
        <v>651</v>
      </c>
      <c r="D882" s="731" t="s">
        <v>531</v>
      </c>
      <c r="E882" s="731">
        <v>2</v>
      </c>
      <c r="F882" s="50"/>
      <c r="G882" s="768">
        <f t="shared" si="13"/>
        <v>0</v>
      </c>
    </row>
    <row r="883" spans="1:7" ht="12.75">
      <c r="A883" s="728"/>
      <c r="C883" s="779"/>
      <c r="D883" s="731"/>
      <c r="F883" s="50"/>
      <c r="G883" s="768"/>
    </row>
    <row r="884" spans="1:7" ht="12.75">
      <c r="A884" s="728">
        <f>+A882+1</f>
        <v>349</v>
      </c>
      <c r="B884" s="728">
        <f>+B882+1</f>
        <v>29</v>
      </c>
      <c r="C884" s="779" t="s">
        <v>652</v>
      </c>
      <c r="D884" s="731" t="s">
        <v>531</v>
      </c>
      <c r="E884" s="731">
        <v>1</v>
      </c>
      <c r="F884" s="50"/>
      <c r="G884" s="768">
        <f t="shared" si="13"/>
        <v>0</v>
      </c>
    </row>
    <row r="885" spans="1:7" ht="12.75">
      <c r="A885" s="728"/>
      <c r="C885" s="779"/>
      <c r="D885" s="731"/>
      <c r="F885" s="50"/>
      <c r="G885" s="768"/>
    </row>
    <row r="886" spans="1:7" ht="25.5">
      <c r="A886" s="728">
        <f>+A884+1</f>
        <v>350</v>
      </c>
      <c r="B886" s="728">
        <f>+B884+1</f>
        <v>30</v>
      </c>
      <c r="C886" s="779" t="s">
        <v>653</v>
      </c>
      <c r="D886" s="731" t="s">
        <v>74</v>
      </c>
      <c r="E886" s="731">
        <v>50</v>
      </c>
      <c r="F886" s="50"/>
      <c r="G886" s="768">
        <f t="shared" si="13"/>
        <v>0</v>
      </c>
    </row>
    <row r="887" spans="1:7" ht="12.75">
      <c r="A887" s="728"/>
      <c r="C887" s="779"/>
      <c r="D887" s="731"/>
      <c r="F887" s="50"/>
      <c r="G887" s="768"/>
    </row>
    <row r="888" spans="1:7" ht="25.5">
      <c r="A888" s="728">
        <f>+A886+1</f>
        <v>351</v>
      </c>
      <c r="B888" s="728">
        <f>+B886+1</f>
        <v>31</v>
      </c>
      <c r="C888" s="779" t="s">
        <v>654</v>
      </c>
      <c r="D888" s="731" t="s">
        <v>531</v>
      </c>
      <c r="E888" s="731">
        <v>2</v>
      </c>
      <c r="F888" s="50"/>
      <c r="G888" s="768">
        <f t="shared" si="13"/>
        <v>0</v>
      </c>
    </row>
    <row r="889" spans="1:7" ht="12.75">
      <c r="A889" s="728"/>
      <c r="C889" s="779"/>
      <c r="D889" s="731"/>
      <c r="F889" s="50"/>
      <c r="G889" s="768"/>
    </row>
    <row r="890" spans="1:7" ht="12.75">
      <c r="A890" s="728">
        <f>+A888+1</f>
        <v>352</v>
      </c>
      <c r="B890" s="728">
        <f>+B888+1</f>
        <v>32</v>
      </c>
      <c r="C890" s="779" t="s">
        <v>678</v>
      </c>
      <c r="D890" s="731" t="s">
        <v>531</v>
      </c>
      <c r="E890" s="731">
        <v>1</v>
      </c>
      <c r="F890" s="50"/>
      <c r="G890" s="768">
        <f t="shared" si="13"/>
        <v>0</v>
      </c>
    </row>
    <row r="891" spans="1:7" ht="12.75">
      <c r="A891" s="728"/>
      <c r="C891" s="779"/>
      <c r="D891" s="731"/>
      <c r="F891" s="50"/>
      <c r="G891" s="768"/>
    </row>
    <row r="892" spans="1:7" ht="12.75">
      <c r="A892" s="728">
        <f>A890+1</f>
        <v>353</v>
      </c>
      <c r="B892" s="728">
        <f>B890+1</f>
        <v>33</v>
      </c>
      <c r="C892" s="779" t="s">
        <v>667</v>
      </c>
      <c r="D892" s="731" t="s">
        <v>531</v>
      </c>
      <c r="E892" s="731">
        <v>1</v>
      </c>
      <c r="F892" s="50"/>
      <c r="G892" s="768">
        <f t="shared" si="13"/>
        <v>0</v>
      </c>
    </row>
    <row r="893" spans="1:7" ht="12.75">
      <c r="A893" s="759"/>
      <c r="B893" s="759"/>
      <c r="C893" s="743"/>
      <c r="D893" s="731"/>
      <c r="F893" s="50"/>
      <c r="G893" s="768"/>
    </row>
    <row r="894" spans="1:7" ht="12.75">
      <c r="A894" s="759">
        <f>A892+1</f>
        <v>354</v>
      </c>
      <c r="B894" s="759">
        <f>B892+1</f>
        <v>34</v>
      </c>
      <c r="C894" s="743" t="s">
        <v>672</v>
      </c>
      <c r="D894" s="731" t="s">
        <v>531</v>
      </c>
      <c r="E894" s="731">
        <v>3</v>
      </c>
      <c r="F894" s="50"/>
      <c r="G894" s="768">
        <f t="shared" si="13"/>
        <v>0</v>
      </c>
    </row>
    <row r="895" spans="1:7" ht="12.75">
      <c r="A895" s="759"/>
      <c r="B895" s="759"/>
      <c r="C895" s="743"/>
      <c r="D895" s="731"/>
      <c r="F895" s="50"/>
      <c r="G895" s="768"/>
    </row>
    <row r="896" spans="1:7" ht="12.75">
      <c r="A896" s="759">
        <f>+A894+1</f>
        <v>355</v>
      </c>
      <c r="B896" s="759">
        <f>+B894+1</f>
        <v>35</v>
      </c>
      <c r="C896" s="743" t="s">
        <v>673</v>
      </c>
      <c r="D896" s="731" t="s">
        <v>531</v>
      </c>
      <c r="E896" s="731">
        <v>9</v>
      </c>
      <c r="F896" s="50"/>
      <c r="G896" s="768">
        <f t="shared" si="13"/>
        <v>0</v>
      </c>
    </row>
    <row r="897" spans="1:7" ht="12.75">
      <c r="A897" s="759"/>
      <c r="B897" s="759"/>
      <c r="C897" s="743"/>
      <c r="D897" s="731"/>
      <c r="F897" s="50"/>
      <c r="G897" s="768"/>
    </row>
    <row r="898" spans="1:7" ht="12.75">
      <c r="A898" s="759">
        <f>+A896+1</f>
        <v>356</v>
      </c>
      <c r="B898" s="759">
        <f>+B896+1</f>
        <v>36</v>
      </c>
      <c r="C898" s="743" t="s">
        <v>674</v>
      </c>
      <c r="D898" s="731" t="s">
        <v>531</v>
      </c>
      <c r="E898" s="731">
        <v>165</v>
      </c>
      <c r="F898" s="50"/>
      <c r="G898" s="768">
        <f t="shared" si="13"/>
        <v>0</v>
      </c>
    </row>
    <row r="899" spans="1:7" ht="12.75">
      <c r="A899" s="728"/>
      <c r="C899" s="779"/>
      <c r="D899" s="731"/>
      <c r="F899" s="50"/>
      <c r="G899" s="768"/>
    </row>
    <row r="900" spans="1:7" ht="12.75">
      <c r="A900" s="759">
        <f>A898+1</f>
        <v>357</v>
      </c>
      <c r="B900" s="759">
        <f>B898+1</f>
        <v>37</v>
      </c>
      <c r="C900" s="650" t="s">
        <v>675</v>
      </c>
      <c r="D900" s="731" t="s">
        <v>94</v>
      </c>
      <c r="E900" s="731">
        <v>1</v>
      </c>
      <c r="F900" s="50"/>
      <c r="G900" s="768">
        <f t="shared" si="13"/>
        <v>0</v>
      </c>
    </row>
    <row r="901" spans="1:7" ht="12.75">
      <c r="A901" s="759"/>
      <c r="B901" s="759"/>
      <c r="C901" s="650"/>
      <c r="D901" s="731"/>
      <c r="F901" s="50"/>
      <c r="G901" s="768"/>
    </row>
    <row r="902" spans="1:7" ht="12.75">
      <c r="A902" s="759"/>
      <c r="B902" s="759"/>
      <c r="C902" s="758" t="s">
        <v>688</v>
      </c>
      <c r="D902" s="731"/>
      <c r="F902" s="50"/>
      <c r="G902" s="768"/>
    </row>
    <row r="903" spans="1:7" ht="12.75">
      <c r="A903" s="759"/>
      <c r="B903" s="759"/>
      <c r="C903" s="758"/>
      <c r="D903" s="731"/>
      <c r="F903" s="50"/>
      <c r="G903" s="768"/>
    </row>
    <row r="904" spans="1:7" ht="25.5">
      <c r="A904" s="759">
        <f>A900+1</f>
        <v>358</v>
      </c>
      <c r="B904" s="759">
        <v>1</v>
      </c>
      <c r="C904" s="795" t="s">
        <v>616</v>
      </c>
      <c r="D904" s="731" t="s">
        <v>94</v>
      </c>
      <c r="E904" s="731">
        <v>1</v>
      </c>
      <c r="F904" s="50"/>
      <c r="G904" s="768">
        <f t="shared" si="13"/>
        <v>0</v>
      </c>
    </row>
    <row r="905" spans="1:7" ht="12.75">
      <c r="A905" s="759"/>
      <c r="B905" s="759"/>
      <c r="C905" s="743" t="s">
        <v>617</v>
      </c>
      <c r="D905" s="731" t="s">
        <v>94</v>
      </c>
      <c r="E905" s="731">
        <v>1</v>
      </c>
      <c r="F905" s="50"/>
      <c r="G905" s="768">
        <f t="shared" si="13"/>
        <v>0</v>
      </c>
    </row>
    <row r="906" spans="1:7" ht="12.75">
      <c r="A906" s="759"/>
      <c r="B906" s="759"/>
      <c r="C906" s="743" t="s">
        <v>618</v>
      </c>
      <c r="D906" s="731" t="s">
        <v>531</v>
      </c>
      <c r="E906" s="731">
        <v>1</v>
      </c>
      <c r="F906" s="50"/>
      <c r="G906" s="768">
        <f t="shared" si="13"/>
        <v>0</v>
      </c>
    </row>
    <row r="907" spans="1:7" ht="12.75">
      <c r="A907" s="759"/>
      <c r="B907" s="759"/>
      <c r="C907" s="743" t="s">
        <v>619</v>
      </c>
      <c r="D907" s="731" t="s">
        <v>531</v>
      </c>
      <c r="E907" s="731">
        <v>1</v>
      </c>
      <c r="F907" s="50"/>
      <c r="G907" s="768">
        <f t="shared" si="13"/>
        <v>0</v>
      </c>
    </row>
    <row r="908" spans="1:7" ht="12.75">
      <c r="A908" s="759"/>
      <c r="B908" s="759"/>
      <c r="C908" s="795" t="s">
        <v>620</v>
      </c>
      <c r="D908" s="731" t="s">
        <v>531</v>
      </c>
      <c r="E908" s="731">
        <v>1</v>
      </c>
      <c r="F908" s="50"/>
      <c r="G908" s="768">
        <f t="shared" si="13"/>
        <v>0</v>
      </c>
    </row>
    <row r="909" spans="1:7" ht="12.75">
      <c r="A909" s="759"/>
      <c r="B909" s="759"/>
      <c r="C909" s="795" t="s">
        <v>621</v>
      </c>
      <c r="D909" s="731" t="s">
        <v>531</v>
      </c>
      <c r="E909" s="731">
        <v>1</v>
      </c>
      <c r="F909" s="50"/>
      <c r="G909" s="768">
        <f t="shared" si="13"/>
        <v>0</v>
      </c>
    </row>
    <row r="910" spans="1:7" ht="12.75">
      <c r="A910" s="759"/>
      <c r="B910" s="759"/>
      <c r="C910" s="795"/>
      <c r="D910" s="731"/>
      <c r="F910" s="50"/>
      <c r="G910" s="768"/>
    </row>
    <row r="911" spans="1:7" ht="12.75">
      <c r="A911" s="759"/>
      <c r="B911" s="759"/>
      <c r="C911" s="796" t="s">
        <v>622</v>
      </c>
      <c r="D911" s="731"/>
      <c r="F911" s="50"/>
      <c r="G911" s="768"/>
    </row>
    <row r="912" spans="1:7" ht="25.5">
      <c r="A912" s="759">
        <f>+A904+1</f>
        <v>359</v>
      </c>
      <c r="B912" s="759">
        <f>+B904+1</f>
        <v>2</v>
      </c>
      <c r="C912" s="797" t="s">
        <v>623</v>
      </c>
      <c r="D912" s="731" t="s">
        <v>531</v>
      </c>
      <c r="E912" s="731">
        <v>1</v>
      </c>
      <c r="F912" s="50"/>
      <c r="G912" s="768">
        <f t="shared" si="13"/>
        <v>0</v>
      </c>
    </row>
    <row r="913" spans="1:7" ht="12.75">
      <c r="A913" s="759"/>
      <c r="B913" s="759"/>
      <c r="C913" s="797"/>
      <c r="D913" s="731"/>
      <c r="F913" s="50"/>
      <c r="G913" s="768"/>
    </row>
    <row r="914" spans="1:7" ht="12.75">
      <c r="A914" s="759">
        <f>+A912+1</f>
        <v>360</v>
      </c>
      <c r="B914" s="759">
        <f>+B912+1</f>
        <v>3</v>
      </c>
      <c r="C914" s="743" t="s">
        <v>624</v>
      </c>
      <c r="D914" s="731" t="s">
        <v>531</v>
      </c>
      <c r="E914" s="731">
        <v>1</v>
      </c>
      <c r="F914" s="50"/>
      <c r="G914" s="768">
        <f t="shared" si="13"/>
        <v>0</v>
      </c>
    </row>
    <row r="915" spans="1:7" ht="14.25">
      <c r="A915" s="759"/>
      <c r="B915" s="759"/>
      <c r="C915" s="800"/>
      <c r="D915" s="799"/>
      <c r="E915" s="799"/>
      <c r="F915" s="888"/>
      <c r="G915" s="768"/>
    </row>
    <row r="916" spans="1:7" ht="25.5">
      <c r="A916" s="759">
        <f>A914+1</f>
        <v>361</v>
      </c>
      <c r="B916" s="759">
        <f>B914+1</f>
        <v>4</v>
      </c>
      <c r="C916" s="650" t="s">
        <v>628</v>
      </c>
      <c r="D916" s="801" t="s">
        <v>531</v>
      </c>
      <c r="E916" s="802">
        <v>1</v>
      </c>
      <c r="F916" s="56"/>
      <c r="G916" s="768">
        <f t="shared" si="13"/>
        <v>0</v>
      </c>
    </row>
    <row r="917" spans="1:7" ht="12.75">
      <c r="A917" s="759"/>
      <c r="B917" s="759"/>
      <c r="C917" s="650"/>
      <c r="D917" s="801"/>
      <c r="E917" s="802"/>
      <c r="F917" s="56"/>
      <c r="G917" s="768"/>
    </row>
    <row r="918" spans="1:7" ht="25.5">
      <c r="A918" s="759">
        <f>A916+1</f>
        <v>362</v>
      </c>
      <c r="B918" s="759">
        <f>+B916+1</f>
        <v>5</v>
      </c>
      <c r="C918" s="650" t="s">
        <v>629</v>
      </c>
      <c r="D918" s="801" t="s">
        <v>531</v>
      </c>
      <c r="E918" s="802">
        <v>3</v>
      </c>
      <c r="F918" s="56"/>
      <c r="G918" s="768">
        <f t="shared" si="13"/>
        <v>0</v>
      </c>
    </row>
    <row r="919" spans="1:7" ht="12.75">
      <c r="A919" s="759"/>
      <c r="B919" s="759"/>
      <c r="C919" s="650"/>
      <c r="D919" s="801"/>
      <c r="E919" s="802"/>
      <c r="F919" s="56"/>
      <c r="G919" s="768"/>
    </row>
    <row r="920" spans="1:7" ht="25.5">
      <c r="A920" s="759">
        <f>+A918+1</f>
        <v>363</v>
      </c>
      <c r="B920" s="759">
        <f>+B918+1</f>
        <v>6</v>
      </c>
      <c r="C920" s="650" t="s">
        <v>630</v>
      </c>
      <c r="D920" s="801" t="s">
        <v>531</v>
      </c>
      <c r="E920" s="802">
        <v>1</v>
      </c>
      <c r="F920" s="56"/>
      <c r="G920" s="768">
        <f t="shared" si="13"/>
        <v>0</v>
      </c>
    </row>
    <row r="921" spans="1:7" ht="12.75">
      <c r="A921" s="759"/>
      <c r="B921" s="759"/>
      <c r="C921" s="650"/>
      <c r="D921" s="801"/>
      <c r="E921" s="802"/>
      <c r="F921" s="56"/>
      <c r="G921" s="768"/>
    </row>
    <row r="922" spans="1:7" ht="25.5">
      <c r="A922" s="759">
        <f>+A920+1</f>
        <v>364</v>
      </c>
      <c r="B922" s="759">
        <f>+B920+1</f>
        <v>7</v>
      </c>
      <c r="C922" s="650" t="s">
        <v>631</v>
      </c>
      <c r="D922" s="801" t="s">
        <v>531</v>
      </c>
      <c r="E922" s="802">
        <v>1</v>
      </c>
      <c r="F922" s="56"/>
      <c r="G922" s="768">
        <f t="shared" si="13"/>
        <v>0</v>
      </c>
    </row>
    <row r="923" spans="1:7" ht="14.25">
      <c r="A923" s="803"/>
      <c r="B923" s="759"/>
      <c r="C923" s="800"/>
      <c r="D923" s="799"/>
      <c r="E923" s="799"/>
      <c r="F923" s="888"/>
      <c r="G923" s="768"/>
    </row>
    <row r="924" spans="1:7" ht="25.5">
      <c r="A924" s="759">
        <f>+A922+1</f>
        <v>365</v>
      </c>
      <c r="B924" s="759">
        <f>+B922+1</f>
        <v>8</v>
      </c>
      <c r="C924" s="650" t="s">
        <v>632</v>
      </c>
      <c r="D924" s="801" t="s">
        <v>531</v>
      </c>
      <c r="E924" s="802">
        <v>20</v>
      </c>
      <c r="F924" s="56"/>
      <c r="G924" s="768">
        <f t="shared" si="13"/>
        <v>0</v>
      </c>
    </row>
    <row r="925" spans="1:7" ht="14.25">
      <c r="A925" s="759"/>
      <c r="B925" s="759"/>
      <c r="C925" s="800"/>
      <c r="D925" s="799"/>
      <c r="E925" s="799"/>
      <c r="F925" s="888"/>
      <c r="G925" s="768"/>
    </row>
    <row r="926" spans="1:7" ht="12.75">
      <c r="A926" s="759">
        <f>A924+1</f>
        <v>366</v>
      </c>
      <c r="B926" s="759">
        <f>B924+1</f>
        <v>9</v>
      </c>
      <c r="C926" s="650" t="s">
        <v>625</v>
      </c>
      <c r="D926" s="731" t="s">
        <v>531</v>
      </c>
      <c r="E926" s="731">
        <v>1</v>
      </c>
      <c r="F926" s="50"/>
      <c r="G926" s="768">
        <f t="shared" si="13"/>
        <v>0</v>
      </c>
    </row>
    <row r="927" spans="1:7" ht="14.25">
      <c r="A927" s="759"/>
      <c r="B927" s="759"/>
      <c r="C927" s="800"/>
      <c r="D927" s="799"/>
      <c r="E927" s="799"/>
      <c r="F927" s="888"/>
      <c r="G927" s="768"/>
    </row>
    <row r="928" spans="1:7" ht="12.75">
      <c r="A928" s="759">
        <f>A926+1</f>
        <v>367</v>
      </c>
      <c r="B928" s="759">
        <f>B926+1</f>
        <v>10</v>
      </c>
      <c r="C928" s="650" t="s">
        <v>627</v>
      </c>
      <c r="D928" s="731" t="s">
        <v>531</v>
      </c>
      <c r="E928" s="731">
        <v>3</v>
      </c>
      <c r="F928" s="50"/>
      <c r="G928" s="768">
        <f t="shared" si="13"/>
        <v>0</v>
      </c>
    </row>
    <row r="929" spans="1:7" ht="14.25">
      <c r="A929" s="803"/>
      <c r="B929" s="759"/>
      <c r="C929" s="800"/>
      <c r="D929" s="799"/>
      <c r="E929" s="799"/>
      <c r="F929" s="888"/>
      <c r="G929" s="768"/>
    </row>
    <row r="930" spans="1:7" ht="25.5">
      <c r="A930" s="759">
        <f>+A928+1</f>
        <v>368</v>
      </c>
      <c r="B930" s="759">
        <f>+B928+1</f>
        <v>11</v>
      </c>
      <c r="C930" s="650" t="s">
        <v>633</v>
      </c>
      <c r="D930" s="801" t="s">
        <v>531</v>
      </c>
      <c r="E930" s="802">
        <v>2</v>
      </c>
      <c r="F930" s="56"/>
      <c r="G930" s="768">
        <f t="shared" si="13"/>
        <v>0</v>
      </c>
    </row>
    <row r="931" spans="1:7" ht="14.25">
      <c r="A931" s="803"/>
      <c r="B931" s="759"/>
      <c r="C931" s="800"/>
      <c r="D931" s="799"/>
      <c r="E931" s="799"/>
      <c r="F931" s="888"/>
      <c r="G931" s="768"/>
    </row>
    <row r="932" spans="1:7" ht="25.5">
      <c r="A932" s="759">
        <f>+A930+1</f>
        <v>369</v>
      </c>
      <c r="B932" s="759">
        <f>+B930+1</f>
        <v>12</v>
      </c>
      <c r="C932" s="650" t="s">
        <v>634</v>
      </c>
      <c r="D932" s="801" t="s">
        <v>531</v>
      </c>
      <c r="E932" s="802">
        <v>1</v>
      </c>
      <c r="F932" s="56"/>
      <c r="G932" s="768">
        <f t="shared" si="13"/>
        <v>0</v>
      </c>
    </row>
    <row r="933" spans="1:7" ht="14.25">
      <c r="A933" s="803"/>
      <c r="B933" s="759"/>
      <c r="C933" s="800"/>
      <c r="D933" s="799"/>
      <c r="E933" s="799"/>
      <c r="F933" s="888"/>
      <c r="G933" s="768"/>
    </row>
    <row r="934" spans="1:7" ht="25.5">
      <c r="A934" s="759">
        <f>+A932+1</f>
        <v>370</v>
      </c>
      <c r="B934" s="759">
        <f>+B932+1</f>
        <v>13</v>
      </c>
      <c r="C934" s="650" t="s">
        <v>635</v>
      </c>
      <c r="D934" s="801" t="s">
        <v>531</v>
      </c>
      <c r="E934" s="802">
        <v>2</v>
      </c>
      <c r="F934" s="56"/>
      <c r="G934" s="768">
        <f t="shared" si="13"/>
        <v>0</v>
      </c>
    </row>
    <row r="935" spans="1:7" ht="14.25">
      <c r="A935" s="803"/>
      <c r="B935" s="759"/>
      <c r="C935" s="800"/>
      <c r="D935" s="799"/>
      <c r="E935" s="799"/>
      <c r="F935" s="888"/>
      <c r="G935" s="768"/>
    </row>
    <row r="936" spans="1:7" ht="25.5">
      <c r="A936" s="759">
        <f>+A934+1</f>
        <v>371</v>
      </c>
      <c r="B936" s="759">
        <f>+B934+1</f>
        <v>14</v>
      </c>
      <c r="C936" s="650" t="s">
        <v>636</v>
      </c>
      <c r="D936" s="801" t="s">
        <v>531</v>
      </c>
      <c r="E936" s="802">
        <v>2</v>
      </c>
      <c r="F936" s="56"/>
      <c r="G936" s="768">
        <f aca="true" t="shared" si="14" ref="G936:G981">E936*F936</f>
        <v>0</v>
      </c>
    </row>
    <row r="937" spans="1:7" ht="14.25">
      <c r="A937" s="803"/>
      <c r="B937" s="759"/>
      <c r="C937" s="800"/>
      <c r="D937" s="799"/>
      <c r="E937" s="799"/>
      <c r="F937" s="888"/>
      <c r="G937" s="768"/>
    </row>
    <row r="938" spans="1:7" ht="12.75">
      <c r="A938" s="759">
        <f>A936+1</f>
        <v>372</v>
      </c>
      <c r="B938" s="759">
        <f>B936+1</f>
        <v>15</v>
      </c>
      <c r="C938" s="650" t="s">
        <v>639</v>
      </c>
      <c r="D938" s="801" t="s">
        <v>531</v>
      </c>
      <c r="E938" s="802">
        <v>42</v>
      </c>
      <c r="F938" s="56"/>
      <c r="G938" s="768">
        <f t="shared" si="14"/>
        <v>0</v>
      </c>
    </row>
    <row r="939" spans="1:7" ht="14.25">
      <c r="A939" s="803"/>
      <c r="B939" s="759"/>
      <c r="C939" s="800"/>
      <c r="D939" s="799"/>
      <c r="E939" s="799"/>
      <c r="F939" s="888"/>
      <c r="G939" s="768"/>
    </row>
    <row r="940" spans="1:7" ht="12.75">
      <c r="A940" s="759">
        <f>+A938+1</f>
        <v>373</v>
      </c>
      <c r="B940" s="759">
        <f>+B938+1</f>
        <v>16</v>
      </c>
      <c r="C940" s="650" t="s">
        <v>640</v>
      </c>
      <c r="D940" s="801" t="s">
        <v>531</v>
      </c>
      <c r="E940" s="802">
        <v>14</v>
      </c>
      <c r="F940" s="56"/>
      <c r="G940" s="768">
        <f t="shared" si="14"/>
        <v>0</v>
      </c>
    </row>
    <row r="941" spans="1:7" ht="14.25">
      <c r="A941" s="803"/>
      <c r="B941" s="759"/>
      <c r="C941" s="800"/>
      <c r="D941" s="799"/>
      <c r="E941" s="799"/>
      <c r="F941" s="888"/>
      <c r="G941" s="768"/>
    </row>
    <row r="942" spans="1:7" ht="12.75">
      <c r="A942" s="759">
        <f>+A940+1</f>
        <v>374</v>
      </c>
      <c r="B942" s="759">
        <f>+B940+1</f>
        <v>17</v>
      </c>
      <c r="C942" s="650" t="s">
        <v>641</v>
      </c>
      <c r="D942" s="801" t="s">
        <v>531</v>
      </c>
      <c r="E942" s="802">
        <v>1</v>
      </c>
      <c r="F942" s="56"/>
      <c r="G942" s="768">
        <f t="shared" si="14"/>
        <v>0</v>
      </c>
    </row>
    <row r="943" spans="1:7" ht="14.25">
      <c r="A943" s="803"/>
      <c r="B943" s="759"/>
      <c r="C943" s="800"/>
      <c r="D943" s="799"/>
      <c r="E943" s="799"/>
      <c r="F943" s="888"/>
      <c r="G943" s="768"/>
    </row>
    <row r="944" spans="1:7" ht="12.75">
      <c r="A944" s="759">
        <f>A942+1</f>
        <v>375</v>
      </c>
      <c r="B944" s="759">
        <f>B942+1</f>
        <v>18</v>
      </c>
      <c r="C944" s="650" t="s">
        <v>643</v>
      </c>
      <c r="D944" s="801" t="s">
        <v>531</v>
      </c>
      <c r="E944" s="802">
        <v>1</v>
      </c>
      <c r="F944" s="56"/>
      <c r="G944" s="768">
        <f t="shared" si="14"/>
        <v>0</v>
      </c>
    </row>
    <row r="945" spans="1:7" ht="14.25">
      <c r="A945" s="803"/>
      <c r="B945" s="759"/>
      <c r="C945" s="800"/>
      <c r="D945" s="799"/>
      <c r="E945" s="799"/>
      <c r="F945" s="888"/>
      <c r="G945" s="768"/>
    </row>
    <row r="946" spans="1:7" ht="25.5">
      <c r="A946" s="759">
        <f>+A944+1</f>
        <v>376</v>
      </c>
      <c r="B946" s="759">
        <f>+B944+1</f>
        <v>19</v>
      </c>
      <c r="C946" s="650" t="s">
        <v>644</v>
      </c>
      <c r="D946" s="801" t="s">
        <v>531</v>
      </c>
      <c r="E946" s="802">
        <v>42</v>
      </c>
      <c r="F946" s="56"/>
      <c r="G946" s="768">
        <f t="shared" si="14"/>
        <v>0</v>
      </c>
    </row>
    <row r="947" spans="1:7" ht="14.25">
      <c r="A947" s="803"/>
      <c r="B947" s="759"/>
      <c r="C947" s="800"/>
      <c r="D947" s="799"/>
      <c r="E947" s="799"/>
      <c r="F947" s="888"/>
      <c r="G947" s="768"/>
    </row>
    <row r="948" spans="1:7" ht="12.75">
      <c r="A948" s="759">
        <f>+A946+1</f>
        <v>377</v>
      </c>
      <c r="B948" s="759">
        <f>+B946+1</f>
        <v>20</v>
      </c>
      <c r="C948" s="650" t="s">
        <v>645</v>
      </c>
      <c r="D948" s="801" t="s">
        <v>531</v>
      </c>
      <c r="E948" s="802">
        <v>1</v>
      </c>
      <c r="F948" s="56"/>
      <c r="G948" s="768">
        <f t="shared" si="14"/>
        <v>0</v>
      </c>
    </row>
    <row r="949" spans="1:7" ht="12.75">
      <c r="A949" s="728"/>
      <c r="C949" s="779"/>
      <c r="D949" s="731"/>
      <c r="F949" s="50"/>
      <c r="G949" s="768"/>
    </row>
    <row r="950" spans="1:7" ht="12.75">
      <c r="A950" s="728">
        <f>+A948+1</f>
        <v>378</v>
      </c>
      <c r="B950" s="728">
        <f>+B948+1</f>
        <v>21</v>
      </c>
      <c r="C950" s="779" t="s">
        <v>646</v>
      </c>
      <c r="D950" s="731" t="s">
        <v>531</v>
      </c>
      <c r="E950" s="731">
        <v>1</v>
      </c>
      <c r="F950" s="50"/>
      <c r="G950" s="768">
        <f t="shared" si="14"/>
        <v>0</v>
      </c>
    </row>
    <row r="951" spans="1:7" ht="12.75">
      <c r="A951" s="728"/>
      <c r="C951" s="779"/>
      <c r="D951" s="731"/>
      <c r="F951" s="50"/>
      <c r="G951" s="768"/>
    </row>
    <row r="952" spans="1:7" ht="12.75">
      <c r="A952" s="728">
        <f>+A950+1</f>
        <v>379</v>
      </c>
      <c r="B952" s="728">
        <f>+B950+1</f>
        <v>22</v>
      </c>
      <c r="C952" s="779" t="s">
        <v>647</v>
      </c>
      <c r="D952" s="731" t="s">
        <v>531</v>
      </c>
      <c r="E952" s="731">
        <v>1</v>
      </c>
      <c r="F952" s="50"/>
      <c r="G952" s="768">
        <f t="shared" si="14"/>
        <v>0</v>
      </c>
    </row>
    <row r="953" spans="1:7" ht="12.75">
      <c r="A953" s="728"/>
      <c r="C953" s="779"/>
      <c r="D953" s="731"/>
      <c r="F953" s="50"/>
      <c r="G953" s="768"/>
    </row>
    <row r="954" spans="1:7" ht="12.75">
      <c r="A954" s="728">
        <f>+A952+1</f>
        <v>380</v>
      </c>
      <c r="B954" s="728">
        <f>+B952+1</f>
        <v>23</v>
      </c>
      <c r="C954" s="779" t="s">
        <v>648</v>
      </c>
      <c r="D954" s="731" t="s">
        <v>531</v>
      </c>
      <c r="E954" s="731">
        <v>1</v>
      </c>
      <c r="F954" s="50"/>
      <c r="G954" s="768">
        <f t="shared" si="14"/>
        <v>0</v>
      </c>
    </row>
    <row r="955" spans="1:7" ht="12.75">
      <c r="A955" s="728"/>
      <c r="C955" s="779"/>
      <c r="D955" s="731"/>
      <c r="F955" s="50"/>
      <c r="G955" s="768"/>
    </row>
    <row r="956" spans="1:7" ht="12.75">
      <c r="A956" s="728">
        <f>+A954+1</f>
        <v>381</v>
      </c>
      <c r="B956" s="728">
        <f>+B954+1</f>
        <v>24</v>
      </c>
      <c r="C956" s="779" t="s">
        <v>649</v>
      </c>
      <c r="D956" s="731" t="s">
        <v>531</v>
      </c>
      <c r="E956" s="731">
        <v>4</v>
      </c>
      <c r="F956" s="50"/>
      <c r="G956" s="768">
        <f t="shared" si="14"/>
        <v>0</v>
      </c>
    </row>
    <row r="957" spans="1:7" ht="12.75">
      <c r="A957" s="728"/>
      <c r="C957" s="779"/>
      <c r="D957" s="731"/>
      <c r="F957" s="50"/>
      <c r="G957" s="768"/>
    </row>
    <row r="958" spans="1:7" ht="12.75">
      <c r="A958" s="728">
        <f>+A956+1</f>
        <v>382</v>
      </c>
      <c r="B958" s="728">
        <f>+B956+1</f>
        <v>25</v>
      </c>
      <c r="C958" s="779" t="s">
        <v>650</v>
      </c>
      <c r="D958" s="731" t="s">
        <v>531</v>
      </c>
      <c r="E958" s="731">
        <v>2</v>
      </c>
      <c r="F958" s="50"/>
      <c r="G958" s="768">
        <f t="shared" si="14"/>
        <v>0</v>
      </c>
    </row>
    <row r="959" spans="1:7" ht="12.75">
      <c r="A959" s="728"/>
      <c r="C959" s="779"/>
      <c r="D959" s="731"/>
      <c r="F959" s="50"/>
      <c r="G959" s="768"/>
    </row>
    <row r="960" spans="1:7" ht="12.75">
      <c r="A960" s="728">
        <f>+A958+1</f>
        <v>383</v>
      </c>
      <c r="B960" s="728">
        <f>+B958+1</f>
        <v>26</v>
      </c>
      <c r="C960" s="779" t="s">
        <v>651</v>
      </c>
      <c r="D960" s="731" t="s">
        <v>531</v>
      </c>
      <c r="E960" s="731">
        <v>2</v>
      </c>
      <c r="F960" s="50"/>
      <c r="G960" s="768">
        <f t="shared" si="14"/>
        <v>0</v>
      </c>
    </row>
    <row r="961" spans="1:7" ht="12.75">
      <c r="A961" s="728"/>
      <c r="C961" s="779"/>
      <c r="D961" s="731"/>
      <c r="F961" s="50"/>
      <c r="G961" s="768"/>
    </row>
    <row r="962" spans="1:7" ht="12.75">
      <c r="A962" s="728">
        <f>+A960+1</f>
        <v>384</v>
      </c>
      <c r="B962" s="728">
        <f>+B960+1</f>
        <v>27</v>
      </c>
      <c r="C962" s="779" t="s">
        <v>652</v>
      </c>
      <c r="D962" s="731" t="s">
        <v>531</v>
      </c>
      <c r="E962" s="731">
        <v>1</v>
      </c>
      <c r="F962" s="50"/>
      <c r="G962" s="768">
        <f t="shared" si="14"/>
        <v>0</v>
      </c>
    </row>
    <row r="963" spans="1:7" ht="12.75">
      <c r="A963" s="728"/>
      <c r="C963" s="779"/>
      <c r="D963" s="731"/>
      <c r="F963" s="50"/>
      <c r="G963" s="768"/>
    </row>
    <row r="964" spans="1:7" ht="25.5">
      <c r="A964" s="728">
        <f>+A962+1</f>
        <v>385</v>
      </c>
      <c r="B964" s="728">
        <f>+B962+1</f>
        <v>28</v>
      </c>
      <c r="C964" s="779" t="s">
        <v>653</v>
      </c>
      <c r="D964" s="731" t="s">
        <v>74</v>
      </c>
      <c r="E964" s="731">
        <v>50</v>
      </c>
      <c r="F964" s="50"/>
      <c r="G964" s="768">
        <f t="shared" si="14"/>
        <v>0</v>
      </c>
    </row>
    <row r="965" spans="1:7" ht="12.75">
      <c r="A965" s="728"/>
      <c r="C965" s="779"/>
      <c r="D965" s="731"/>
      <c r="F965" s="50"/>
      <c r="G965" s="768"/>
    </row>
    <row r="966" spans="1:7" ht="25.5">
      <c r="A966" s="728">
        <f>+A964+1</f>
        <v>386</v>
      </c>
      <c r="B966" s="728">
        <f>+B964+1</f>
        <v>29</v>
      </c>
      <c r="C966" s="779" t="s">
        <v>654</v>
      </c>
      <c r="D966" s="731" t="s">
        <v>531</v>
      </c>
      <c r="E966" s="731">
        <v>2</v>
      </c>
      <c r="F966" s="50"/>
      <c r="G966" s="768">
        <f t="shared" si="14"/>
        <v>0</v>
      </c>
    </row>
    <row r="967" spans="1:7" ht="12.75">
      <c r="A967" s="728"/>
      <c r="C967" s="779"/>
      <c r="D967" s="731"/>
      <c r="F967" s="50"/>
      <c r="G967" s="768"/>
    </row>
    <row r="968" spans="1:7" ht="12.75">
      <c r="A968" s="728">
        <f>+A966+1</f>
        <v>387</v>
      </c>
      <c r="B968" s="728">
        <f>+B966+1</f>
        <v>30</v>
      </c>
      <c r="C968" s="779" t="s">
        <v>678</v>
      </c>
      <c r="D968" s="731" t="s">
        <v>531</v>
      </c>
      <c r="E968" s="731">
        <v>1</v>
      </c>
      <c r="F968" s="50"/>
      <c r="G968" s="768">
        <f t="shared" si="14"/>
        <v>0</v>
      </c>
    </row>
    <row r="969" spans="1:7" ht="12.75">
      <c r="A969" s="728"/>
      <c r="C969" s="779"/>
      <c r="D969" s="731"/>
      <c r="F969" s="50"/>
      <c r="G969" s="768"/>
    </row>
    <row r="970" spans="1:7" ht="12.75">
      <c r="A970" s="728">
        <f>A968+1</f>
        <v>388</v>
      </c>
      <c r="B970" s="728">
        <f>B968+1</f>
        <v>31</v>
      </c>
      <c r="C970" s="779" t="s">
        <v>667</v>
      </c>
      <c r="D970" s="731" t="s">
        <v>531</v>
      </c>
      <c r="E970" s="731">
        <v>1</v>
      </c>
      <c r="F970" s="50"/>
      <c r="G970" s="768">
        <f t="shared" si="14"/>
        <v>0</v>
      </c>
    </row>
    <row r="971" spans="1:7" ht="12.75">
      <c r="A971" s="728"/>
      <c r="C971" s="779"/>
      <c r="D971" s="731"/>
      <c r="F971" s="50"/>
      <c r="G971" s="768"/>
    </row>
    <row r="972" spans="1:7" ht="12.75">
      <c r="A972" s="759">
        <f>A970+1</f>
        <v>389</v>
      </c>
      <c r="B972" s="759">
        <f>B970+1</f>
        <v>32</v>
      </c>
      <c r="C972" s="743" t="s">
        <v>672</v>
      </c>
      <c r="D972" s="731" t="s">
        <v>531</v>
      </c>
      <c r="E972" s="731">
        <v>3</v>
      </c>
      <c r="F972" s="50"/>
      <c r="G972" s="768">
        <f t="shared" si="14"/>
        <v>0</v>
      </c>
    </row>
    <row r="973" spans="1:7" ht="12.75">
      <c r="A973" s="759"/>
      <c r="B973" s="759"/>
      <c r="C973" s="743"/>
      <c r="D973" s="731"/>
      <c r="F973" s="50"/>
      <c r="G973" s="768"/>
    </row>
    <row r="974" spans="1:7" ht="12.75">
      <c r="A974" s="759">
        <f>+A972+1</f>
        <v>390</v>
      </c>
      <c r="B974" s="759">
        <f>+B972+1</f>
        <v>33</v>
      </c>
      <c r="C974" s="743" t="s">
        <v>673</v>
      </c>
      <c r="D974" s="731" t="s">
        <v>531</v>
      </c>
      <c r="E974" s="731">
        <v>9</v>
      </c>
      <c r="F974" s="50"/>
      <c r="G974" s="768">
        <f t="shared" si="14"/>
        <v>0</v>
      </c>
    </row>
    <row r="975" spans="1:7" ht="12.75">
      <c r="A975" s="759"/>
      <c r="B975" s="759"/>
      <c r="C975" s="743"/>
      <c r="D975" s="731"/>
      <c r="F975" s="50"/>
      <c r="G975" s="768"/>
    </row>
    <row r="976" spans="1:7" ht="12.75">
      <c r="A976" s="759">
        <f>+A974+1</f>
        <v>391</v>
      </c>
      <c r="B976" s="759">
        <f>+B974+1</f>
        <v>34</v>
      </c>
      <c r="C976" s="743" t="s">
        <v>674</v>
      </c>
      <c r="D976" s="731" t="s">
        <v>531</v>
      </c>
      <c r="E976" s="731">
        <v>171</v>
      </c>
      <c r="F976" s="50"/>
      <c r="G976" s="768">
        <f t="shared" si="14"/>
        <v>0</v>
      </c>
    </row>
    <row r="977" spans="1:7" ht="12.75">
      <c r="A977" s="728"/>
      <c r="C977" s="779"/>
      <c r="D977" s="731"/>
      <c r="F977" s="50"/>
      <c r="G977" s="768"/>
    </row>
    <row r="978" spans="1:7" ht="12.75">
      <c r="A978" s="759">
        <f>A976+1</f>
        <v>392</v>
      </c>
      <c r="B978" s="759">
        <f>B976+1</f>
        <v>35</v>
      </c>
      <c r="C978" s="650" t="s">
        <v>675</v>
      </c>
      <c r="D978" s="731" t="s">
        <v>94</v>
      </c>
      <c r="E978" s="731">
        <v>1</v>
      </c>
      <c r="F978" s="50"/>
      <c r="G978" s="768">
        <f t="shared" si="14"/>
        <v>0</v>
      </c>
    </row>
    <row r="979" spans="1:7" ht="12.75">
      <c r="A979" s="759"/>
      <c r="B979" s="759"/>
      <c r="C979" s="758"/>
      <c r="D979" s="731"/>
      <c r="F979" s="50"/>
      <c r="G979" s="768"/>
    </row>
    <row r="980" spans="1:7" ht="12.75">
      <c r="A980" s="759"/>
      <c r="B980" s="759"/>
      <c r="C980" s="650"/>
      <c r="D980" s="731"/>
      <c r="F980" s="50"/>
      <c r="G980" s="768"/>
    </row>
    <row r="981" spans="1:7" ht="12.75">
      <c r="A981" s="759">
        <f>A978+1</f>
        <v>393</v>
      </c>
      <c r="B981" s="759">
        <v>1</v>
      </c>
      <c r="C981" s="758" t="s">
        <v>689</v>
      </c>
      <c r="D981" s="731" t="s">
        <v>94</v>
      </c>
      <c r="E981" s="731">
        <v>2</v>
      </c>
      <c r="F981" s="50"/>
      <c r="G981" s="768">
        <f t="shared" si="14"/>
        <v>0</v>
      </c>
    </row>
    <row r="982" spans="1:7" ht="12.75">
      <c r="A982" s="728"/>
      <c r="B982" s="769"/>
      <c r="C982" s="790"/>
      <c r="D982" s="781"/>
      <c r="E982" s="764"/>
      <c r="F982" s="889"/>
      <c r="G982" s="768"/>
    </row>
    <row r="983" spans="1:7" ht="25.5">
      <c r="A983" s="728"/>
      <c r="C983" s="639" t="s">
        <v>690</v>
      </c>
      <c r="D983" s="731"/>
      <c r="F983" s="889"/>
      <c r="G983" s="768"/>
    </row>
    <row r="984" spans="1:7" ht="12.75">
      <c r="A984" s="728"/>
      <c r="C984" s="639" t="s">
        <v>691</v>
      </c>
      <c r="D984" s="731"/>
      <c r="F984" s="889"/>
      <c r="G984" s="768"/>
    </row>
    <row r="985" spans="1:7" ht="12.75">
      <c r="A985" s="728"/>
      <c r="C985" s="639"/>
      <c r="D985" s="731"/>
      <c r="F985" s="889"/>
      <c r="G985" s="768"/>
    </row>
    <row r="986" spans="1:7" ht="12.75">
      <c r="A986" s="728"/>
      <c r="C986" s="639"/>
      <c r="D986" s="731"/>
      <c r="F986" s="889"/>
      <c r="G986" s="768"/>
    </row>
    <row r="987" spans="1:7" ht="12.75">
      <c r="A987" s="728"/>
      <c r="C987" s="639"/>
      <c r="D987" s="731"/>
      <c r="F987" s="889"/>
      <c r="G987" s="768"/>
    </row>
    <row r="988" spans="1:7" ht="12.75">
      <c r="A988" s="759"/>
      <c r="B988" s="759"/>
      <c r="C988" s="780"/>
      <c r="D988" s="748"/>
      <c r="E988" s="778"/>
      <c r="G988" s="768"/>
    </row>
    <row r="989" spans="1:7" ht="12.75">
      <c r="A989" s="759"/>
      <c r="B989" s="759"/>
      <c r="C989" s="780"/>
      <c r="D989" s="748"/>
      <c r="E989" s="778"/>
      <c r="G989" s="768"/>
    </row>
    <row r="990" spans="1:7" ht="12.75">
      <c r="A990" s="728"/>
      <c r="C990" s="780"/>
      <c r="D990" s="731"/>
      <c r="G990" s="768"/>
    </row>
    <row r="991" spans="1:7" ht="12.75">
      <c r="A991" s="728"/>
      <c r="C991" s="779"/>
      <c r="D991" s="731"/>
      <c r="G991" s="768"/>
    </row>
    <row r="992" spans="1:7" ht="12.75">
      <c r="A992" s="759"/>
      <c r="B992" s="759"/>
      <c r="C992" s="779"/>
      <c r="D992" s="781"/>
      <c r="E992" s="764"/>
      <c r="G992" s="768"/>
    </row>
    <row r="993" spans="1:7" ht="15.75">
      <c r="A993" s="756"/>
      <c r="B993" s="756"/>
      <c r="C993" s="804" t="s">
        <v>299</v>
      </c>
      <c r="D993" s="746"/>
      <c r="E993" s="747"/>
      <c r="G993" s="768"/>
    </row>
    <row r="994" spans="1:7" ht="16.5">
      <c r="A994" s="756"/>
      <c r="B994" s="756"/>
      <c r="C994" s="727" t="str">
        <f>+C23</f>
        <v>E1. Močnostne inštalacije in oprema</v>
      </c>
      <c r="G994" s="768"/>
    </row>
    <row r="995" spans="1:7" ht="12.75">
      <c r="A995" s="756"/>
      <c r="B995" s="756"/>
      <c r="G995" s="768"/>
    </row>
    <row r="996" spans="1:7" ht="12.75">
      <c r="A996" s="756"/>
      <c r="B996" s="756"/>
      <c r="C996" s="805" t="str">
        <f>+C25</f>
        <v>M1.  SVETILKE</v>
      </c>
      <c r="D996" s="731" t="s">
        <v>523</v>
      </c>
      <c r="G996" s="768">
        <f>SUM(G28:G76)</f>
        <v>0</v>
      </c>
    </row>
    <row r="997" spans="1:7" ht="12.75">
      <c r="A997" s="756"/>
      <c r="B997" s="756"/>
      <c r="C997" s="805" t="str">
        <f>+C80</f>
        <v>M2.  INŠTALACIJSKI MATERIAL</v>
      </c>
      <c r="D997" s="731" t="s">
        <v>523</v>
      </c>
      <c r="G997" s="768">
        <f>SUM(G88:G159)</f>
        <v>0</v>
      </c>
    </row>
    <row r="998" spans="1:7" ht="12.75">
      <c r="A998" s="759"/>
      <c r="B998" s="759"/>
      <c r="C998" s="805" t="str">
        <f>+C161</f>
        <v>M3. STIKALNI BLOKI</v>
      </c>
      <c r="D998" s="731" t="s">
        <v>523</v>
      </c>
      <c r="G998" s="768">
        <f>SUM(G169:G981)</f>
        <v>0</v>
      </c>
    </row>
    <row r="999" spans="1:7" ht="12.75">
      <c r="A999" s="756"/>
      <c r="B999" s="756"/>
      <c r="C999" s="806"/>
      <c r="D999" s="807"/>
      <c r="E999" s="807"/>
      <c r="F999" s="890"/>
      <c r="G999" s="858"/>
    </row>
    <row r="1000" spans="1:7" ht="12.75">
      <c r="A1000" s="756"/>
      <c r="B1000" s="756"/>
      <c r="C1000" s="742"/>
      <c r="D1000" s="731"/>
      <c r="G1000" s="768"/>
    </row>
    <row r="1001" spans="1:7" ht="12.75">
      <c r="A1001" s="756"/>
      <c r="B1001" s="756"/>
      <c r="C1001" s="757" t="s">
        <v>80</v>
      </c>
      <c r="D1001" s="747" t="s">
        <v>523</v>
      </c>
      <c r="G1001" s="794">
        <f>SUM(G996:G998)</f>
        <v>0</v>
      </c>
    </row>
    <row r="1002" spans="1:7" ht="12.75">
      <c r="A1002" s="756"/>
      <c r="B1002" s="756"/>
      <c r="C1002" s="640"/>
      <c r="D1002" s="747"/>
      <c r="G1002" s="768"/>
    </row>
    <row r="1003" spans="1:7" ht="12.75">
      <c r="A1003" s="756"/>
      <c r="B1003" s="756"/>
      <c r="C1003" s="743"/>
      <c r="D1003" s="747"/>
      <c r="G1003" s="768"/>
    </row>
    <row r="1004" spans="1:7" ht="16.5">
      <c r="A1004" s="756"/>
      <c r="B1004" s="756"/>
      <c r="C1004" s="727" t="s">
        <v>692</v>
      </c>
      <c r="D1004" s="747"/>
      <c r="G1004" s="768"/>
    </row>
    <row r="1005" spans="1:7" ht="12.75">
      <c r="A1005" s="756"/>
      <c r="B1005" s="756"/>
      <c r="C1005" s="757"/>
      <c r="D1005" s="747"/>
      <c r="G1005" s="768"/>
    </row>
    <row r="1006" spans="1:7" ht="12.75">
      <c r="A1006" s="759"/>
      <c r="B1006" s="759"/>
      <c r="C1006" s="758" t="s">
        <v>923</v>
      </c>
      <c r="D1006" s="808"/>
      <c r="E1006" s="808"/>
      <c r="G1006" s="794"/>
    </row>
    <row r="1007" spans="1:7" ht="12.75">
      <c r="A1007" s="759"/>
      <c r="B1007" s="759"/>
      <c r="C1007" s="640"/>
      <c r="D1007" s="808"/>
      <c r="E1007" s="808"/>
      <c r="G1007" s="794"/>
    </row>
    <row r="1008" spans="1:7" ht="12.75">
      <c r="A1008" s="971" t="s">
        <v>944</v>
      </c>
      <c r="B1008" s="971"/>
      <c r="C1008" s="971"/>
      <c r="D1008" s="971"/>
      <c r="E1008" s="971"/>
      <c r="F1008" s="972"/>
      <c r="G1008" s="973"/>
    </row>
    <row r="1009" spans="1:7" ht="12.75">
      <c r="A1009" s="974"/>
      <c r="B1009" s="975">
        <v>1</v>
      </c>
      <c r="C1009" s="976" t="s">
        <v>945</v>
      </c>
      <c r="D1009" s="977">
        <v>2</v>
      </c>
      <c r="E1009" s="978" t="s">
        <v>531</v>
      </c>
      <c r="F1009" s="979"/>
      <c r="G1009" s="980">
        <f>D1009*F1009</f>
        <v>0</v>
      </c>
    </row>
    <row r="1010" spans="1:7" ht="12.75">
      <c r="A1010" s="974"/>
      <c r="B1010" s="975">
        <v>2</v>
      </c>
      <c r="C1010" s="981" t="s">
        <v>946</v>
      </c>
      <c r="D1010" s="977">
        <v>14975</v>
      </c>
      <c r="E1010" s="978" t="s">
        <v>74</v>
      </c>
      <c r="F1010" s="979"/>
      <c r="G1010" s="980">
        <f aca="true" t="shared" si="15" ref="G1010:G1057">D1010*F1010</f>
        <v>0</v>
      </c>
    </row>
    <row r="1011" spans="1:7" ht="12.75">
      <c r="A1011" s="982"/>
      <c r="B1011" s="982"/>
      <c r="C1011" s="983" t="s">
        <v>947</v>
      </c>
      <c r="D1011" s="984"/>
      <c r="E1011" s="984"/>
      <c r="F1011" s="985"/>
      <c r="G1011" s="980"/>
    </row>
    <row r="1012" spans="1:7" ht="12.75">
      <c r="A1012" s="986"/>
      <c r="B1012" s="987">
        <v>3</v>
      </c>
      <c r="C1012" s="988" t="s">
        <v>948</v>
      </c>
      <c r="D1012" s="989">
        <v>190</v>
      </c>
      <c r="E1012" s="990" t="s">
        <v>531</v>
      </c>
      <c r="F1012" s="991"/>
      <c r="G1012" s="980">
        <f t="shared" si="15"/>
        <v>0</v>
      </c>
    </row>
    <row r="1013" spans="1:7" ht="12.75">
      <c r="A1013" s="986"/>
      <c r="B1013" s="987">
        <v>4</v>
      </c>
      <c r="C1013" s="988" t="s">
        <v>949</v>
      </c>
      <c r="D1013" s="989">
        <v>1</v>
      </c>
      <c r="E1013" s="990" t="s">
        <v>94</v>
      </c>
      <c r="F1013" s="991"/>
      <c r="G1013" s="980">
        <f t="shared" si="15"/>
        <v>0</v>
      </c>
    </row>
    <row r="1014" spans="1:7" ht="12.75">
      <c r="A1014" s="986"/>
      <c r="B1014" s="987">
        <v>5</v>
      </c>
      <c r="C1014" s="988" t="s">
        <v>950</v>
      </c>
      <c r="D1014" s="989">
        <v>95</v>
      </c>
      <c r="E1014" s="990" t="s">
        <v>531</v>
      </c>
      <c r="F1014" s="991"/>
      <c r="G1014" s="980">
        <f t="shared" si="15"/>
        <v>0</v>
      </c>
    </row>
    <row r="1015" spans="1:7" ht="12.75">
      <c r="A1015" s="986"/>
      <c r="B1015" s="987">
        <v>6</v>
      </c>
      <c r="C1015" s="988" t="s">
        <v>951</v>
      </c>
      <c r="D1015" s="989">
        <v>95</v>
      </c>
      <c r="E1015" s="990" t="s">
        <v>531</v>
      </c>
      <c r="F1015" s="991"/>
      <c r="G1015" s="980">
        <f t="shared" si="15"/>
        <v>0</v>
      </c>
    </row>
    <row r="1016" spans="1:7" ht="12.75">
      <c r="A1016" s="982"/>
      <c r="B1016" s="982"/>
      <c r="C1016" s="983" t="s">
        <v>952</v>
      </c>
      <c r="D1016" s="984"/>
      <c r="E1016" s="984"/>
      <c r="F1016" s="985"/>
      <c r="G1016" s="980"/>
    </row>
    <row r="1017" spans="1:7" ht="12.75">
      <c r="A1017" s="986"/>
      <c r="B1017" s="987">
        <v>7</v>
      </c>
      <c r="C1017" s="988" t="s">
        <v>953</v>
      </c>
      <c r="D1017" s="989">
        <v>2</v>
      </c>
      <c r="E1017" s="990" t="s">
        <v>531</v>
      </c>
      <c r="F1017" s="991"/>
      <c r="G1017" s="980">
        <f t="shared" si="15"/>
        <v>0</v>
      </c>
    </row>
    <row r="1018" spans="1:7" ht="12.75">
      <c r="A1018" s="982"/>
      <c r="B1018" s="982"/>
      <c r="C1018" s="983" t="s">
        <v>954</v>
      </c>
      <c r="D1018" s="984"/>
      <c r="E1018" s="984"/>
      <c r="F1018" s="985"/>
      <c r="G1018" s="980"/>
    </row>
    <row r="1019" spans="1:7" ht="12.75">
      <c r="A1019" s="986"/>
      <c r="B1019" s="987">
        <v>8</v>
      </c>
      <c r="C1019" s="988" t="s">
        <v>955</v>
      </c>
      <c r="D1019" s="989">
        <v>2</v>
      </c>
      <c r="E1019" s="990" t="s">
        <v>531</v>
      </c>
      <c r="F1019" s="991"/>
      <c r="G1019" s="980">
        <f t="shared" si="15"/>
        <v>0</v>
      </c>
    </row>
    <row r="1020" spans="1:7" ht="12.75">
      <c r="A1020" s="982"/>
      <c r="B1020" s="982"/>
      <c r="C1020" s="983" t="s">
        <v>956</v>
      </c>
      <c r="D1020" s="984"/>
      <c r="E1020" s="984"/>
      <c r="F1020" s="985"/>
      <c r="G1020" s="980"/>
    </row>
    <row r="1021" spans="1:7" ht="12.75">
      <c r="A1021" s="986"/>
      <c r="B1021" s="987">
        <v>9</v>
      </c>
      <c r="C1021" s="988" t="s">
        <v>957</v>
      </c>
      <c r="D1021" s="989">
        <v>2</v>
      </c>
      <c r="E1021" s="990" t="s">
        <v>531</v>
      </c>
      <c r="F1021" s="991"/>
      <c r="G1021" s="980">
        <f t="shared" si="15"/>
        <v>0</v>
      </c>
    </row>
    <row r="1022" spans="1:7" ht="12.75">
      <c r="A1022" s="982"/>
      <c r="B1022" s="982"/>
      <c r="C1022" s="983" t="s">
        <v>958</v>
      </c>
      <c r="D1022" s="984"/>
      <c r="E1022" s="984"/>
      <c r="F1022" s="985"/>
      <c r="G1022" s="980"/>
    </row>
    <row r="1023" spans="1:7" ht="12.75">
      <c r="A1023" s="986"/>
      <c r="B1023" s="987">
        <v>10</v>
      </c>
      <c r="C1023" s="988" t="s">
        <v>959</v>
      </c>
      <c r="D1023" s="989">
        <v>78</v>
      </c>
      <c r="E1023" s="990" t="s">
        <v>531</v>
      </c>
      <c r="F1023" s="991"/>
      <c r="G1023" s="980">
        <f t="shared" si="15"/>
        <v>0</v>
      </c>
    </row>
    <row r="1024" spans="1:7" ht="12.75">
      <c r="A1024" s="982"/>
      <c r="B1024" s="982"/>
      <c r="C1024" s="983" t="s">
        <v>960</v>
      </c>
      <c r="D1024" s="984"/>
      <c r="E1024" s="984"/>
      <c r="F1024" s="985"/>
      <c r="G1024" s="980"/>
    </row>
    <row r="1025" spans="1:7" ht="12.75">
      <c r="A1025" s="986"/>
      <c r="B1025" s="987">
        <v>11</v>
      </c>
      <c r="C1025" s="988" t="s">
        <v>961</v>
      </c>
      <c r="D1025" s="989">
        <v>26</v>
      </c>
      <c r="E1025" s="990" t="s">
        <v>531</v>
      </c>
      <c r="F1025" s="991"/>
      <c r="G1025" s="980">
        <f t="shared" si="15"/>
        <v>0</v>
      </c>
    </row>
    <row r="1026" spans="1:7" ht="12.75">
      <c r="A1026" s="982"/>
      <c r="B1026" s="982"/>
      <c r="C1026" s="983" t="s">
        <v>962</v>
      </c>
      <c r="D1026" s="984"/>
      <c r="E1026" s="984"/>
      <c r="F1026" s="985"/>
      <c r="G1026" s="980"/>
    </row>
    <row r="1027" spans="1:7" ht="12.75">
      <c r="A1027" s="986"/>
      <c r="B1027" s="987">
        <v>12</v>
      </c>
      <c r="C1027" s="988" t="s">
        <v>963</v>
      </c>
      <c r="D1027" s="989">
        <v>296</v>
      </c>
      <c r="E1027" s="990" t="s">
        <v>531</v>
      </c>
      <c r="F1027" s="991"/>
      <c r="G1027" s="980">
        <f t="shared" si="15"/>
        <v>0</v>
      </c>
    </row>
    <row r="1028" spans="1:7" ht="25.5">
      <c r="A1028" s="982"/>
      <c r="B1028" s="982"/>
      <c r="C1028" s="983" t="s">
        <v>964</v>
      </c>
      <c r="D1028" s="984"/>
      <c r="E1028" s="984"/>
      <c r="F1028" s="985"/>
      <c r="G1028" s="980"/>
    </row>
    <row r="1029" spans="1:7" ht="12.75">
      <c r="A1029" s="986"/>
      <c r="B1029" s="987">
        <v>13</v>
      </c>
      <c r="C1029" s="988" t="s">
        <v>965</v>
      </c>
      <c r="D1029" s="989">
        <v>78</v>
      </c>
      <c r="E1029" s="990" t="s">
        <v>531</v>
      </c>
      <c r="F1029" s="991"/>
      <c r="G1029" s="980">
        <f t="shared" si="15"/>
        <v>0</v>
      </c>
    </row>
    <row r="1030" spans="1:7" ht="13.5" thickBot="1">
      <c r="A1030" s="986"/>
      <c r="B1030" s="987">
        <v>14</v>
      </c>
      <c r="C1030" s="988" t="s">
        <v>966</v>
      </c>
      <c r="D1030" s="989">
        <v>26</v>
      </c>
      <c r="E1030" s="990" t="s">
        <v>531</v>
      </c>
      <c r="F1030" s="991"/>
      <c r="G1030" s="980">
        <f t="shared" si="15"/>
        <v>0</v>
      </c>
    </row>
    <row r="1031" spans="1:7" ht="13.5" thickBot="1">
      <c r="A1031" s="992" t="s">
        <v>967</v>
      </c>
      <c r="B1031" s="993"/>
      <c r="C1031" s="993"/>
      <c r="D1031" s="993"/>
      <c r="E1031" s="993"/>
      <c r="F1031" s="994"/>
      <c r="G1031" s="995">
        <f>SUM(G1009:G1030)</f>
        <v>0</v>
      </c>
    </row>
    <row r="1032" spans="1:7" ht="12.75">
      <c r="A1032" s="996"/>
      <c r="B1032" s="996"/>
      <c r="C1032" s="996"/>
      <c r="D1032" s="996"/>
      <c r="E1032" s="996"/>
      <c r="F1032" s="997"/>
      <c r="G1032" s="980"/>
    </row>
    <row r="1033" spans="1:7" ht="12.75">
      <c r="A1033" s="998" t="s">
        <v>968</v>
      </c>
      <c r="B1033" s="998"/>
      <c r="C1033" s="998"/>
      <c r="D1033" s="998"/>
      <c r="E1033" s="998"/>
      <c r="F1033" s="999"/>
      <c r="G1033" s="980"/>
    </row>
    <row r="1034" spans="1:7" ht="12.75">
      <c r="A1034" s="986"/>
      <c r="B1034" s="987">
        <v>15</v>
      </c>
      <c r="C1034" s="1000" t="s">
        <v>969</v>
      </c>
      <c r="D1034" s="1001">
        <v>6860</v>
      </c>
      <c r="E1034" s="990" t="s">
        <v>74</v>
      </c>
      <c r="F1034" s="991"/>
      <c r="G1034" s="980">
        <f t="shared" si="15"/>
        <v>0</v>
      </c>
    </row>
    <row r="1035" spans="1:7" ht="12.75">
      <c r="A1035" s="986"/>
      <c r="B1035" s="987">
        <v>16</v>
      </c>
      <c r="C1035" s="988" t="s">
        <v>970</v>
      </c>
      <c r="D1035" s="1001">
        <v>600</v>
      </c>
      <c r="E1035" s="990" t="s">
        <v>74</v>
      </c>
      <c r="F1035" s="991"/>
      <c r="G1035" s="980">
        <f t="shared" si="15"/>
        <v>0</v>
      </c>
    </row>
    <row r="1036" spans="1:7" ht="12.75">
      <c r="A1036" s="986"/>
      <c r="B1036" s="987">
        <v>17</v>
      </c>
      <c r="C1036" s="988" t="s">
        <v>971</v>
      </c>
      <c r="D1036" s="1001">
        <v>6860</v>
      </c>
      <c r="E1036" s="990" t="s">
        <v>74</v>
      </c>
      <c r="F1036" s="991"/>
      <c r="G1036" s="980">
        <f t="shared" si="15"/>
        <v>0</v>
      </c>
    </row>
    <row r="1037" spans="1:7" ht="13.5" thickBot="1">
      <c r="A1037" s="986"/>
      <c r="B1037" s="987">
        <v>18</v>
      </c>
      <c r="C1037" s="988" t="s">
        <v>972</v>
      </c>
      <c r="D1037" s="1001">
        <v>1</v>
      </c>
      <c r="E1037" s="990" t="s">
        <v>94</v>
      </c>
      <c r="F1037" s="991"/>
      <c r="G1037" s="980">
        <f t="shared" si="15"/>
        <v>0</v>
      </c>
    </row>
    <row r="1038" spans="1:7" ht="13.5" thickBot="1">
      <c r="A1038" s="992" t="s">
        <v>973</v>
      </c>
      <c r="B1038" s="993"/>
      <c r="C1038" s="993"/>
      <c r="D1038" s="993"/>
      <c r="E1038" s="993"/>
      <c r="F1038" s="994"/>
      <c r="G1038" s="995">
        <f>SUM(G1034:G1037)</f>
        <v>0</v>
      </c>
    </row>
    <row r="1039" spans="1:7" ht="12.75">
      <c r="A1039" s="996"/>
      <c r="B1039" s="996"/>
      <c r="C1039" s="996"/>
      <c r="D1039" s="996"/>
      <c r="E1039" s="996"/>
      <c r="F1039" s="997"/>
      <c r="G1039" s="980"/>
    </row>
    <row r="1040" spans="1:7" ht="12.75">
      <c r="A1040" s="998" t="s">
        <v>974</v>
      </c>
      <c r="B1040" s="998"/>
      <c r="C1040" s="998"/>
      <c r="D1040" s="998"/>
      <c r="E1040" s="998"/>
      <c r="F1040" s="999"/>
      <c r="G1040" s="980"/>
    </row>
    <row r="1041" spans="1:7" ht="12.75">
      <c r="A1041" s="986"/>
      <c r="B1041" s="987">
        <v>19</v>
      </c>
      <c r="C1041" s="988" t="s">
        <v>975</v>
      </c>
      <c r="D1041" s="1001">
        <v>1</v>
      </c>
      <c r="E1041" s="990" t="s">
        <v>94</v>
      </c>
      <c r="F1041" s="991"/>
      <c r="G1041" s="980">
        <f t="shared" si="15"/>
        <v>0</v>
      </c>
    </row>
    <row r="1042" spans="1:7" ht="38.25">
      <c r="A1042" s="982"/>
      <c r="B1042" s="982"/>
      <c r="C1042" s="983" t="s">
        <v>976</v>
      </c>
      <c r="D1042" s="982"/>
      <c r="E1042" s="982"/>
      <c r="F1042" s="985"/>
      <c r="G1042" s="980"/>
    </row>
    <row r="1043" spans="1:7" ht="12.75">
      <c r="A1043" s="986"/>
      <c r="B1043" s="987">
        <v>20</v>
      </c>
      <c r="C1043" s="988" t="s">
        <v>977</v>
      </c>
      <c r="D1043" s="1001">
        <v>296</v>
      </c>
      <c r="E1043" s="990" t="s">
        <v>531</v>
      </c>
      <c r="F1043" s="991"/>
      <c r="G1043" s="980">
        <f t="shared" si="15"/>
        <v>0</v>
      </c>
    </row>
    <row r="1044" spans="1:7" ht="38.25">
      <c r="A1044" s="982"/>
      <c r="B1044" s="982"/>
      <c r="C1044" s="983" t="s">
        <v>978</v>
      </c>
      <c r="D1044" s="982"/>
      <c r="E1044" s="984"/>
      <c r="F1044" s="985"/>
      <c r="G1044" s="980"/>
    </row>
    <row r="1045" spans="1:7" ht="12.75">
      <c r="A1045" s="986"/>
      <c r="B1045" s="987">
        <v>21</v>
      </c>
      <c r="C1045" s="988" t="s">
        <v>979</v>
      </c>
      <c r="D1045" s="1001">
        <v>14975</v>
      </c>
      <c r="E1045" s="990" t="s">
        <v>74</v>
      </c>
      <c r="F1045" s="991"/>
      <c r="G1045" s="980">
        <f t="shared" si="15"/>
        <v>0</v>
      </c>
    </row>
    <row r="1046" spans="1:7" ht="12.75">
      <c r="A1046" s="986"/>
      <c r="B1046" s="987">
        <v>22</v>
      </c>
      <c r="C1046" s="988" t="s">
        <v>980</v>
      </c>
      <c r="D1046" s="1001">
        <v>1</v>
      </c>
      <c r="E1046" s="990" t="s">
        <v>94</v>
      </c>
      <c r="F1046" s="991"/>
      <c r="G1046" s="980">
        <f t="shared" si="15"/>
        <v>0</v>
      </c>
    </row>
    <row r="1047" spans="1:7" ht="12.75">
      <c r="A1047" s="986"/>
      <c r="B1047" s="987">
        <v>23</v>
      </c>
      <c r="C1047" s="988" t="s">
        <v>981</v>
      </c>
      <c r="D1047" s="1001">
        <v>1</v>
      </c>
      <c r="E1047" s="990" t="s">
        <v>94</v>
      </c>
      <c r="F1047" s="991"/>
      <c r="G1047" s="980">
        <f t="shared" si="15"/>
        <v>0</v>
      </c>
    </row>
    <row r="1048" spans="1:7" ht="25.5">
      <c r="A1048" s="982"/>
      <c r="B1048" s="982"/>
      <c r="C1048" s="983" t="s">
        <v>982</v>
      </c>
      <c r="D1048" s="982"/>
      <c r="E1048" s="984"/>
      <c r="F1048" s="985"/>
      <c r="G1048" s="980"/>
    </row>
    <row r="1049" spans="1:7" ht="12.75">
      <c r="A1049" s="986"/>
      <c r="B1049" s="987">
        <v>24</v>
      </c>
      <c r="C1049" s="988" t="s">
        <v>983</v>
      </c>
      <c r="D1049" s="1001">
        <v>1</v>
      </c>
      <c r="E1049" s="990" t="s">
        <v>94</v>
      </c>
      <c r="F1049" s="991"/>
      <c r="G1049" s="980">
        <f t="shared" si="15"/>
        <v>0</v>
      </c>
    </row>
    <row r="1050" spans="1:7" ht="25.5">
      <c r="A1050" s="982"/>
      <c r="B1050" s="982"/>
      <c r="C1050" s="983" t="s">
        <v>693</v>
      </c>
      <c r="D1050" s="982"/>
      <c r="E1050" s="984"/>
      <c r="F1050" s="985"/>
      <c r="G1050" s="980"/>
    </row>
    <row r="1051" spans="1:7" ht="12.75">
      <c r="A1051" s="986"/>
      <c r="B1051" s="987">
        <v>25</v>
      </c>
      <c r="C1051" s="988" t="s">
        <v>972</v>
      </c>
      <c r="D1051" s="1001">
        <v>1</v>
      </c>
      <c r="E1051" s="990" t="s">
        <v>94</v>
      </c>
      <c r="F1051" s="991"/>
      <c r="G1051" s="980">
        <f t="shared" si="15"/>
        <v>0</v>
      </c>
    </row>
    <row r="1052" spans="1:7" ht="12.75">
      <c r="A1052" s="986"/>
      <c r="B1052" s="987">
        <v>26</v>
      </c>
      <c r="C1052" s="988" t="s">
        <v>984</v>
      </c>
      <c r="D1052" s="1001">
        <v>5</v>
      </c>
      <c r="E1052" s="990" t="s">
        <v>531</v>
      </c>
      <c r="F1052" s="991"/>
      <c r="G1052" s="980">
        <f t="shared" si="15"/>
        <v>0</v>
      </c>
    </row>
    <row r="1053" spans="1:7" ht="38.25">
      <c r="A1053" s="982"/>
      <c r="B1053" s="982"/>
      <c r="C1053" s="983" t="s">
        <v>694</v>
      </c>
      <c r="D1053" s="982"/>
      <c r="E1053" s="984"/>
      <c r="F1053" s="985"/>
      <c r="G1053" s="980"/>
    </row>
    <row r="1054" spans="1:7" ht="12.75">
      <c r="A1054" s="986"/>
      <c r="B1054" s="987">
        <v>27</v>
      </c>
      <c r="C1054" s="988" t="s">
        <v>985</v>
      </c>
      <c r="D1054" s="1001">
        <v>296</v>
      </c>
      <c r="E1054" s="990" t="s">
        <v>531</v>
      </c>
      <c r="F1054" s="991"/>
      <c r="G1054" s="980">
        <f t="shared" si="15"/>
        <v>0</v>
      </c>
    </row>
    <row r="1055" spans="1:7" ht="153">
      <c r="A1055" s="982"/>
      <c r="B1055" s="982"/>
      <c r="C1055" s="983" t="s">
        <v>986</v>
      </c>
      <c r="D1055" s="982"/>
      <c r="E1055" s="984"/>
      <c r="F1055" s="985"/>
      <c r="G1055" s="980"/>
    </row>
    <row r="1056" spans="1:7" ht="25.5">
      <c r="A1056" s="982"/>
      <c r="B1056" s="982"/>
      <c r="C1056" s="983" t="s">
        <v>987</v>
      </c>
      <c r="D1056" s="982"/>
      <c r="E1056" s="984"/>
      <c r="F1056" s="985"/>
      <c r="G1056" s="980"/>
    </row>
    <row r="1057" spans="1:7" ht="12.75">
      <c r="A1057" s="986"/>
      <c r="B1057" s="987">
        <v>28</v>
      </c>
      <c r="C1057" s="988" t="s">
        <v>988</v>
      </c>
      <c r="D1057" s="1001">
        <v>1</v>
      </c>
      <c r="E1057" s="990" t="s">
        <v>94</v>
      </c>
      <c r="F1057" s="991"/>
      <c r="G1057" s="980">
        <f t="shared" si="15"/>
        <v>0</v>
      </c>
    </row>
    <row r="1058" spans="1:7" ht="13.5" thickBot="1">
      <c r="A1058" s="982"/>
      <c r="B1058" s="982"/>
      <c r="C1058" s="983" t="s">
        <v>695</v>
      </c>
      <c r="D1058" s="982"/>
      <c r="E1058" s="984"/>
      <c r="F1058" s="985"/>
      <c r="G1058" s="1002"/>
    </row>
    <row r="1059" spans="1:7" ht="13.5" customHeight="1" thickBot="1">
      <c r="A1059" s="1003" t="s">
        <v>989</v>
      </c>
      <c r="B1059" s="1004"/>
      <c r="C1059" s="1004"/>
      <c r="D1059" s="1005"/>
      <c r="E1059" s="1006"/>
      <c r="F1059" s="1007"/>
      <c r="G1059" s="1008">
        <f>SUM(G1041:G1058)</f>
        <v>0</v>
      </c>
    </row>
    <row r="1060" spans="1:7" ht="12.75">
      <c r="A1060" s="996"/>
      <c r="B1060" s="996"/>
      <c r="C1060" s="996"/>
      <c r="D1060" s="996"/>
      <c r="E1060" s="1009"/>
      <c r="F1060" s="997"/>
      <c r="G1060" s="1010"/>
    </row>
    <row r="1061" spans="1:7" ht="12.75" customHeight="1">
      <c r="A1061" s="1011" t="s">
        <v>990</v>
      </c>
      <c r="B1061" s="1011"/>
      <c r="C1061" s="1011"/>
      <c r="D1061" s="1010"/>
      <c r="E1061" s="1012"/>
      <c r="F1061" s="1013"/>
      <c r="G1061" s="1010"/>
    </row>
    <row r="1062" spans="1:7" ht="12.75">
      <c r="A1062" s="974"/>
      <c r="B1062" s="975">
        <v>29</v>
      </c>
      <c r="C1062" s="976" t="s">
        <v>991</v>
      </c>
      <c r="D1062" s="1014">
        <v>1</v>
      </c>
      <c r="E1062" s="978" t="s">
        <v>94</v>
      </c>
      <c r="F1062" s="979"/>
      <c r="G1062" s="1015">
        <f>D1062*F1062</f>
        <v>0</v>
      </c>
    </row>
    <row r="1063" spans="1:7" ht="26.25" thickBot="1">
      <c r="A1063" s="1016"/>
      <c r="B1063" s="1016"/>
      <c r="C1063" s="1017" t="s">
        <v>992</v>
      </c>
      <c r="D1063" s="1016"/>
      <c r="E1063" s="1018"/>
      <c r="F1063" s="1019"/>
      <c r="G1063" s="1020"/>
    </row>
    <row r="1064" spans="1:7" ht="13.5" customHeight="1" thickBot="1">
      <c r="A1064" s="1021" t="s">
        <v>993</v>
      </c>
      <c r="B1064" s="1022"/>
      <c r="C1064" s="1022"/>
      <c r="D1064" s="1023"/>
      <c r="E1064" s="1024"/>
      <c r="F1064" s="1025"/>
      <c r="G1064" s="1026">
        <f>G1062</f>
        <v>0</v>
      </c>
    </row>
    <row r="1065" spans="1:7" ht="12.75">
      <c r="A1065" s="759"/>
      <c r="B1065" s="759"/>
      <c r="C1065" s="758"/>
      <c r="D1065" s="786"/>
      <c r="F1065" s="891"/>
      <c r="G1065" s="768"/>
    </row>
    <row r="1066" spans="1:7" ht="12.75">
      <c r="A1066" s="759"/>
      <c r="B1066" s="759"/>
      <c r="C1066" s="809"/>
      <c r="D1066" s="786"/>
      <c r="F1066" s="891"/>
      <c r="G1066" s="768"/>
    </row>
    <row r="1067" spans="1:7" ht="15.75">
      <c r="A1067" s="759"/>
      <c r="B1067" s="759"/>
      <c r="C1067" s="804" t="s">
        <v>299</v>
      </c>
      <c r="D1067" s="731"/>
      <c r="G1067" s="794"/>
    </row>
    <row r="1068" spans="1:7" ht="15.75">
      <c r="A1068" s="759"/>
      <c r="B1068" s="759"/>
      <c r="C1068" s="804"/>
      <c r="D1068" s="731"/>
      <c r="G1068" s="794"/>
    </row>
    <row r="1069" spans="1:7" ht="16.5">
      <c r="A1069" s="759"/>
      <c r="B1069" s="759"/>
      <c r="C1069" s="727" t="str">
        <f>C1004</f>
        <v>I1. Signalnokomunikacijske inštalacije</v>
      </c>
      <c r="D1069" s="731"/>
      <c r="G1069" s="768"/>
    </row>
    <row r="1070" spans="1:7" ht="16.5">
      <c r="A1070" s="759"/>
      <c r="B1070" s="759"/>
      <c r="C1070" s="727"/>
      <c r="D1070" s="731"/>
      <c r="G1070" s="768"/>
    </row>
    <row r="1071" spans="1:8" ht="12.75">
      <c r="A1071" s="759"/>
      <c r="B1071" s="759"/>
      <c r="C1071" s="810" t="str">
        <f>+C1006</f>
        <v>POŽARNO JAVLJANJE </v>
      </c>
      <c r="D1071" s="811"/>
      <c r="E1071" s="811" t="s">
        <v>523</v>
      </c>
      <c r="F1071" s="892"/>
      <c r="G1071" s="1027">
        <f>G1031+G1038+G1059+G1064</f>
        <v>0</v>
      </c>
      <c r="H1071" s="768"/>
    </row>
    <row r="1072" spans="1:8" ht="12.75">
      <c r="A1072" s="759"/>
      <c r="B1072" s="759"/>
      <c r="C1072" s="812"/>
      <c r="D1072" s="813"/>
      <c r="E1072" s="813"/>
      <c r="F1072" s="893"/>
      <c r="G1072" s="860"/>
      <c r="H1072" s="768"/>
    </row>
    <row r="1073" spans="1:7" ht="12.75">
      <c r="A1073" s="759"/>
      <c r="B1073" s="759"/>
      <c r="D1073" s="814"/>
      <c r="E1073" s="811"/>
      <c r="F1073" s="894"/>
      <c r="G1073" s="859"/>
    </row>
    <row r="1074" spans="1:7" ht="12.75">
      <c r="A1074" s="759"/>
      <c r="B1074" s="759"/>
      <c r="C1074" s="757" t="s">
        <v>97</v>
      </c>
      <c r="D1074" s="807"/>
      <c r="E1074" s="745" t="s">
        <v>523</v>
      </c>
      <c r="G1074" s="794">
        <f>G1071</f>
        <v>0</v>
      </c>
    </row>
    <row r="1075" spans="1:7" ht="12.75">
      <c r="A1075" s="759"/>
      <c r="B1075" s="759"/>
      <c r="C1075" s="640"/>
      <c r="D1075" s="731"/>
      <c r="G1075" s="768"/>
    </row>
    <row r="1076" spans="1:7" ht="16.5">
      <c r="A1076" s="728"/>
      <c r="C1076" s="727" t="s">
        <v>924</v>
      </c>
      <c r="D1076" s="731"/>
      <c r="F1076" s="14"/>
      <c r="G1076" s="794"/>
    </row>
    <row r="1077" spans="1:7" ht="12.75">
      <c r="A1077" s="728"/>
      <c r="C1077" s="758" t="s">
        <v>696</v>
      </c>
      <c r="D1077" s="731"/>
      <c r="G1077" s="768"/>
    </row>
    <row r="1078" spans="1:7" ht="12.75">
      <c r="A1078" s="728"/>
      <c r="C1078" s="758"/>
      <c r="D1078" s="731"/>
      <c r="G1078" s="768"/>
    </row>
    <row r="1079" spans="1:7" ht="12.75">
      <c r="A1079" s="759"/>
      <c r="B1079" s="759"/>
      <c r="C1079" s="758" t="s">
        <v>525</v>
      </c>
      <c r="D1079" s="815"/>
      <c r="E1079" s="816"/>
      <c r="F1079" s="895"/>
      <c r="G1079" s="861"/>
    </row>
    <row r="1080" spans="1:7" ht="12.75">
      <c r="A1080" s="759"/>
      <c r="B1080" s="759"/>
      <c r="C1080" s="758" t="s">
        <v>696</v>
      </c>
      <c r="D1080" s="815"/>
      <c r="E1080" s="816"/>
      <c r="F1080" s="895"/>
      <c r="G1080" s="861"/>
    </row>
    <row r="1081" spans="1:7" ht="25.5">
      <c r="A1081" s="774"/>
      <c r="B1081" s="775"/>
      <c r="C1081" s="776" t="s">
        <v>560</v>
      </c>
      <c r="D1081" s="731"/>
      <c r="G1081" s="768"/>
    </row>
    <row r="1082" spans="1:7" ht="12.75">
      <c r="A1082" s="774"/>
      <c r="B1082" s="775"/>
      <c r="C1082" s="776"/>
      <c r="D1082" s="731"/>
      <c r="E1082" s="732"/>
      <c r="G1082" s="768"/>
    </row>
    <row r="1083" spans="1:7" ht="12.75">
      <c r="A1083" s="774"/>
      <c r="B1083" s="775"/>
      <c r="C1083" s="779" t="s">
        <v>561</v>
      </c>
      <c r="D1083" s="731"/>
      <c r="E1083" s="732"/>
      <c r="G1083" s="768"/>
    </row>
    <row r="1084" spans="1:7" ht="12.75">
      <c r="A1084" s="774"/>
      <c r="B1084" s="775"/>
      <c r="C1084" s="779"/>
      <c r="D1084" s="731"/>
      <c r="E1084" s="732"/>
      <c r="G1084" s="768"/>
    </row>
    <row r="1085" spans="1:7" ht="25.5">
      <c r="A1085" s="728"/>
      <c r="C1085" s="639" t="s">
        <v>697</v>
      </c>
      <c r="D1085" s="732"/>
      <c r="E1085" s="732"/>
      <c r="F1085" s="14"/>
      <c r="G1085" s="768"/>
    </row>
    <row r="1086" spans="1:7" ht="38.25">
      <c r="A1086" s="759" t="e">
        <f>#REF!+1</f>
        <v>#REF!</v>
      </c>
      <c r="B1086" s="759">
        <f>+B1084+1</f>
        <v>1</v>
      </c>
      <c r="C1086" s="639" t="s">
        <v>698</v>
      </c>
      <c r="D1086" s="731">
        <v>4650</v>
      </c>
      <c r="E1086" s="732" t="s">
        <v>74</v>
      </c>
      <c r="G1086" s="768">
        <f>D1086*F1086</f>
        <v>0</v>
      </c>
    </row>
    <row r="1087" spans="1:7" ht="12.75">
      <c r="A1087" s="759"/>
      <c r="B1087" s="759"/>
      <c r="C1087" s="639"/>
      <c r="D1087" s="731"/>
      <c r="E1087" s="732"/>
      <c r="G1087" s="768"/>
    </row>
    <row r="1088" spans="1:7" ht="25.5">
      <c r="A1088" s="759" t="e">
        <f>A1086+1</f>
        <v>#REF!</v>
      </c>
      <c r="B1088" s="759">
        <f>+B1086+1</f>
        <v>2</v>
      </c>
      <c r="C1088" s="639" t="s">
        <v>699</v>
      </c>
      <c r="D1088" s="731">
        <v>200</v>
      </c>
      <c r="E1088" s="732" t="s">
        <v>74</v>
      </c>
      <c r="G1088" s="768">
        <f>D1088*F1088</f>
        <v>0</v>
      </c>
    </row>
    <row r="1089" spans="1:7" ht="12.75">
      <c r="A1089" s="759"/>
      <c r="B1089" s="759"/>
      <c r="C1089" s="639"/>
      <c r="D1089" s="731"/>
      <c r="E1089" s="732"/>
      <c r="G1089" s="768"/>
    </row>
    <row r="1090" spans="1:7" ht="12.75">
      <c r="A1090" s="728"/>
      <c r="B1090" s="728" t="s">
        <v>700</v>
      </c>
      <c r="C1090" s="639" t="s">
        <v>701</v>
      </c>
      <c r="D1090" s="732"/>
      <c r="E1090" s="732"/>
      <c r="F1090" s="14"/>
      <c r="G1090" s="768"/>
    </row>
    <row r="1091" spans="1:7" ht="12.75">
      <c r="A1091" s="759"/>
      <c r="B1091" s="759" t="s">
        <v>700</v>
      </c>
      <c r="C1091" s="639" t="s">
        <v>702</v>
      </c>
      <c r="D1091" s="732"/>
      <c r="E1091" s="732"/>
      <c r="F1091" s="14"/>
      <c r="G1091" s="768"/>
    </row>
    <row r="1092" spans="1:7" ht="12.75">
      <c r="A1092" s="759"/>
      <c r="B1092" s="759" t="s">
        <v>700</v>
      </c>
      <c r="C1092" s="639" t="s">
        <v>703</v>
      </c>
      <c r="D1092" s="732"/>
      <c r="E1092" s="732"/>
      <c r="F1092" s="14"/>
      <c r="G1092" s="768"/>
    </row>
    <row r="1093" spans="1:7" ht="12.75">
      <c r="A1093" s="759"/>
      <c r="B1093" s="759" t="s">
        <v>700</v>
      </c>
      <c r="C1093" s="639" t="s">
        <v>704</v>
      </c>
      <c r="D1093" s="732"/>
      <c r="E1093" s="732"/>
      <c r="F1093" s="14"/>
      <c r="G1093" s="768"/>
    </row>
    <row r="1094" spans="1:7" ht="12.75">
      <c r="A1094" s="759"/>
      <c r="B1094" s="759" t="s">
        <v>700</v>
      </c>
      <c r="C1094" s="639" t="s">
        <v>705</v>
      </c>
      <c r="D1094" s="732"/>
      <c r="E1094" s="732"/>
      <c r="F1094" s="14"/>
      <c r="G1094" s="768"/>
    </row>
    <row r="1095" spans="1:7" ht="12.75">
      <c r="A1095" s="759"/>
      <c r="B1095" s="759" t="s">
        <v>700</v>
      </c>
      <c r="C1095" s="639" t="s">
        <v>706</v>
      </c>
      <c r="D1095" s="732"/>
      <c r="E1095" s="732"/>
      <c r="F1095" s="14"/>
      <c r="G1095" s="768"/>
    </row>
    <row r="1096" spans="1:7" ht="12.75">
      <c r="A1096" s="759"/>
      <c r="B1096" s="759" t="s">
        <v>700</v>
      </c>
      <c r="C1096" s="639" t="s">
        <v>707</v>
      </c>
      <c r="D1096" s="732"/>
      <c r="E1096" s="732"/>
      <c r="F1096" s="14"/>
      <c r="G1096" s="768"/>
    </row>
    <row r="1097" spans="1:7" ht="12.75">
      <c r="A1097" s="759"/>
      <c r="B1097" s="759" t="s">
        <v>700</v>
      </c>
      <c r="C1097" s="639" t="s">
        <v>708</v>
      </c>
      <c r="D1097" s="732"/>
      <c r="E1097" s="732"/>
      <c r="F1097" s="14"/>
      <c r="G1097" s="768"/>
    </row>
    <row r="1098" spans="1:7" ht="12.75">
      <c r="A1098" s="759"/>
      <c r="B1098" s="759" t="s">
        <v>700</v>
      </c>
      <c r="C1098" s="639" t="s">
        <v>709</v>
      </c>
      <c r="D1098" s="732"/>
      <c r="E1098" s="732"/>
      <c r="F1098" s="14"/>
      <c r="G1098" s="768"/>
    </row>
    <row r="1099" spans="1:7" ht="12.75">
      <c r="A1099" s="759"/>
      <c r="B1099" s="759"/>
      <c r="C1099" s="639"/>
      <c r="D1099" s="732"/>
      <c r="E1099" s="732"/>
      <c r="F1099" s="14"/>
      <c r="G1099" s="768"/>
    </row>
    <row r="1100" spans="1:7" ht="12.75">
      <c r="A1100" s="759" t="e">
        <f>A1088+1</f>
        <v>#REF!</v>
      </c>
      <c r="B1100" s="759">
        <f>B1088+1</f>
        <v>3</v>
      </c>
      <c r="C1100" s="639" t="s">
        <v>710</v>
      </c>
      <c r="D1100" s="731">
        <v>1</v>
      </c>
      <c r="E1100" s="732" t="s">
        <v>94</v>
      </c>
      <c r="G1100" s="768">
        <f>D1100*F1100</f>
        <v>0</v>
      </c>
    </row>
    <row r="1101" spans="1:7" ht="12.75">
      <c r="A1101" s="728"/>
      <c r="C1101" s="639"/>
      <c r="D1101" s="731"/>
      <c r="E1101" s="732"/>
      <c r="G1101" s="768"/>
    </row>
    <row r="1102" spans="1:7" ht="12.75">
      <c r="A1102" s="759" t="e">
        <f>+A1100+1</f>
        <v>#REF!</v>
      </c>
      <c r="B1102" s="759">
        <f>+B1100+1</f>
        <v>4</v>
      </c>
      <c r="C1102" s="639" t="s">
        <v>711</v>
      </c>
      <c r="D1102" s="731">
        <v>1</v>
      </c>
      <c r="E1102" s="732" t="s">
        <v>94</v>
      </c>
      <c r="G1102" s="768">
        <f>D1102*F1102</f>
        <v>0</v>
      </c>
    </row>
    <row r="1103" spans="1:7" ht="12.75">
      <c r="A1103" s="759"/>
      <c r="B1103" s="759"/>
      <c r="C1103" s="639"/>
      <c r="D1103" s="731"/>
      <c r="E1103" s="732"/>
      <c r="G1103" s="768"/>
    </row>
    <row r="1104" spans="1:7" ht="12.75">
      <c r="A1104" s="728"/>
      <c r="D1104" s="732"/>
      <c r="E1104" s="732"/>
      <c r="F1104" s="14"/>
      <c r="G1104" s="768"/>
    </row>
    <row r="1105" spans="1:7" ht="12.75">
      <c r="A1105" s="728"/>
      <c r="C1105" s="758" t="s">
        <v>925</v>
      </c>
      <c r="D1105" s="732"/>
      <c r="E1105" s="732"/>
      <c r="F1105" s="896"/>
      <c r="G1105" s="768"/>
    </row>
    <row r="1106" spans="1:7" ht="12.75">
      <c r="A1106" s="728"/>
      <c r="C1106" s="758" t="s">
        <v>696</v>
      </c>
      <c r="D1106" s="732"/>
      <c r="E1106" s="732"/>
      <c r="F1106" s="14"/>
      <c r="G1106" s="768"/>
    </row>
    <row r="1107" spans="1:7" ht="25.5">
      <c r="A1107" s="819"/>
      <c r="B1107" s="820"/>
      <c r="C1107" s="776" t="s">
        <v>712</v>
      </c>
      <c r="D1107" s="817"/>
      <c r="E1107" s="821"/>
      <c r="F1107" s="14"/>
      <c r="G1107" s="768"/>
    </row>
    <row r="1108" spans="1:7" ht="25.5">
      <c r="A1108" s="819"/>
      <c r="B1108" s="775"/>
      <c r="C1108" s="822" t="s">
        <v>713</v>
      </c>
      <c r="D1108" s="823"/>
      <c r="E1108" s="823"/>
      <c r="F1108" s="14"/>
      <c r="G1108" s="768"/>
    </row>
    <row r="1109" spans="1:7" ht="12.75">
      <c r="A1109" s="819"/>
      <c r="B1109" s="775"/>
      <c r="C1109" s="776"/>
      <c r="D1109" s="823"/>
      <c r="E1109" s="823"/>
      <c r="F1109" s="14"/>
      <c r="G1109" s="768"/>
    </row>
    <row r="1110" spans="1:7" ht="12.75">
      <c r="A1110" s="728"/>
      <c r="C1110" s="758" t="s">
        <v>714</v>
      </c>
      <c r="D1110" s="732"/>
      <c r="E1110" s="732"/>
      <c r="F1110" s="14"/>
      <c r="G1110" s="768"/>
    </row>
    <row r="1111" spans="1:7" ht="25.5">
      <c r="A1111" s="728"/>
      <c r="C1111" s="639" t="s">
        <v>697</v>
      </c>
      <c r="D1111" s="732"/>
      <c r="E1111" s="732"/>
      <c r="F1111" s="14"/>
      <c r="G1111" s="768"/>
    </row>
    <row r="1112" spans="1:7" ht="12.75">
      <c r="A1112" s="759" t="e">
        <f>A1102+1</f>
        <v>#REF!</v>
      </c>
      <c r="B1112" s="759">
        <v>1</v>
      </c>
      <c r="C1112" s="639" t="s">
        <v>715</v>
      </c>
      <c r="D1112" s="731">
        <v>5000</v>
      </c>
      <c r="E1112" s="732" t="s">
        <v>74</v>
      </c>
      <c r="G1112" s="768">
        <f>D1112*F1112</f>
        <v>0</v>
      </c>
    </row>
    <row r="1113" spans="1:7" ht="12.75">
      <c r="A1113" s="759"/>
      <c r="B1113" s="759"/>
      <c r="C1113" s="639"/>
      <c r="D1113" s="731"/>
      <c r="E1113" s="732"/>
      <c r="G1113" s="768"/>
    </row>
    <row r="1114" spans="1:7" ht="25.5">
      <c r="A1114" s="759" t="e">
        <f>A1112+1</f>
        <v>#REF!</v>
      </c>
      <c r="B1114" s="759">
        <f>+B1112+1</f>
        <v>2</v>
      </c>
      <c r="C1114" s="639" t="s">
        <v>716</v>
      </c>
      <c r="D1114" s="731">
        <v>300</v>
      </c>
      <c r="E1114" s="731" t="s">
        <v>74</v>
      </c>
      <c r="G1114" s="768">
        <f>D1114*F1114</f>
        <v>0</v>
      </c>
    </row>
    <row r="1115" spans="1:7" ht="12.75">
      <c r="A1115" s="759"/>
      <c r="B1115" s="759"/>
      <c r="C1115" s="639"/>
      <c r="D1115" s="731"/>
      <c r="E1115" s="732"/>
      <c r="G1115" s="768"/>
    </row>
    <row r="1116" spans="1:7" ht="38.25">
      <c r="A1116" s="759"/>
      <c r="C1116" s="639" t="s">
        <v>717</v>
      </c>
      <c r="D1116" s="731"/>
      <c r="E1116" s="732"/>
      <c r="G1116" s="768"/>
    </row>
    <row r="1117" spans="1:7" ht="12.75">
      <c r="A1117" s="728"/>
      <c r="C1117" s="639"/>
      <c r="D1117" s="731"/>
      <c r="E1117" s="732"/>
      <c r="G1117" s="768"/>
    </row>
    <row r="1118" spans="1:7" ht="38.25">
      <c r="A1118" s="759"/>
      <c r="C1118" s="639" t="s">
        <v>718</v>
      </c>
      <c r="D1118" s="731"/>
      <c r="E1118" s="732"/>
      <c r="G1118" s="768"/>
    </row>
    <row r="1119" spans="1:7" ht="12.75">
      <c r="A1119" s="728"/>
      <c r="C1119" s="639"/>
      <c r="D1119" s="731"/>
      <c r="E1119" s="732"/>
      <c r="G1119" s="768"/>
    </row>
    <row r="1120" spans="1:7" ht="38.25">
      <c r="A1120" s="759"/>
      <c r="C1120" s="639" t="s">
        <v>719</v>
      </c>
      <c r="D1120" s="731"/>
      <c r="E1120" s="732"/>
      <c r="G1120" s="768"/>
    </row>
    <row r="1121" spans="1:7" ht="12.75">
      <c r="A1121" s="728"/>
      <c r="C1121" s="639"/>
      <c r="D1121" s="731"/>
      <c r="E1121" s="732"/>
      <c r="G1121" s="768"/>
    </row>
    <row r="1122" spans="1:7" ht="12.75">
      <c r="A1122" s="728"/>
      <c r="C1122" s="639"/>
      <c r="D1122" s="731"/>
      <c r="E1122" s="732"/>
      <c r="G1122" s="768"/>
    </row>
    <row r="1123" spans="1:7" ht="12.75">
      <c r="A1123" s="759" t="e">
        <f>A1114+1</f>
        <v>#REF!</v>
      </c>
      <c r="B1123" s="759">
        <f>B1114+1</f>
        <v>3</v>
      </c>
      <c r="C1123" s="639" t="s">
        <v>710</v>
      </c>
      <c r="D1123" s="731">
        <v>1</v>
      </c>
      <c r="E1123" s="732" t="s">
        <v>94</v>
      </c>
      <c r="G1123" s="768">
        <f>D1123*F1123</f>
        <v>0</v>
      </c>
    </row>
    <row r="1124" spans="1:7" ht="12.75">
      <c r="A1124" s="728"/>
      <c r="C1124" s="639"/>
      <c r="D1124" s="731"/>
      <c r="E1124" s="732"/>
      <c r="G1124" s="768"/>
    </row>
    <row r="1125" spans="1:7" ht="12.75">
      <c r="A1125" s="759" t="e">
        <f>+A1123+1</f>
        <v>#REF!</v>
      </c>
      <c r="B1125" s="759">
        <f>+B1123+1</f>
        <v>4</v>
      </c>
      <c r="C1125" s="639" t="s">
        <v>711</v>
      </c>
      <c r="D1125" s="731">
        <v>1</v>
      </c>
      <c r="E1125" s="732" t="s">
        <v>94</v>
      </c>
      <c r="G1125" s="768">
        <f>D1125*F1125</f>
        <v>0</v>
      </c>
    </row>
    <row r="1126" spans="1:7" ht="12.75">
      <c r="A1126" s="769"/>
      <c r="B1126" s="769"/>
      <c r="D1126" s="731"/>
      <c r="E1126" s="732"/>
      <c r="G1126" s="794"/>
    </row>
    <row r="1127" spans="1:7" ht="15.75">
      <c r="A1127" s="728"/>
      <c r="C1127" s="804" t="s">
        <v>299</v>
      </c>
      <c r="D1127" s="747"/>
      <c r="E1127" s="732"/>
      <c r="G1127" s="768"/>
    </row>
    <row r="1128" spans="1:7" ht="12.75">
      <c r="A1128" s="728"/>
      <c r="C1128" s="728"/>
      <c r="D1128" s="731"/>
      <c r="G1128" s="768"/>
    </row>
    <row r="1129" spans="1:7" ht="16.5">
      <c r="A1129" s="728"/>
      <c r="C1129" s="727" t="s">
        <v>924</v>
      </c>
      <c r="D1129" s="731"/>
      <c r="E1129" s="732"/>
      <c r="G1129" s="768"/>
    </row>
    <row r="1130" spans="1:7" ht="12.75">
      <c r="A1130" s="728"/>
      <c r="D1130" s="731"/>
      <c r="E1130" s="732"/>
      <c r="G1130" s="768"/>
    </row>
    <row r="1131" spans="1:7" ht="16.5">
      <c r="A1131" s="728"/>
      <c r="C1131" s="639" t="s">
        <v>525</v>
      </c>
      <c r="D1131" s="748" t="s">
        <v>523</v>
      </c>
      <c r="E1131" s="727"/>
      <c r="F1131" s="897"/>
      <c r="G1131" s="764">
        <f>SUM(G1086:G1102)</f>
        <v>0</v>
      </c>
    </row>
    <row r="1132" spans="1:7" ht="16.5">
      <c r="A1132" s="728"/>
      <c r="C1132" s="639" t="s">
        <v>925</v>
      </c>
      <c r="D1132" s="748" t="s">
        <v>523</v>
      </c>
      <c r="E1132" s="727"/>
      <c r="F1132" s="897"/>
      <c r="G1132" s="764">
        <f>SUM(G1112:G1125)</f>
        <v>0</v>
      </c>
    </row>
    <row r="1133" spans="1:7" ht="12.75">
      <c r="A1133" s="728"/>
      <c r="C1133" s="824"/>
      <c r="D1133" s="825"/>
      <c r="E1133" s="825"/>
      <c r="F1133" s="898"/>
      <c r="G1133" s="858"/>
    </row>
    <row r="1134" spans="1:7" ht="12.75">
      <c r="A1134" s="728"/>
      <c r="C1134" s="826"/>
      <c r="D1134" s="818"/>
      <c r="E1134" s="818"/>
      <c r="F1134" s="11"/>
      <c r="G1134" s="768"/>
    </row>
    <row r="1135" spans="1:7" ht="12.75">
      <c r="A1135" s="728"/>
      <c r="C1135" s="757" t="s">
        <v>80</v>
      </c>
      <c r="D1135" s="747" t="s">
        <v>523</v>
      </c>
      <c r="E1135" s="818"/>
      <c r="F1135" s="11"/>
      <c r="G1135" s="794">
        <f>SUM(G1131:G1132)</f>
        <v>0</v>
      </c>
    </row>
    <row r="1136" spans="1:8" ht="12.75" customHeight="1">
      <c r="A1136" s="728"/>
      <c r="C1136" s="827"/>
      <c r="D1136" s="731"/>
      <c r="E1136" s="732"/>
      <c r="F1136" s="14"/>
      <c r="G1136" s="768"/>
      <c r="H1136" s="828"/>
    </row>
    <row r="1137" spans="1:7" ht="12.75" customHeight="1">
      <c r="A1137" s="728"/>
      <c r="D1137" s="731"/>
      <c r="E1137" s="732"/>
      <c r="F1137" s="14"/>
      <c r="G1137" s="768"/>
    </row>
    <row r="1138" spans="1:8" ht="16.5">
      <c r="A1138" s="769"/>
      <c r="B1138" s="829"/>
      <c r="C1138" s="830" t="s">
        <v>720</v>
      </c>
      <c r="D1138" s="883"/>
      <c r="E1138" s="883"/>
      <c r="F1138" s="899"/>
      <c r="G1138" s="768"/>
      <c r="H1138" s="656"/>
    </row>
    <row r="1139" spans="1:8" ht="12.75">
      <c r="A1139" s="769"/>
      <c r="B1139" s="829"/>
      <c r="C1139" s="831"/>
      <c r="D1139" s="747"/>
      <c r="E1139" s="747"/>
      <c r="F1139" s="11"/>
      <c r="G1139" s="768"/>
      <c r="H1139" s="656"/>
    </row>
    <row r="1140" spans="1:8" ht="12.75">
      <c r="A1140" s="769"/>
      <c r="B1140" s="829"/>
      <c r="C1140" s="831"/>
      <c r="D1140" s="747"/>
      <c r="E1140" s="747"/>
      <c r="F1140" s="11"/>
      <c r="G1140" s="768"/>
      <c r="H1140" s="656"/>
    </row>
    <row r="1141" spans="1:8" ht="12.75">
      <c r="A1141" s="265"/>
      <c r="B1141" s="649">
        <v>1</v>
      </c>
      <c r="C1141" s="639" t="s">
        <v>721</v>
      </c>
      <c r="D1141" s="731" t="s">
        <v>74</v>
      </c>
      <c r="E1141" s="832">
        <v>586</v>
      </c>
      <c r="F1141" s="900"/>
      <c r="G1141" s="862">
        <f>E1141*F1141</f>
        <v>0</v>
      </c>
      <c r="H1141" s="656"/>
    </row>
    <row r="1142" spans="1:8" ht="12.75">
      <c r="A1142" s="265"/>
      <c r="B1142" s="649"/>
      <c r="C1142" s="639"/>
      <c r="D1142" s="731"/>
      <c r="F1142" s="11"/>
      <c r="G1142" s="768"/>
      <c r="H1142" s="656"/>
    </row>
    <row r="1143" spans="1:8" ht="12.75">
      <c r="A1143" s="265"/>
      <c r="B1143" s="649">
        <v>2</v>
      </c>
      <c r="C1143" s="639" t="s">
        <v>722</v>
      </c>
      <c r="D1143" s="731" t="s">
        <v>531</v>
      </c>
      <c r="E1143" s="832">
        <v>10</v>
      </c>
      <c r="F1143" s="900"/>
      <c r="G1143" s="862">
        <f>E1143*F1143</f>
        <v>0</v>
      </c>
      <c r="H1143" s="656"/>
    </row>
    <row r="1144" spans="1:8" ht="12.75">
      <c r="A1144" s="265"/>
      <c r="B1144" s="649"/>
      <c r="C1144" s="639"/>
      <c r="D1144" s="731"/>
      <c r="F1144" s="11"/>
      <c r="G1144" s="768"/>
      <c r="H1144" s="656"/>
    </row>
    <row r="1145" spans="1:8" ht="38.25">
      <c r="A1145" s="265"/>
      <c r="B1145" s="649">
        <v>3</v>
      </c>
      <c r="C1145" s="639" t="s">
        <v>723</v>
      </c>
      <c r="D1145" s="731" t="s">
        <v>724</v>
      </c>
      <c r="E1145" s="832">
        <v>45.6</v>
      </c>
      <c r="F1145" s="900"/>
      <c r="G1145" s="862">
        <f>E1145*F1145</f>
        <v>0</v>
      </c>
      <c r="H1145" s="656"/>
    </row>
    <row r="1146" spans="1:8" ht="12.75">
      <c r="A1146" s="265"/>
      <c r="B1146" s="649"/>
      <c r="C1146" s="639"/>
      <c r="D1146" s="731"/>
      <c r="F1146" s="14"/>
      <c r="G1146" s="768"/>
      <c r="H1146" s="656"/>
    </row>
    <row r="1147" spans="1:8" ht="38.25">
      <c r="A1147" s="265"/>
      <c r="B1147" s="649">
        <v>4</v>
      </c>
      <c r="C1147" s="639" t="s">
        <v>725</v>
      </c>
      <c r="D1147" s="731" t="s">
        <v>726</v>
      </c>
      <c r="E1147" s="832">
        <v>68.39999999999999</v>
      </c>
      <c r="F1147" s="900"/>
      <c r="G1147" s="862">
        <f>E1147*F1147</f>
        <v>0</v>
      </c>
      <c r="H1147" s="656"/>
    </row>
    <row r="1148" spans="1:8" ht="12.75">
      <c r="A1148" s="265"/>
      <c r="B1148" s="649"/>
      <c r="C1148" s="639"/>
      <c r="D1148" s="731"/>
      <c r="F1148" s="11"/>
      <c r="G1148" s="768"/>
      <c r="H1148" s="656"/>
    </row>
    <row r="1149" spans="1:8" ht="38.25">
      <c r="A1149" s="265"/>
      <c r="B1149" s="649">
        <v>5</v>
      </c>
      <c r="C1149" s="639" t="s">
        <v>727</v>
      </c>
      <c r="D1149" s="731" t="s">
        <v>726</v>
      </c>
      <c r="E1149" s="832">
        <v>4</v>
      </c>
      <c r="F1149" s="900"/>
      <c r="G1149" s="862">
        <f>E1149*F1149</f>
        <v>0</v>
      </c>
      <c r="H1149" s="656"/>
    </row>
    <row r="1150" spans="1:8" ht="12.75">
      <c r="A1150" s="265"/>
      <c r="B1150" s="649"/>
      <c r="C1150" s="639"/>
      <c r="D1150" s="731"/>
      <c r="F1150" s="11"/>
      <c r="G1150" s="768"/>
      <c r="H1150" s="656"/>
    </row>
    <row r="1151" spans="1:8" ht="25.5">
      <c r="A1151" s="265"/>
      <c r="B1151" s="649">
        <v>6</v>
      </c>
      <c r="C1151" s="639" t="s">
        <v>728</v>
      </c>
      <c r="D1151" s="731" t="s">
        <v>729</v>
      </c>
      <c r="E1151" s="832">
        <v>25</v>
      </c>
      <c r="F1151" s="900"/>
      <c r="G1151" s="862">
        <f>E1151*F1151</f>
        <v>0</v>
      </c>
      <c r="H1151" s="656"/>
    </row>
    <row r="1152" spans="1:8" ht="12.75">
      <c r="A1152" s="265"/>
      <c r="B1152" s="649"/>
      <c r="C1152" s="639"/>
      <c r="D1152" s="731"/>
      <c r="F1152" s="11"/>
      <c r="G1152" s="768"/>
      <c r="H1152" s="656"/>
    </row>
    <row r="1153" spans="1:8" ht="14.25">
      <c r="A1153" s="265"/>
      <c r="B1153" s="649">
        <v>7</v>
      </c>
      <c r="C1153" s="639" t="s">
        <v>730</v>
      </c>
      <c r="D1153" s="731" t="s">
        <v>724</v>
      </c>
      <c r="E1153" s="832">
        <v>98.99999999999999</v>
      </c>
      <c r="F1153" s="900"/>
      <c r="G1153" s="862">
        <f>E1153*F1153</f>
        <v>0</v>
      </c>
      <c r="H1153" s="656"/>
    </row>
    <row r="1154" spans="1:8" ht="12.75">
      <c r="A1154" s="265"/>
      <c r="B1154" s="649"/>
      <c r="C1154" s="639"/>
      <c r="D1154" s="731"/>
      <c r="F1154" s="11"/>
      <c r="G1154" s="768"/>
      <c r="H1154" s="656"/>
    </row>
    <row r="1155" spans="1:8" ht="25.5">
      <c r="A1155" s="265"/>
      <c r="B1155" s="649">
        <v>8</v>
      </c>
      <c r="C1155" s="639" t="s">
        <v>731</v>
      </c>
      <c r="D1155" s="731" t="s">
        <v>726</v>
      </c>
      <c r="E1155" s="832">
        <v>92.5</v>
      </c>
      <c r="F1155" s="900"/>
      <c r="G1155" s="862">
        <f>E1155*F1155</f>
        <v>0</v>
      </c>
      <c r="H1155" s="656"/>
    </row>
    <row r="1156" spans="1:8" ht="12.75">
      <c r="A1156" s="265"/>
      <c r="B1156" s="649"/>
      <c r="C1156" s="639"/>
      <c r="D1156" s="731"/>
      <c r="F1156" s="11"/>
      <c r="G1156" s="768"/>
      <c r="H1156" s="656"/>
    </row>
    <row r="1157" spans="1:8" ht="25.5">
      <c r="A1157" s="265"/>
      <c r="B1157" s="649">
        <v>9</v>
      </c>
      <c r="C1157" s="639" t="s">
        <v>732</v>
      </c>
      <c r="D1157" s="731" t="s">
        <v>726</v>
      </c>
      <c r="E1157" s="832">
        <v>25.5</v>
      </c>
      <c r="F1157" s="900"/>
      <c r="G1157" s="862">
        <f>E1157*F1157</f>
        <v>0</v>
      </c>
      <c r="H1157" s="656"/>
    </row>
    <row r="1158" spans="1:8" ht="12.75">
      <c r="A1158" s="265"/>
      <c r="B1158" s="649"/>
      <c r="C1158" s="639"/>
      <c r="D1158" s="731"/>
      <c r="F1158" s="11"/>
      <c r="G1158" s="768"/>
      <c r="H1158" s="656"/>
    </row>
    <row r="1159" spans="1:8" ht="38.25">
      <c r="A1159" s="265"/>
      <c r="B1159" s="649">
        <v>10</v>
      </c>
      <c r="C1159" s="639" t="s">
        <v>733</v>
      </c>
      <c r="D1159" s="731" t="s">
        <v>88</v>
      </c>
      <c r="E1159" s="832">
        <v>12.85</v>
      </c>
      <c r="F1159" s="900"/>
      <c r="G1159" s="862">
        <f>E1159*F1159</f>
        <v>0</v>
      </c>
      <c r="H1159" s="656"/>
    </row>
    <row r="1160" spans="1:8" ht="12.75">
      <c r="A1160" s="265"/>
      <c r="B1160" s="649"/>
      <c r="C1160" s="639"/>
      <c r="D1160" s="731"/>
      <c r="F1160" s="11"/>
      <c r="G1160" s="768"/>
      <c r="H1160" s="656"/>
    </row>
    <row r="1161" spans="1:8" ht="51">
      <c r="A1161" s="265"/>
      <c r="B1161" s="649">
        <v>11</v>
      </c>
      <c r="C1161" s="639" t="s">
        <v>734</v>
      </c>
      <c r="D1161" s="731" t="s">
        <v>88</v>
      </c>
      <c r="E1161" s="832">
        <v>150</v>
      </c>
      <c r="F1161" s="900"/>
      <c r="G1161" s="862">
        <f>E1161*F1161</f>
        <v>0</v>
      </c>
      <c r="H1161" s="656"/>
    </row>
    <row r="1162" spans="1:8" ht="12.75">
      <c r="A1162" s="265"/>
      <c r="B1162" s="649"/>
      <c r="C1162" s="639"/>
      <c r="D1162" s="731"/>
      <c r="F1162" s="14"/>
      <c r="G1162" s="768"/>
      <c r="H1162" s="656"/>
    </row>
    <row r="1163" spans="1:8" ht="51">
      <c r="A1163" s="265"/>
      <c r="B1163" s="649">
        <v>12</v>
      </c>
      <c r="C1163" s="639" t="s">
        <v>735</v>
      </c>
      <c r="D1163" s="731" t="s">
        <v>88</v>
      </c>
      <c r="E1163" s="832">
        <v>14.399999999999999</v>
      </c>
      <c r="F1163" s="900"/>
      <c r="G1163" s="862">
        <f>E1163*F1163</f>
        <v>0</v>
      </c>
      <c r="H1163" s="656"/>
    </row>
    <row r="1164" spans="1:8" ht="12.75">
      <c r="A1164" s="265"/>
      <c r="B1164" s="649"/>
      <c r="C1164" s="639"/>
      <c r="D1164" s="731"/>
      <c r="F1164" s="11"/>
      <c r="G1164" s="768"/>
      <c r="H1164" s="656"/>
    </row>
    <row r="1165" spans="1:8" ht="63.75">
      <c r="A1165" s="265"/>
      <c r="B1165" s="649">
        <v>13</v>
      </c>
      <c r="C1165" s="639" t="s">
        <v>736</v>
      </c>
      <c r="D1165" s="731" t="s">
        <v>531</v>
      </c>
      <c r="E1165" s="832">
        <v>10</v>
      </c>
      <c r="F1165" s="900"/>
      <c r="G1165" s="862">
        <f>E1165*F1165</f>
        <v>0</v>
      </c>
      <c r="H1165" s="656"/>
    </row>
    <row r="1166" spans="1:8" ht="12.75">
      <c r="A1166" s="265"/>
      <c r="B1166" s="649"/>
      <c r="C1166" s="639"/>
      <c r="D1166" s="731"/>
      <c r="F1166" s="14"/>
      <c r="G1166" s="768"/>
      <c r="H1166" s="656"/>
    </row>
    <row r="1167" spans="1:8" ht="63.75">
      <c r="A1167" s="265"/>
      <c r="B1167" s="649">
        <v>14</v>
      </c>
      <c r="C1167" s="639" t="s">
        <v>737</v>
      </c>
      <c r="D1167" s="731" t="s">
        <v>531</v>
      </c>
      <c r="E1167" s="832">
        <v>38</v>
      </c>
      <c r="F1167" s="900"/>
      <c r="G1167" s="862">
        <f>E1167*F1167</f>
        <v>0</v>
      </c>
      <c r="H1167" s="656"/>
    </row>
    <row r="1168" spans="1:8" ht="12.75">
      <c r="A1168" s="265"/>
      <c r="B1168" s="649"/>
      <c r="C1168" s="639"/>
      <c r="D1168" s="731"/>
      <c r="F1168" s="11"/>
      <c r="G1168" s="768"/>
      <c r="H1168" s="656"/>
    </row>
    <row r="1169" spans="1:8" ht="38.25">
      <c r="A1169" s="265"/>
      <c r="B1169" s="649">
        <v>15</v>
      </c>
      <c r="C1169" s="639" t="s">
        <v>738</v>
      </c>
      <c r="D1169" s="731" t="s">
        <v>50</v>
      </c>
      <c r="E1169" s="832">
        <v>3.3</v>
      </c>
      <c r="F1169" s="900"/>
      <c r="G1169" s="862">
        <f>E1169*F1169</f>
        <v>0</v>
      </c>
      <c r="H1169" s="656"/>
    </row>
    <row r="1170" spans="1:8" ht="12.75">
      <c r="A1170" s="265"/>
      <c r="B1170" s="649"/>
      <c r="C1170" s="639"/>
      <c r="D1170" s="731"/>
      <c r="F1170" s="14"/>
      <c r="G1170" s="768"/>
      <c r="H1170" s="656"/>
    </row>
    <row r="1171" spans="1:8" ht="51">
      <c r="A1171" s="265"/>
      <c r="B1171" s="649">
        <v>16</v>
      </c>
      <c r="C1171" s="639" t="s">
        <v>739</v>
      </c>
      <c r="D1171" s="731" t="s">
        <v>89</v>
      </c>
      <c r="E1171" s="832">
        <v>155.76</v>
      </c>
      <c r="F1171" s="900"/>
      <c r="G1171" s="862">
        <f>E1171*F1171</f>
        <v>0</v>
      </c>
      <c r="H1171" s="656"/>
    </row>
    <row r="1172" spans="1:8" ht="12.75">
      <c r="A1172" s="265"/>
      <c r="B1172" s="649"/>
      <c r="C1172" s="639"/>
      <c r="D1172" s="731"/>
      <c r="F1172" s="14"/>
      <c r="G1172" s="768"/>
      <c r="H1172" s="656"/>
    </row>
    <row r="1173" spans="1:8" ht="63.75">
      <c r="A1173" s="265"/>
      <c r="B1173" s="649">
        <v>17</v>
      </c>
      <c r="C1173" s="639" t="s">
        <v>740</v>
      </c>
      <c r="D1173" s="731" t="s">
        <v>89</v>
      </c>
      <c r="E1173" s="832">
        <v>6.87</v>
      </c>
      <c r="F1173" s="900"/>
      <c r="G1173" s="862">
        <f>E1173*F1173</f>
        <v>0</v>
      </c>
      <c r="H1173" s="656"/>
    </row>
    <row r="1174" spans="1:8" ht="12.75">
      <c r="A1174" s="265"/>
      <c r="B1174" s="649"/>
      <c r="C1174" s="639"/>
      <c r="D1174" s="731"/>
      <c r="F1174" s="14"/>
      <c r="G1174" s="768"/>
      <c r="H1174" s="656"/>
    </row>
    <row r="1175" spans="1:8" ht="38.25">
      <c r="A1175" s="728"/>
      <c r="B1175" s="649">
        <v>18</v>
      </c>
      <c r="C1175" s="639" t="s">
        <v>741</v>
      </c>
      <c r="D1175" s="731" t="s">
        <v>531</v>
      </c>
      <c r="E1175" s="832">
        <v>10</v>
      </c>
      <c r="F1175" s="900"/>
      <c r="G1175" s="862">
        <f>E1175*F1175</f>
        <v>0</v>
      </c>
      <c r="H1175" s="595"/>
    </row>
    <row r="1176" spans="1:8" ht="14.25">
      <c r="A1176" s="728"/>
      <c r="B1176" s="649"/>
      <c r="C1176" s="639"/>
      <c r="D1176" s="731"/>
      <c r="F1176" s="14"/>
      <c r="G1176" s="863"/>
      <c r="H1176" s="595"/>
    </row>
    <row r="1177" spans="1:8" ht="25.5">
      <c r="A1177" s="728"/>
      <c r="B1177" s="649">
        <v>19</v>
      </c>
      <c r="C1177" s="639" t="s">
        <v>742</v>
      </c>
      <c r="D1177" s="731" t="s">
        <v>74</v>
      </c>
      <c r="E1177" s="832">
        <v>586</v>
      </c>
      <c r="F1177" s="900"/>
      <c r="G1177" s="862">
        <f>E1177*F1177</f>
        <v>0</v>
      </c>
      <c r="H1177" s="595"/>
    </row>
    <row r="1178" spans="1:8" ht="14.25">
      <c r="A1178" s="728"/>
      <c r="B1178" s="649"/>
      <c r="C1178" s="639"/>
      <c r="D1178" s="731"/>
      <c r="F1178" s="14"/>
      <c r="G1178" s="862"/>
      <c r="H1178" s="595"/>
    </row>
    <row r="1179" spans="1:8" ht="14.25">
      <c r="A1179" s="728"/>
      <c r="B1179" s="833"/>
      <c r="C1179" s="834" t="s">
        <v>743</v>
      </c>
      <c r="D1179" s="835"/>
      <c r="E1179" s="835"/>
      <c r="F1179" s="901"/>
      <c r="G1179" s="862"/>
      <c r="H1179" s="595"/>
    </row>
    <row r="1180" spans="1:8" ht="14.25">
      <c r="A1180" s="728"/>
      <c r="B1180" s="836"/>
      <c r="C1180" s="834"/>
      <c r="D1180" s="835"/>
      <c r="E1180" s="835"/>
      <c r="F1180" s="902"/>
      <c r="G1180" s="862"/>
      <c r="H1180" s="595"/>
    </row>
    <row r="1181" spans="1:8" ht="25.5">
      <c r="A1181" s="728"/>
      <c r="B1181" s="836"/>
      <c r="C1181" s="766" t="s">
        <v>744</v>
      </c>
      <c r="D1181" s="837"/>
      <c r="E1181" s="837"/>
      <c r="F1181" s="902"/>
      <c r="G1181" s="862"/>
      <c r="H1181" s="595"/>
    </row>
    <row r="1182" spans="1:8" ht="14.25">
      <c r="A1182" s="728"/>
      <c r="B1182" s="836"/>
      <c r="C1182" s="838"/>
      <c r="D1182" s="837"/>
      <c r="E1182" s="837"/>
      <c r="F1182" s="902"/>
      <c r="G1182" s="862"/>
      <c r="H1182" s="595"/>
    </row>
    <row r="1183" spans="1:8" ht="14.25">
      <c r="A1183" s="728"/>
      <c r="B1183" s="649">
        <v>20</v>
      </c>
      <c r="C1183" s="729" t="s">
        <v>745</v>
      </c>
      <c r="D1183" s="748"/>
      <c r="E1183" s="839"/>
      <c r="F1183" s="903"/>
      <c r="G1183" s="862"/>
      <c r="H1183" s="595"/>
    </row>
    <row r="1184" spans="1:8" ht="25.5">
      <c r="A1184" s="728"/>
      <c r="B1184" s="769"/>
      <c r="C1184" s="729" t="s">
        <v>746</v>
      </c>
      <c r="D1184" s="745"/>
      <c r="E1184" s="747"/>
      <c r="F1184" s="11"/>
      <c r="G1184" s="862"/>
      <c r="H1184" s="595"/>
    </row>
    <row r="1185" spans="1:8" ht="25.5">
      <c r="A1185" s="728"/>
      <c r="B1185" s="840"/>
      <c r="C1185" s="792" t="s">
        <v>747</v>
      </c>
      <c r="D1185" s="748"/>
      <c r="E1185" s="839"/>
      <c r="F1185" s="903"/>
      <c r="G1185" s="862"/>
      <c r="H1185" s="595"/>
    </row>
    <row r="1186" spans="1:8" ht="14.25">
      <c r="A1186" s="728"/>
      <c r="B1186" s="840"/>
      <c r="D1186" s="748"/>
      <c r="E1186" s="839"/>
      <c r="F1186" s="903"/>
      <c r="G1186" s="862"/>
      <c r="H1186" s="595"/>
    </row>
    <row r="1187" spans="1:8" ht="14.25">
      <c r="A1187" s="728"/>
      <c r="B1187" s="841"/>
      <c r="C1187" s="842" t="s">
        <v>748</v>
      </c>
      <c r="D1187" s="768" t="s">
        <v>74</v>
      </c>
      <c r="E1187" s="768">
        <v>2</v>
      </c>
      <c r="F1187" s="14"/>
      <c r="G1187" s="862"/>
      <c r="H1187" s="595"/>
    </row>
    <row r="1188" spans="1:8" ht="14.25">
      <c r="A1188" s="728"/>
      <c r="B1188" s="841"/>
      <c r="C1188" s="842" t="s">
        <v>749</v>
      </c>
      <c r="D1188" s="768" t="s">
        <v>50</v>
      </c>
      <c r="E1188" s="768">
        <v>0.24</v>
      </c>
      <c r="F1188" s="14"/>
      <c r="G1188" s="862"/>
      <c r="H1188" s="595"/>
    </row>
    <row r="1189" spans="1:8" ht="14.25">
      <c r="A1189" s="728"/>
      <c r="B1189" s="840"/>
      <c r="C1189" s="729" t="s">
        <v>750</v>
      </c>
      <c r="D1189" s="768" t="s">
        <v>50</v>
      </c>
      <c r="E1189" s="768">
        <v>1.55</v>
      </c>
      <c r="F1189" s="14"/>
      <c r="G1189" s="862"/>
      <c r="H1189" s="595"/>
    </row>
    <row r="1190" spans="1:8" ht="14.25">
      <c r="A1190" s="728"/>
      <c r="B1190" s="840"/>
      <c r="C1190" s="843" t="s">
        <v>751</v>
      </c>
      <c r="D1190" s="768" t="s">
        <v>74</v>
      </c>
      <c r="E1190" s="768">
        <v>1</v>
      </c>
      <c r="F1190" s="14"/>
      <c r="G1190" s="862"/>
      <c r="H1190" s="595"/>
    </row>
    <row r="1191" spans="1:8" ht="14.25">
      <c r="A1191" s="728"/>
      <c r="B1191" s="841"/>
      <c r="C1191" s="842" t="s">
        <v>752</v>
      </c>
      <c r="D1191" s="768" t="s">
        <v>83</v>
      </c>
      <c r="E1191" s="768">
        <v>5</v>
      </c>
      <c r="F1191" s="14"/>
      <c r="G1191" s="862"/>
      <c r="H1191" s="595"/>
    </row>
    <row r="1192" spans="1:8" ht="14.25">
      <c r="A1192" s="728"/>
      <c r="B1192" s="841"/>
      <c r="C1192" s="842" t="s">
        <v>753</v>
      </c>
      <c r="D1192" s="768" t="s">
        <v>50</v>
      </c>
      <c r="E1192" s="768">
        <f>+E1189</f>
        <v>1.55</v>
      </c>
      <c r="F1192" s="14"/>
      <c r="G1192" s="862"/>
      <c r="H1192" s="595"/>
    </row>
    <row r="1193" spans="1:8" ht="14.25">
      <c r="A1193" s="728"/>
      <c r="B1193" s="841"/>
      <c r="C1193" s="842" t="s">
        <v>754</v>
      </c>
      <c r="D1193" s="768" t="s">
        <v>50</v>
      </c>
      <c r="E1193" s="768">
        <v>0.1</v>
      </c>
      <c r="F1193" s="14"/>
      <c r="G1193" s="862"/>
      <c r="H1193" s="595"/>
    </row>
    <row r="1194" spans="1:8" ht="14.25">
      <c r="A1194" s="728"/>
      <c r="B1194" s="841"/>
      <c r="C1194" s="842" t="s">
        <v>755</v>
      </c>
      <c r="D1194" s="768" t="s">
        <v>74</v>
      </c>
      <c r="E1194" s="768">
        <v>5</v>
      </c>
      <c r="F1194" s="14"/>
      <c r="G1194" s="862"/>
      <c r="H1194" s="595"/>
    </row>
    <row r="1195" spans="1:8" ht="14.25">
      <c r="A1195" s="728"/>
      <c r="B1195" s="841"/>
      <c r="C1195" s="842" t="s">
        <v>756</v>
      </c>
      <c r="D1195" s="768" t="s">
        <v>74</v>
      </c>
      <c r="E1195" s="768">
        <v>5</v>
      </c>
      <c r="F1195" s="14"/>
      <c r="G1195" s="862"/>
      <c r="H1195" s="595"/>
    </row>
    <row r="1196" spans="1:8" ht="14.25">
      <c r="A1196" s="728"/>
      <c r="B1196" s="841"/>
      <c r="C1196" s="650" t="s">
        <v>757</v>
      </c>
      <c r="D1196" s="839" t="s">
        <v>531</v>
      </c>
      <c r="E1196" s="768">
        <v>1</v>
      </c>
      <c r="F1196" s="14"/>
      <c r="G1196" s="862"/>
      <c r="H1196" s="595"/>
    </row>
    <row r="1197" spans="1:8" ht="14.25">
      <c r="A1197" s="728"/>
      <c r="B1197" s="841"/>
      <c r="C1197" s="650" t="s">
        <v>758</v>
      </c>
      <c r="D1197" s="839" t="s">
        <v>531</v>
      </c>
      <c r="E1197" s="768">
        <v>1</v>
      </c>
      <c r="F1197" s="14"/>
      <c r="G1197" s="862"/>
      <c r="H1197" s="595"/>
    </row>
    <row r="1198" spans="1:8" ht="14.25">
      <c r="A1198" s="728"/>
      <c r="B1198" s="841"/>
      <c r="C1198" s="842" t="s">
        <v>759</v>
      </c>
      <c r="D1198" s="768" t="s">
        <v>50</v>
      </c>
      <c r="E1198" s="768">
        <v>0.5</v>
      </c>
      <c r="F1198" s="14"/>
      <c r="G1198" s="862"/>
      <c r="H1198" s="595"/>
    </row>
    <row r="1199" spans="1:8" ht="14.25">
      <c r="A1199" s="728"/>
      <c r="B1199" s="840"/>
      <c r="C1199" s="650" t="s">
        <v>760</v>
      </c>
      <c r="D1199" s="839" t="s">
        <v>74</v>
      </c>
      <c r="E1199" s="768">
        <v>1</v>
      </c>
      <c r="F1199" s="14"/>
      <c r="G1199" s="862"/>
      <c r="H1199" s="595"/>
    </row>
    <row r="1200" spans="1:8" ht="51">
      <c r="A1200" s="728"/>
      <c r="B1200" s="841"/>
      <c r="C1200" s="842" t="s">
        <v>761</v>
      </c>
      <c r="D1200" s="768" t="s">
        <v>50</v>
      </c>
      <c r="E1200" s="768">
        <v>0.75</v>
      </c>
      <c r="F1200" s="14"/>
      <c r="G1200" s="862"/>
      <c r="H1200" s="595"/>
    </row>
    <row r="1201" spans="1:8" ht="38.25">
      <c r="A1201" s="728"/>
      <c r="B1201" s="841"/>
      <c r="C1201" s="844" t="s">
        <v>762</v>
      </c>
      <c r="D1201" s="768" t="s">
        <v>83</v>
      </c>
      <c r="E1201" s="768">
        <v>2</v>
      </c>
      <c r="F1201" s="14"/>
      <c r="G1201" s="862"/>
      <c r="H1201" s="595"/>
    </row>
    <row r="1202" spans="1:8" ht="25.5">
      <c r="A1202" s="728"/>
      <c r="B1202" s="841"/>
      <c r="C1202" s="844" t="s">
        <v>763</v>
      </c>
      <c r="D1202" s="768" t="s">
        <v>83</v>
      </c>
      <c r="E1202" s="768">
        <v>2</v>
      </c>
      <c r="F1202" s="904"/>
      <c r="G1202" s="864"/>
      <c r="H1202" s="595"/>
    </row>
    <row r="1203" spans="1:8" ht="14.25">
      <c r="A1203" s="728"/>
      <c r="B1203" s="769"/>
      <c r="C1203" s="845" t="s">
        <v>764</v>
      </c>
      <c r="D1203" s="846" t="s">
        <v>74</v>
      </c>
      <c r="E1203" s="846">
        <v>485</v>
      </c>
      <c r="F1203" s="14"/>
      <c r="G1203" s="865">
        <f>E1203*F1203</f>
        <v>0</v>
      </c>
      <c r="H1203" s="595"/>
    </row>
    <row r="1204" spans="1:8" ht="14.25">
      <c r="A1204" s="728"/>
      <c r="B1204" s="836"/>
      <c r="C1204" s="838"/>
      <c r="D1204" s="837"/>
      <c r="E1204" s="837"/>
      <c r="F1204" s="14"/>
      <c r="G1204" s="862"/>
      <c r="H1204" s="595"/>
    </row>
    <row r="1205" spans="1:8" ht="63.75">
      <c r="A1205" s="728"/>
      <c r="B1205" s="649">
        <v>21</v>
      </c>
      <c r="C1205" s="729" t="s">
        <v>765</v>
      </c>
      <c r="D1205" s="835"/>
      <c r="E1205" s="837"/>
      <c r="F1205" s="14"/>
      <c r="G1205" s="862"/>
      <c r="H1205" s="595"/>
    </row>
    <row r="1206" spans="1:8" ht="14.25">
      <c r="A1206" s="728"/>
      <c r="B1206" s="847"/>
      <c r="C1206" s="842" t="s">
        <v>748</v>
      </c>
      <c r="D1206" s="768" t="s">
        <v>74</v>
      </c>
      <c r="E1206" s="768">
        <v>14</v>
      </c>
      <c r="F1206" s="14"/>
      <c r="G1206" s="862"/>
      <c r="H1206" s="595"/>
    </row>
    <row r="1207" spans="1:8" ht="14.25">
      <c r="A1207" s="728"/>
      <c r="B1207" s="847"/>
      <c r="C1207" s="842" t="s">
        <v>749</v>
      </c>
      <c r="D1207" s="768" t="s">
        <v>50</v>
      </c>
      <c r="E1207" s="731">
        <v>1.5</v>
      </c>
      <c r="F1207" s="14"/>
      <c r="G1207" s="862"/>
      <c r="H1207" s="595"/>
    </row>
    <row r="1208" spans="1:8" ht="25.5">
      <c r="A1208" s="728"/>
      <c r="B1208" s="847"/>
      <c r="C1208" s="842" t="s">
        <v>766</v>
      </c>
      <c r="D1208" s="768" t="s">
        <v>50</v>
      </c>
      <c r="E1208" s="768">
        <v>31</v>
      </c>
      <c r="F1208" s="14"/>
      <c r="G1208" s="862"/>
      <c r="H1208" s="595"/>
    </row>
    <row r="1209" spans="1:8" ht="14.25">
      <c r="A1209" s="728"/>
      <c r="B1209" s="847"/>
      <c r="C1209" s="842" t="s">
        <v>767</v>
      </c>
      <c r="D1209" s="768" t="s">
        <v>83</v>
      </c>
      <c r="E1209" s="768">
        <v>9.61</v>
      </c>
      <c r="F1209" s="14"/>
      <c r="G1209" s="862"/>
      <c r="H1209" s="595"/>
    </row>
    <row r="1210" spans="1:8" ht="14.25">
      <c r="A1210" s="728"/>
      <c r="B1210" s="847"/>
      <c r="C1210" s="842" t="s">
        <v>752</v>
      </c>
      <c r="D1210" s="768" t="s">
        <v>83</v>
      </c>
      <c r="E1210" s="768">
        <v>15.5</v>
      </c>
      <c r="F1210" s="14"/>
      <c r="G1210" s="862"/>
      <c r="H1210" s="595"/>
    </row>
    <row r="1211" spans="1:8" ht="14.25">
      <c r="A1211" s="728"/>
      <c r="B1211" s="847"/>
      <c r="C1211" s="842" t="s">
        <v>768</v>
      </c>
      <c r="D1211" s="768" t="s">
        <v>50</v>
      </c>
      <c r="E1211" s="768">
        <v>4.81</v>
      </c>
      <c r="F1211" s="14"/>
      <c r="G1211" s="862"/>
      <c r="H1211" s="595"/>
    </row>
    <row r="1212" spans="1:8" ht="14.25">
      <c r="A1212" s="728"/>
      <c r="B1212" s="847"/>
      <c r="C1212" s="842" t="s">
        <v>769</v>
      </c>
      <c r="D1212" s="768" t="s">
        <v>50</v>
      </c>
      <c r="E1212" s="768">
        <v>0.44</v>
      </c>
      <c r="F1212" s="14"/>
      <c r="G1212" s="862"/>
      <c r="H1212" s="595"/>
    </row>
    <row r="1213" spans="1:8" ht="14.25">
      <c r="A1213" s="728"/>
      <c r="B1213" s="847"/>
      <c r="C1213" s="842" t="s">
        <v>770</v>
      </c>
      <c r="D1213" s="768" t="s">
        <v>50</v>
      </c>
      <c r="E1213" s="768">
        <v>3.6</v>
      </c>
      <c r="F1213" s="14"/>
      <c r="G1213" s="862"/>
      <c r="H1213" s="595"/>
    </row>
    <row r="1214" spans="1:8" ht="14.25">
      <c r="A1214" s="728"/>
      <c r="B1214" s="847"/>
      <c r="C1214" s="842" t="s">
        <v>771</v>
      </c>
      <c r="D1214" s="768" t="s">
        <v>83</v>
      </c>
      <c r="E1214" s="768">
        <v>22.8</v>
      </c>
      <c r="F1214" s="14"/>
      <c r="G1214" s="862"/>
      <c r="H1214" s="595"/>
    </row>
    <row r="1215" spans="1:8" ht="14.25">
      <c r="A1215" s="728"/>
      <c r="B1215" s="847"/>
      <c r="C1215" s="842" t="s">
        <v>772</v>
      </c>
      <c r="D1215" s="768" t="s">
        <v>83</v>
      </c>
      <c r="E1215" s="768">
        <v>2.25</v>
      </c>
      <c r="F1215" s="14"/>
      <c r="G1215" s="862"/>
      <c r="H1215" s="595"/>
    </row>
    <row r="1216" spans="1:8" ht="14.25">
      <c r="A1216" s="728"/>
      <c r="B1216" s="847"/>
      <c r="C1216" s="842" t="s">
        <v>773</v>
      </c>
      <c r="D1216" s="768" t="s">
        <v>90</v>
      </c>
      <c r="E1216" s="768">
        <v>17.6</v>
      </c>
      <c r="F1216" s="14"/>
      <c r="G1216" s="862"/>
      <c r="H1216" s="595"/>
    </row>
    <row r="1217" spans="1:8" ht="14.25">
      <c r="A1217" s="728"/>
      <c r="B1217" s="847"/>
      <c r="C1217" s="842" t="s">
        <v>774</v>
      </c>
      <c r="D1217" s="768" t="s">
        <v>76</v>
      </c>
      <c r="E1217" s="768">
        <v>10</v>
      </c>
      <c r="F1217" s="14"/>
      <c r="G1217" s="862"/>
      <c r="H1217" s="595"/>
    </row>
    <row r="1218" spans="1:8" ht="14.25">
      <c r="A1218" s="728"/>
      <c r="B1218" s="847"/>
      <c r="C1218" s="842" t="s">
        <v>775</v>
      </c>
      <c r="D1218" s="768" t="s">
        <v>84</v>
      </c>
      <c r="E1218" s="768">
        <v>650</v>
      </c>
      <c r="F1218" s="14"/>
      <c r="G1218" s="862"/>
      <c r="H1218" s="595"/>
    </row>
    <row r="1219" spans="1:8" ht="14.25">
      <c r="A1219" s="728"/>
      <c r="B1219" s="847"/>
      <c r="C1219" s="842" t="s">
        <v>776</v>
      </c>
      <c r="D1219" s="768" t="s">
        <v>76</v>
      </c>
      <c r="E1219" s="768">
        <v>1</v>
      </c>
      <c r="F1219" s="14"/>
      <c r="G1219" s="862"/>
      <c r="H1219" s="595"/>
    </row>
    <row r="1220" spans="1:8" ht="25.5">
      <c r="A1220" s="728"/>
      <c r="B1220" s="847"/>
      <c r="C1220" s="842" t="s">
        <v>777</v>
      </c>
      <c r="D1220" s="768" t="s">
        <v>50</v>
      </c>
      <c r="E1220" s="768">
        <v>19</v>
      </c>
      <c r="F1220" s="14"/>
      <c r="G1220" s="862"/>
      <c r="H1220" s="595"/>
    </row>
    <row r="1221" spans="1:8" ht="14.25">
      <c r="A1221" s="728"/>
      <c r="B1221" s="847"/>
      <c r="C1221" s="842" t="s">
        <v>753</v>
      </c>
      <c r="D1221" s="768" t="s">
        <v>50</v>
      </c>
      <c r="E1221" s="768">
        <v>10</v>
      </c>
      <c r="F1221" s="14"/>
      <c r="G1221" s="862"/>
      <c r="H1221" s="595"/>
    </row>
    <row r="1222" spans="1:8" ht="38.25">
      <c r="A1222" s="728"/>
      <c r="B1222" s="847"/>
      <c r="C1222" s="844" t="s">
        <v>778</v>
      </c>
      <c r="D1222" s="768" t="s">
        <v>83</v>
      </c>
      <c r="E1222" s="768">
        <v>14</v>
      </c>
      <c r="F1222" s="14"/>
      <c r="G1222" s="862"/>
      <c r="H1222" s="595"/>
    </row>
    <row r="1223" spans="1:8" ht="25.5">
      <c r="A1223" s="728"/>
      <c r="B1223" s="847"/>
      <c r="C1223" s="844" t="s">
        <v>779</v>
      </c>
      <c r="D1223" s="768" t="s">
        <v>83</v>
      </c>
      <c r="E1223" s="768">
        <v>14</v>
      </c>
      <c r="F1223" s="893"/>
      <c r="G1223" s="866"/>
      <c r="H1223" s="595"/>
    </row>
    <row r="1224" spans="1:8" ht="14.25">
      <c r="A1224" s="728"/>
      <c r="B1224" s="847"/>
      <c r="C1224" s="845" t="s">
        <v>780</v>
      </c>
      <c r="D1224" s="846" t="s">
        <v>94</v>
      </c>
      <c r="E1224" s="846">
        <v>8</v>
      </c>
      <c r="F1224" s="14"/>
      <c r="G1224" s="865">
        <f>E1224*F1224</f>
        <v>0</v>
      </c>
      <c r="H1224" s="595"/>
    </row>
    <row r="1225" spans="1:8" ht="12.75">
      <c r="A1225" s="848"/>
      <c r="B1225" s="265"/>
      <c r="C1225" s="849"/>
      <c r="D1225" s="748"/>
      <c r="G1225" s="768"/>
      <c r="H1225" s="656"/>
    </row>
    <row r="1226" spans="1:8" ht="12.75">
      <c r="A1226" s="848"/>
      <c r="B1226" s="265"/>
      <c r="C1226" s="849"/>
      <c r="D1226" s="748"/>
      <c r="G1226" s="768"/>
      <c r="H1226" s="656"/>
    </row>
    <row r="1227" spans="1:8" ht="13.5" thickBot="1">
      <c r="A1227" s="848"/>
      <c r="B1227" s="265"/>
      <c r="C1227" s="850"/>
      <c r="D1227" s="851"/>
      <c r="E1227" s="852"/>
      <c r="F1227" s="905"/>
      <c r="G1227" s="867"/>
      <c r="H1227" s="656"/>
    </row>
    <row r="1228" spans="1:8" ht="15">
      <c r="A1228" s="728"/>
      <c r="B1228" s="265"/>
      <c r="C1228" s="853" t="s">
        <v>781</v>
      </c>
      <c r="D1228" s="794"/>
      <c r="E1228" s="794"/>
      <c r="F1228" s="879"/>
      <c r="G1228" s="794">
        <f>SUM(G1141:G1227)</f>
        <v>0</v>
      </c>
      <c r="H1228" s="854"/>
    </row>
    <row r="1229" ht="12.75">
      <c r="A1229" s="728"/>
    </row>
    <row r="1230" ht="12.75">
      <c r="A1230" s="728"/>
    </row>
    <row r="1231" ht="12.75">
      <c r="A1231" s="728"/>
    </row>
    <row r="1232" ht="12.75">
      <c r="A1232" s="728"/>
    </row>
    <row r="1233" ht="12.75">
      <c r="A1233" s="728"/>
    </row>
    <row r="1234" ht="12.75">
      <c r="A1234" s="728"/>
    </row>
    <row r="1235" ht="12.75">
      <c r="A1235" s="728"/>
    </row>
    <row r="1236" ht="12.75">
      <c r="A1236" s="728"/>
    </row>
    <row r="1237" ht="12.75">
      <c r="A1237" s="728"/>
    </row>
    <row r="1238" ht="27.75" customHeight="1">
      <c r="A1238" s="728"/>
    </row>
    <row r="1239" ht="12.75">
      <c r="A1239" s="728"/>
    </row>
    <row r="1240" ht="12.75">
      <c r="A1240" s="728"/>
    </row>
    <row r="1241" ht="12.75">
      <c r="A1241" s="728"/>
    </row>
    <row r="1242" ht="12.75">
      <c r="A1242" s="728"/>
    </row>
    <row r="1243" ht="12.75">
      <c r="A1243" s="728"/>
    </row>
    <row r="1244" ht="15" customHeight="1">
      <c r="A1244" s="728"/>
    </row>
    <row r="1245" ht="12.75">
      <c r="A1245" s="728"/>
    </row>
    <row r="1246" ht="15" customHeight="1">
      <c r="A1246" s="728"/>
    </row>
    <row r="1252" ht="12.75" hidden="1"/>
    <row r="1253" ht="12.75" hidden="1"/>
  </sheetData>
  <sheetProtection password="ED36" sheet="1" formatCells="0" formatColumns="0" formatRows="0" selectLockedCells="1"/>
  <mergeCells count="6">
    <mergeCell ref="A4:B4"/>
    <mergeCell ref="A2:B2"/>
    <mergeCell ref="A3:B3"/>
    <mergeCell ref="A1059:C1059"/>
    <mergeCell ref="A1061:C1061"/>
    <mergeCell ref="A1064:C1064"/>
  </mergeCells>
  <conditionalFormatting sqref="G4:G5">
    <cfRule type="cellIs" priority="1" dxfId="247" operator="equal" stopIfTrue="1">
      <formula>0</formula>
    </cfRule>
  </conditionalFormatting>
  <conditionalFormatting sqref="D1175:D1176 E1176:F1176">
    <cfRule type="expression" priority="3" dxfId="5" stopIfTrue="1">
      <formula>#REF!=1</formula>
    </cfRule>
  </conditionalFormatting>
  <conditionalFormatting sqref="G1225:H1227">
    <cfRule type="expression" priority="4" dxfId="247" stopIfTrue="1">
      <formula>#REF!=1</formula>
    </cfRule>
  </conditionalFormatting>
  <conditionalFormatting sqref="H1228">
    <cfRule type="expression" priority="5" dxfId="247" stopIfTrue="1">
      <formula>#REF!=1</formula>
    </cfRule>
  </conditionalFormatting>
  <conditionalFormatting sqref="C1175:C1176">
    <cfRule type="expression" priority="6" dxfId="5" stopIfTrue="1">
      <formula>#REF!=1</formula>
    </cfRule>
  </conditionalFormatting>
  <conditionalFormatting sqref="E1159 E1175 E1173 E1171 E1169 E1167 E1165 E1163 E1161">
    <cfRule type="cellIs" priority="7" dxfId="6" operator="equal" stopIfTrue="1">
      <formula>0</formula>
    </cfRule>
  </conditionalFormatting>
  <conditionalFormatting sqref="E1177">
    <cfRule type="cellIs" priority="8" dxfId="6" operator="equal" stopIfTrue="1">
      <formula>0</formula>
    </cfRule>
  </conditionalFormatting>
  <conditionalFormatting sqref="G1176">
    <cfRule type="expression" priority="9" dxfId="247" stopIfTrue="1">
      <formula>#REF!=1</formula>
    </cfRule>
  </conditionalFormatting>
  <conditionalFormatting sqref="C1141:C1144">
    <cfRule type="expression" priority="10" dxfId="5" stopIfTrue="1">
      <formula>#REF!=1</formula>
    </cfRule>
  </conditionalFormatting>
  <conditionalFormatting sqref="E1141 E1143">
    <cfRule type="cellIs" priority="11" dxfId="6" operator="equal" stopIfTrue="1">
      <formula>0</formula>
    </cfRule>
  </conditionalFormatting>
  <conditionalFormatting sqref="C1145:C1158">
    <cfRule type="expression" priority="12" dxfId="5" stopIfTrue="1">
      <formula>#REF!=1</formula>
    </cfRule>
  </conditionalFormatting>
  <conditionalFormatting sqref="E1145 E1157 E1155 E1153 E1151 E1149 E1147">
    <cfRule type="cellIs" priority="13" dxfId="6" operator="equal" stopIfTrue="1">
      <formula>0</formula>
    </cfRule>
  </conditionalFormatting>
  <conditionalFormatting sqref="F129">
    <cfRule type="cellIs" priority="15" dxfId="248" operator="equal" stopIfTrue="1">
      <formula>"kos"</formula>
    </cfRule>
  </conditionalFormatting>
  <conditionalFormatting sqref="F73:F74">
    <cfRule type="cellIs" priority="16" dxfId="248" operator="equal" stopIfTrue="1">
      <formula>"kos"</formula>
    </cfRule>
  </conditionalFormatting>
  <conditionalFormatting sqref="F70">
    <cfRule type="cellIs" priority="17" dxfId="248" operator="equal" stopIfTrue="1">
      <formula>"kos"</formula>
    </cfRule>
  </conditionalFormatting>
  <conditionalFormatting sqref="F28 F31:F32 F55 F45 F50">
    <cfRule type="cellIs" priority="18" dxfId="248" operator="equal" stopIfTrue="1">
      <formula>"kos"</formula>
    </cfRule>
  </conditionalFormatting>
  <conditionalFormatting sqref="F30">
    <cfRule type="cellIs" priority="19" dxfId="248" operator="equal" stopIfTrue="1">
      <formula>"kos"</formula>
    </cfRule>
  </conditionalFormatting>
  <conditionalFormatting sqref="F120">
    <cfRule type="cellIs" priority="20" dxfId="248" operator="equal" stopIfTrue="1">
      <formula>"kos"</formula>
    </cfRule>
  </conditionalFormatting>
  <conditionalFormatting sqref="F29">
    <cfRule type="cellIs" priority="21" dxfId="248" operator="equal" stopIfTrue="1">
      <formula>"kos"</formula>
    </cfRule>
  </conditionalFormatting>
  <conditionalFormatting sqref="F44">
    <cfRule type="cellIs" priority="22" dxfId="248" operator="equal" stopIfTrue="1">
      <formula>"kos"</formula>
    </cfRule>
  </conditionalFormatting>
  <conditionalFormatting sqref="F46 F49">
    <cfRule type="cellIs" priority="23" dxfId="248" operator="equal" stopIfTrue="1">
      <formula>"kos"</formula>
    </cfRule>
  </conditionalFormatting>
  <conditionalFormatting sqref="F48">
    <cfRule type="cellIs" priority="24" dxfId="248" operator="equal" stopIfTrue="1">
      <formula>"kos"</formula>
    </cfRule>
  </conditionalFormatting>
  <conditionalFormatting sqref="F106">
    <cfRule type="cellIs" priority="25" dxfId="248" operator="equal" stopIfTrue="1">
      <formula>"kos"</formula>
    </cfRule>
  </conditionalFormatting>
  <conditionalFormatting sqref="F102">
    <cfRule type="cellIs" priority="26" dxfId="248" operator="equal" stopIfTrue="1">
      <formula>"kos"</formula>
    </cfRule>
  </conditionalFormatting>
  <conditionalFormatting sqref="F47">
    <cfRule type="cellIs" priority="27" dxfId="248" operator="equal" stopIfTrue="1">
      <formula>"kos"</formula>
    </cfRule>
  </conditionalFormatting>
  <conditionalFormatting sqref="F33 F36:F37 F43">
    <cfRule type="cellIs" priority="28" dxfId="248" operator="equal" stopIfTrue="1">
      <formula>"kos"</formula>
    </cfRule>
  </conditionalFormatting>
  <conditionalFormatting sqref="F35">
    <cfRule type="cellIs" priority="29" dxfId="248" operator="equal" stopIfTrue="1">
      <formula>"kos"</formula>
    </cfRule>
  </conditionalFormatting>
  <conditionalFormatting sqref="F34">
    <cfRule type="cellIs" priority="30" dxfId="248" operator="equal" stopIfTrue="1">
      <formula>"kos"</formula>
    </cfRule>
  </conditionalFormatting>
  <conditionalFormatting sqref="F51 F54">
    <cfRule type="cellIs" priority="31" dxfId="248" operator="equal" stopIfTrue="1">
      <formula>"kos"</formula>
    </cfRule>
  </conditionalFormatting>
  <conditionalFormatting sqref="F53">
    <cfRule type="cellIs" priority="32" dxfId="248" operator="equal" stopIfTrue="1">
      <formula>"kos"</formula>
    </cfRule>
  </conditionalFormatting>
  <conditionalFormatting sqref="F52">
    <cfRule type="cellIs" priority="33" dxfId="248" operator="equal" stopIfTrue="1">
      <formula>"kos"</formula>
    </cfRule>
  </conditionalFormatting>
  <conditionalFormatting sqref="F56 F59">
    <cfRule type="cellIs" priority="34" dxfId="248" operator="equal" stopIfTrue="1">
      <formula>"kos"</formula>
    </cfRule>
  </conditionalFormatting>
  <conditionalFormatting sqref="F58">
    <cfRule type="cellIs" priority="35" dxfId="248" operator="equal" stopIfTrue="1">
      <formula>"kos"</formula>
    </cfRule>
  </conditionalFormatting>
  <conditionalFormatting sqref="F57">
    <cfRule type="cellIs" priority="36" dxfId="248" operator="equal" stopIfTrue="1">
      <formula>"kos"</formula>
    </cfRule>
  </conditionalFormatting>
  <conditionalFormatting sqref="F66">
    <cfRule type="cellIs" priority="37" dxfId="248" operator="equal" stopIfTrue="1">
      <formula>"kos"</formula>
    </cfRule>
  </conditionalFormatting>
  <conditionalFormatting sqref="F68">
    <cfRule type="cellIs" priority="38" dxfId="248" operator="equal" stopIfTrue="1">
      <formula>"kos"</formula>
    </cfRule>
  </conditionalFormatting>
  <conditionalFormatting sqref="F67">
    <cfRule type="cellIs" priority="39" dxfId="248" operator="equal" stopIfTrue="1">
      <formula>"kos"</formula>
    </cfRule>
  </conditionalFormatting>
  <conditionalFormatting sqref="F61 F64">
    <cfRule type="cellIs" priority="40" dxfId="248" operator="equal" stopIfTrue="1">
      <formula>"kos"</formula>
    </cfRule>
  </conditionalFormatting>
  <conditionalFormatting sqref="F63">
    <cfRule type="cellIs" priority="41" dxfId="248" operator="equal" stopIfTrue="1">
      <formula>"kos"</formula>
    </cfRule>
  </conditionalFormatting>
  <conditionalFormatting sqref="F62">
    <cfRule type="cellIs" priority="42" dxfId="248" operator="equal" stopIfTrue="1">
      <formula>"kos"</formula>
    </cfRule>
  </conditionalFormatting>
  <conditionalFormatting sqref="F72">
    <cfRule type="cellIs" priority="43" dxfId="248" operator="equal" stopIfTrue="1">
      <formula>"kos"</formula>
    </cfRule>
  </conditionalFormatting>
  <conditionalFormatting sqref="F71">
    <cfRule type="cellIs" priority="44" dxfId="248" operator="equal" stopIfTrue="1">
      <formula>"kos"</formula>
    </cfRule>
  </conditionalFormatting>
  <conditionalFormatting sqref="F38">
    <cfRule type="cellIs" priority="45" dxfId="248" operator="equal" stopIfTrue="1">
      <formula>"kos"</formula>
    </cfRule>
  </conditionalFormatting>
  <conditionalFormatting sqref="F42">
    <cfRule type="cellIs" priority="46" dxfId="248" operator="equal" stopIfTrue="1">
      <formula>"kos"</formula>
    </cfRule>
  </conditionalFormatting>
  <conditionalFormatting sqref="F147">
    <cfRule type="cellIs" priority="47" dxfId="248" operator="equal" stopIfTrue="1">
      <formula>"kos"</formula>
    </cfRule>
  </conditionalFormatting>
  <conditionalFormatting sqref="F132">
    <cfRule type="cellIs" priority="48" dxfId="248" operator="equal" stopIfTrue="1">
      <formula>"kos"</formula>
    </cfRule>
  </conditionalFormatting>
  <conditionalFormatting sqref="F121">
    <cfRule type="cellIs" priority="49" dxfId="248" operator="equal" stopIfTrue="1">
      <formula>"kos"</formula>
    </cfRule>
  </conditionalFormatting>
  <conditionalFormatting sqref="F40:F41">
    <cfRule type="cellIs" priority="50" dxfId="248" operator="equal" stopIfTrue="1">
      <formula>"kos"</formula>
    </cfRule>
  </conditionalFormatting>
  <conditionalFormatting sqref="F39">
    <cfRule type="cellIs" priority="51" dxfId="248" operator="equal" stopIfTrue="1">
      <formula>"kos"</formula>
    </cfRule>
  </conditionalFormatting>
  <conditionalFormatting sqref="F105">
    <cfRule type="cellIs" priority="199" dxfId="248" operator="equal" stopIfTrue="1">
      <formula>"kos"</formula>
    </cfRule>
  </conditionalFormatting>
  <conditionalFormatting sqref="G77">
    <cfRule type="cellIs" priority="201" dxfId="247" operator="equal" stopIfTrue="1">
      <formula>0</formula>
    </cfRule>
  </conditionalFormatting>
  <conditionalFormatting sqref="F107:F110 F103:F104 F115 F65 F60 F77:G77 F122 F99:F101 F151:F154 F148:F149 F157:F159 F145 F76">
    <cfRule type="cellIs" priority="202" dxfId="248" operator="equal" stopIfTrue="1">
      <formula>"kos"</formula>
    </cfRule>
  </conditionalFormatting>
  <conditionalFormatting sqref="E1107:E1109 G1079:G1080">
    <cfRule type="cellIs" priority="205" dxfId="247" operator="equal" stopIfTrue="1">
      <formula>0</formula>
    </cfRule>
  </conditionalFormatting>
  <printOptions/>
  <pageMargins left="0.7480314960629921" right="0.7480314960629921" top="0.984251968503937" bottom="0.984251968503937" header="0.5118110236220472" footer="0.5118110236220472"/>
  <pageSetup firstPageNumber="27" useFirstPageNumber="1" horizontalDpi="300" verticalDpi="300" orientation="portrait" paperSize="9" scale="70" r:id="rId2"/>
  <headerFooter alignWithMargins="0">
    <oddFooter>&amp;CStran &amp;P</oddFooter>
  </headerFooter>
  <rowBreaks count="8" manualBreakCount="8">
    <brk id="281" max="6" man="1"/>
    <brk id="600" max="6" man="1"/>
    <brk id="991" max="6" man="1"/>
    <brk id="1003" max="255" man="1"/>
    <brk id="1060" max="6" man="1"/>
    <brk id="1074" max="6" man="1"/>
    <brk id="1135" max="255" man="1"/>
    <brk id="117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Bertok Igor</dc:creator>
  <cp:keywords/>
  <dc:description/>
  <cp:lastModifiedBy>Žerjal Mara</cp:lastModifiedBy>
  <cp:lastPrinted>2019-05-16T09:06:19Z</cp:lastPrinted>
  <dcterms:created xsi:type="dcterms:W3CDTF">2019-05-09T17:14:37Z</dcterms:created>
  <dcterms:modified xsi:type="dcterms:W3CDTF">2019-05-31T14:06:37Z</dcterms:modified>
  <cp:category/>
  <cp:version/>
  <cp:contentType/>
  <cp:contentStatus/>
</cp:coreProperties>
</file>