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170" windowHeight="11910" activeTab="0"/>
  </bookViews>
  <sheets>
    <sheet name="REkapitulacija" sheetId="1" r:id="rId1"/>
    <sheet name="STROJNI DEL" sheetId="2" r:id="rId2"/>
    <sheet name="ELEKTRO DEL" sheetId="3" r:id="rId3"/>
    <sheet name="JAVLJANJE POŽARA" sheetId="4" r:id="rId4"/>
    <sheet name="OPREMA SB-PV-EPP" sheetId="5" r:id="rId5"/>
    <sheet name="SEZNAM KRMILJENIH VENTILOV" sheetId="6" r:id="rId6"/>
  </sheets>
  <definedNames>
    <definedName name="BOM">#REF!</definedName>
    <definedName name="_xlnm.Print_Area" localSheetId="1">'STROJNI DEL'!$A$3:$G$216</definedName>
  </definedNames>
  <calcPr fullCalcOnLoad="1"/>
</workbook>
</file>

<file path=xl/sharedStrings.xml><?xml version="1.0" encoding="utf-8"?>
<sst xmlns="http://schemas.openxmlformats.org/spreadsheetml/2006/main" count="1012" uniqueCount="544">
  <si>
    <t>Zap. št.</t>
  </si>
  <si>
    <t>Količina</t>
  </si>
  <si>
    <t>kos</t>
  </si>
  <si>
    <t>Postavka</t>
  </si>
  <si>
    <t>Enota
 mere</t>
  </si>
  <si>
    <t>Cena (€)
/enoto</t>
  </si>
  <si>
    <t>SLOŠNI DEL</t>
  </si>
  <si>
    <t>A</t>
  </si>
  <si>
    <t>POPIS MATERIALA IN DEL</t>
  </si>
  <si>
    <t>A1</t>
  </si>
  <si>
    <t>A1.1</t>
  </si>
  <si>
    <t>A1.2</t>
  </si>
  <si>
    <t>Tehnološka
oznaka</t>
  </si>
  <si>
    <t>DN 200</t>
  </si>
  <si>
    <t>A2</t>
  </si>
  <si>
    <t>A2.1</t>
  </si>
  <si>
    <t>A2.2</t>
  </si>
  <si>
    <t>A2.3</t>
  </si>
  <si>
    <t>A2.4</t>
  </si>
  <si>
    <t>DN80</t>
  </si>
  <si>
    <t>A2.5</t>
  </si>
  <si>
    <t>A2.6</t>
  </si>
  <si>
    <t>DN100</t>
  </si>
  <si>
    <t>OSTALA MONTAŽNA DELA</t>
  </si>
  <si>
    <t>kpl</t>
  </si>
  <si>
    <r>
      <t>m</t>
    </r>
    <r>
      <rPr>
        <vertAlign val="superscript"/>
        <sz val="9"/>
        <rFont val="Arial"/>
        <family val="2"/>
      </rPr>
      <t>2</t>
    </r>
  </si>
  <si>
    <r>
      <t xml:space="preserve">ČIŠČENJE IN IZPIHOVANJE
</t>
    </r>
    <r>
      <rPr>
        <sz val="9"/>
        <color indexed="8"/>
        <rFont val="Arial"/>
        <family val="2"/>
      </rPr>
      <t>cevovodov po opravljeni montazi.</t>
    </r>
  </si>
  <si>
    <r>
      <t xml:space="preserve">TLAČNI PREIZKUS CEVOVODA
</t>
    </r>
    <r>
      <rPr>
        <sz val="9"/>
        <rFont val="Arial"/>
        <family val="2"/>
      </rPr>
      <t>Izdelava tlačnega preizkusa novih instalacij po sekcijah s preizkusnim tlakom  in izdelava  poročila</t>
    </r>
  </si>
  <si>
    <t>OZNAČEVANJE CEVOVODOV, ARMATURE
IN IZDELAVA NAPISNIH TABLIC</t>
  </si>
  <si>
    <t>DN 100</t>
  </si>
  <si>
    <t>DN 80</t>
  </si>
  <si>
    <t>DN 25</t>
  </si>
  <si>
    <t>CEVOVODI IN FAZONSKI KOSI</t>
  </si>
  <si>
    <t>m</t>
  </si>
  <si>
    <r>
      <t xml:space="preserve">BREZŠIVNO JEKLENO KOLENO 90°
</t>
    </r>
    <r>
      <rPr>
        <sz val="9"/>
        <rFont val="Arial"/>
        <family val="2"/>
      </rPr>
      <t>Standard: DIN 2605; Material: P235TR2</t>
    </r>
  </si>
  <si>
    <r>
      <t xml:space="preserve">BREZŠIVNO JEKLENO KOLENO 45°
</t>
    </r>
    <r>
      <rPr>
        <sz val="9"/>
        <rFont val="Arial"/>
        <family val="2"/>
      </rPr>
      <t>Standard: DIN 2605; Material: P235TR2</t>
    </r>
  </si>
  <si>
    <r>
      <t xml:space="preserve">T-KOS
</t>
    </r>
    <r>
      <rPr>
        <sz val="9"/>
        <rFont val="Arial"/>
        <family val="2"/>
      </rPr>
      <t>Standard: DIN 2615; Material: P235TR2;</t>
    </r>
  </si>
  <si>
    <r>
      <t xml:space="preserve">BREZŠIVNA JEKLENE CEV S KONCI PRIPRAVLJENIMI ZA VARJENJE 
</t>
    </r>
    <r>
      <rPr>
        <sz val="9"/>
        <rFont val="Arial"/>
        <family val="2"/>
      </rPr>
      <t>Standard: EN 10216-1; Material: P235TR2</t>
    </r>
  </si>
  <si>
    <r>
      <t xml:space="preserve">PRIROBNICA Z GRLOM
</t>
    </r>
    <r>
      <rPr>
        <sz val="9"/>
        <rFont val="Arial"/>
        <family val="2"/>
      </rPr>
      <t>Standard: EN1092-1 PN16, TYP11-B; Imenski tlak: PN 16; Material: P250GH; Lice prirobnice: TYP11-B
S tesnili in vijaki</t>
    </r>
  </si>
  <si>
    <r>
      <t xml:space="preserve">SLEPA PRIROBNICA 
</t>
    </r>
    <r>
      <rPr>
        <sz val="9"/>
        <rFont val="Arial"/>
        <family val="2"/>
      </rPr>
      <t>Standard: EN1092-1 PN16, TYP11-B; Imenski tlak: PN 16; Material: P250GH; Lice prirobnice: TYP11-B
S tesnili in vijaki</t>
    </r>
  </si>
  <si>
    <r>
      <t xml:space="preserve">BREZŠIVNA JEKLENE CEV z ravnimi konci (za cevni navoj)
</t>
    </r>
    <r>
      <rPr>
        <sz val="9"/>
        <rFont val="Arial"/>
        <family val="2"/>
      </rPr>
      <t>Standard: EN 10216-1; Material: P235TR2</t>
    </r>
  </si>
  <si>
    <t>kg</t>
  </si>
  <si>
    <t>1.</t>
  </si>
  <si>
    <t>2.</t>
  </si>
  <si>
    <t>DN 250</t>
  </si>
  <si>
    <t>SKUPAJ PODPORE IN JEKLENE KONSTRUKCIJE</t>
  </si>
  <si>
    <t>SKUPAJ BREZ DDV</t>
  </si>
  <si>
    <r>
      <t xml:space="preserve">Kontrola RTG
</t>
    </r>
    <r>
      <rPr>
        <sz val="9"/>
        <rFont val="Arial"/>
        <family val="2"/>
      </rPr>
      <t xml:space="preserve">Radiografska kontrola zvarov ( 10 % zvarov z enim oz. več posnetki na zvar (odvisno od DN) ), vključno z izdelavo poročila </t>
    </r>
  </si>
  <si>
    <t>SKUPAJ OSTALA MONTAŽNA DELA</t>
  </si>
  <si>
    <r>
      <t xml:space="preserve">ANTIKOROZIVNA ZAŠČITA NADZEMNIH CEVI
</t>
    </r>
    <r>
      <rPr>
        <sz val="9"/>
        <rFont val="Arial"/>
        <family val="2"/>
      </rPr>
      <t xml:space="preserve">Antikorozivno zaščito opraviti po specifikaciji iz projekta. Skupna površina: </t>
    </r>
  </si>
  <si>
    <t>FUNKCIONALNI PREIZKUS INSTALACIJE</t>
  </si>
  <si>
    <t xml:space="preserve">JEKLENE KONSTRUKCIJE IN CEVNE PODPORE </t>
  </si>
  <si>
    <t>Ostale podpore</t>
  </si>
  <si>
    <t>A2.7</t>
  </si>
  <si>
    <t>A2.8</t>
  </si>
  <si>
    <t>A2.9</t>
  </si>
  <si>
    <t>A2.10</t>
  </si>
  <si>
    <t>A2.11</t>
  </si>
  <si>
    <t>A2.12</t>
  </si>
  <si>
    <t>Popis materiala in del v nadaljevanju zajema tehnološko prevezavo rezervoarja R-12 iz sistema Jet A-1 na sistem diesla. 
Pri izdelavi ponudbe je potrebno proučiti projekt in upoštevati kompletnost posamezne pozicije.
Vsa dela morajo biti izvedena kvalitetno iz materialov z zahtevanimi lastnostmi in ustreznimi
atesti oz. certifikati.
Upoštevane morajo biti zahteve tlačne direktive 2014/68/EU in Pravilnika o
tlačni opremi (Uradni list RS, št. 66/16) 
Radiografska kontrola mora biti izvedena za najmanj 10% zvarov na cevovodih.
Dela je potrebno izvajati po predloženi tehnični dokumentaciji, detajlih in navodilih projektanta oziroma nadzora.
Opremo, ki jo dobavi investitor jo izvajalec vgradi in izvede zagon opreme v skladu z navodili, inženirsko prakso ter standardi. Ves vijačni material mora biti dobavljen z dodatno protikorozijsko zaščito kot je XYLAN-1424.
Vsako opisano delo vsebuje osnovni in pomožni material, prevoz materiala, opreme in orodja na objekt, notranje transporte, kompletno delo, zaključno čiščenje in odstranitev odpadkov po dovršenem delu.
Dodatna in nepredvidena dela, ki niso zajeta v popisu se izvedejo po predhodnem dogovoru z nadzornim organom in se obračunajo po dejanskih količinah, po predhodni odobritvi enotne cene s strani investitorja.
Izvajalec je dolžan zbrati in predati naročniku dokazilo o zanesljivosti objekta v skladu z veljavno zakonodajo  (garancijska dokumentacija, certifikati o materialu, tlačni preizkusi,...).</t>
  </si>
  <si>
    <t>EPP</t>
  </si>
  <si>
    <t>OPREMA IN ARMATURA</t>
  </si>
  <si>
    <t>DN 150</t>
  </si>
  <si>
    <t>DN 50</t>
  </si>
  <si>
    <r>
      <t xml:space="preserve">KROGELNI VENTIL -navojni
</t>
    </r>
    <r>
      <rPr>
        <sz val="9"/>
        <rFont val="Arial"/>
        <family val="2"/>
      </rPr>
      <t>Krogelna pipa , ohišje dvodelno, polni presek, ohišje iz AISI316, krogla iz AISl 316L, tesnila za morsko vodo,  PN16, z ročico, s potrebnimi certifikati in ustrezno dokumentacijo. Dobava, Vgradnja in zagon</t>
    </r>
  </si>
  <si>
    <t>DN50 (2")</t>
  </si>
  <si>
    <t>DN20 (3/4")</t>
  </si>
  <si>
    <t>A1.3</t>
  </si>
  <si>
    <t>A1.4</t>
  </si>
  <si>
    <t>A1.5</t>
  </si>
  <si>
    <t>A1.6</t>
  </si>
  <si>
    <t>A1.7</t>
  </si>
  <si>
    <t>A1.8</t>
  </si>
  <si>
    <t>A1.9</t>
  </si>
  <si>
    <t>DN250</t>
  </si>
  <si>
    <t>DN 15 (1/2")</t>
  </si>
  <si>
    <r>
      <t xml:space="preserve">ČISTILNI Y KOS
</t>
    </r>
    <r>
      <rPr>
        <sz val="9"/>
        <rFont val="Arial"/>
        <family val="2"/>
      </rPr>
      <t>material ohišja GGG, mrežica 316L mesh 80, prirobnična izvedba po DIN2633, PN16, s potrebnimi certifikati (CE), izjavo o skladnosti in drugo ustrezno dokumentacijo. Dobava,  vgradnja in zagon.</t>
    </r>
  </si>
  <si>
    <t>DN25 (1")</t>
  </si>
  <si>
    <t>A1.10</t>
  </si>
  <si>
    <r>
      <t xml:space="preserve">Manometer-mehanski
</t>
    </r>
    <r>
      <rPr>
        <sz val="9"/>
        <color indexed="8"/>
        <rFont val="Arial"/>
        <family val="2"/>
      </rPr>
      <t>za območje 0 do 20 bar, skala 100 mm klasa 1,0,
dobavljen z zaporno manometersko pipo, in navojnim priključkom G 1/2" odgovarja proizvod WIKA model 232.50, ali ustrezen drug proizvod.</t>
    </r>
  </si>
  <si>
    <t>A1.11</t>
  </si>
  <si>
    <r>
      <t xml:space="preserve">A GASILSKA SPOJKA
</t>
    </r>
    <r>
      <rPr>
        <sz val="9"/>
        <color indexed="8"/>
        <rFont val="Arial"/>
        <family val="2"/>
      </rPr>
      <t>110-A gasilska spojka s pokrovom, z notranjim navojem R4", Material AL</t>
    </r>
  </si>
  <si>
    <t>A1.12</t>
  </si>
  <si>
    <t>A1.13</t>
  </si>
  <si>
    <r>
      <t xml:space="preserve">A GASILSKA SPOJKA
</t>
    </r>
    <r>
      <rPr>
        <sz val="9"/>
        <color indexed="8"/>
        <rFont val="Arial"/>
        <family val="2"/>
      </rPr>
      <t>75-b gasilska spojka s pokrovom, z notranjim navojem R3", Material AL</t>
    </r>
  </si>
  <si>
    <t>A1.14</t>
  </si>
  <si>
    <r>
      <t xml:space="preserve">Fleksibilna cev za penilo
</t>
    </r>
    <r>
      <rPr>
        <sz val="9"/>
        <color indexed="8"/>
        <rFont val="Arial"/>
        <family val="2"/>
      </rPr>
      <t>Dolžina 7m
Premer: DN25
Medij: AFFF Penilo
Priključni: 2x navojni 1" ženski
Priključke prilagoditi črpalki za penilo.</t>
    </r>
  </si>
  <si>
    <t>CEVNE U OBJEMKE-CUO z vijačnim materialom</t>
  </si>
  <si>
    <t>DN200</t>
  </si>
  <si>
    <t>DN150</t>
  </si>
  <si>
    <t>DN50</t>
  </si>
  <si>
    <t>DN32</t>
  </si>
  <si>
    <t>DN25</t>
  </si>
  <si>
    <t>DN65</t>
  </si>
  <si>
    <t>risbo 40-3000</t>
  </si>
  <si>
    <t>risbo 40-3001</t>
  </si>
  <si>
    <t>risbo 40-3002</t>
  </si>
  <si>
    <t>risbo 40-3003</t>
  </si>
  <si>
    <t>risbo 40-3004</t>
  </si>
  <si>
    <t>risbo 40-3005</t>
  </si>
  <si>
    <r>
      <t>DN 150  (</t>
    </r>
    <r>
      <rPr>
        <sz val="9"/>
        <rFont val="Symbol"/>
        <family val="1"/>
      </rPr>
      <t>f</t>
    </r>
    <r>
      <rPr>
        <sz val="9"/>
        <rFont val="Arial"/>
        <family val="2"/>
      </rPr>
      <t>168,3x4,5)</t>
    </r>
  </si>
  <si>
    <r>
      <t>DN 100  (</t>
    </r>
    <r>
      <rPr>
        <sz val="9"/>
        <rFont val="Symbol"/>
        <family val="1"/>
      </rPr>
      <t>f</t>
    </r>
    <r>
      <rPr>
        <sz val="9"/>
        <rFont val="Arial"/>
        <family val="2"/>
      </rPr>
      <t>114,3x4,5)-za cevni navoj</t>
    </r>
  </si>
  <si>
    <r>
      <t>DN 100  (</t>
    </r>
    <r>
      <rPr>
        <sz val="9"/>
        <rFont val="Symbol"/>
        <family val="1"/>
      </rPr>
      <t>f</t>
    </r>
    <r>
      <rPr>
        <sz val="9"/>
        <rFont val="Arial"/>
        <family val="2"/>
      </rPr>
      <t>114,3x3,6)</t>
    </r>
  </si>
  <si>
    <r>
      <t>DN 65  (</t>
    </r>
    <r>
      <rPr>
        <sz val="9"/>
        <rFont val="Symbol"/>
        <family val="1"/>
      </rPr>
      <t>f</t>
    </r>
    <r>
      <rPr>
        <sz val="9"/>
        <rFont val="Arial"/>
        <family val="2"/>
      </rPr>
      <t>76,1x2,9)</t>
    </r>
  </si>
  <si>
    <r>
      <t>DN 20  (</t>
    </r>
    <r>
      <rPr>
        <sz val="9"/>
        <rFont val="Symbol"/>
        <family val="1"/>
      </rPr>
      <t>f</t>
    </r>
    <r>
      <rPr>
        <sz val="9"/>
        <rFont val="Arial"/>
        <family val="2"/>
      </rPr>
      <t>26,9x2,65)-za cevni navoj</t>
    </r>
  </si>
  <si>
    <r>
      <t>DN 80  (</t>
    </r>
    <r>
      <rPr>
        <sz val="9"/>
        <rFont val="Symbol"/>
        <family val="1"/>
      </rPr>
      <t>f</t>
    </r>
    <r>
      <rPr>
        <sz val="9"/>
        <rFont val="Arial"/>
        <family val="2"/>
      </rPr>
      <t>88,9x4,1)-za cevni navoj</t>
    </r>
  </si>
  <si>
    <t>A1.15</t>
  </si>
  <si>
    <r>
      <t>DN 25  (</t>
    </r>
    <r>
      <rPr>
        <sz val="9"/>
        <rFont val="Symbol"/>
        <family val="1"/>
      </rPr>
      <t>f</t>
    </r>
    <r>
      <rPr>
        <sz val="9"/>
        <rFont val="Arial"/>
        <family val="2"/>
      </rPr>
      <t>33,7x3,3)-za cevni navoj</t>
    </r>
  </si>
  <si>
    <r>
      <t>DN 15  (</t>
    </r>
    <r>
      <rPr>
        <sz val="9"/>
        <rFont val="Symbol"/>
        <family val="1"/>
      </rPr>
      <t>f</t>
    </r>
    <r>
      <rPr>
        <sz val="9"/>
        <rFont val="Arial"/>
        <family val="2"/>
      </rPr>
      <t>21,3x2,7)-za cevni navoj</t>
    </r>
  </si>
  <si>
    <t xml:space="preserve">DN 200 ( 219,1 x 5,9 ) </t>
  </si>
  <si>
    <t xml:space="preserve">DN 250 ( 273,1 x 6,3 ) </t>
  </si>
  <si>
    <r>
      <t>DN 50  (</t>
    </r>
    <r>
      <rPr>
        <sz val="9"/>
        <rFont val="Symbol"/>
        <family val="1"/>
      </rPr>
      <t>f</t>
    </r>
    <r>
      <rPr>
        <sz val="9"/>
        <rFont val="Arial"/>
        <family val="2"/>
      </rPr>
      <t>60,3x2,9)</t>
    </r>
  </si>
  <si>
    <r>
      <t>DN 80  (</t>
    </r>
    <r>
      <rPr>
        <sz val="9"/>
        <rFont val="Symbol"/>
        <family val="1"/>
      </rPr>
      <t>f</t>
    </r>
    <r>
      <rPr>
        <sz val="9"/>
        <rFont val="Arial"/>
        <family val="2"/>
      </rPr>
      <t>88,9x3,2)</t>
    </r>
  </si>
  <si>
    <r>
      <t>DN 50  (</t>
    </r>
    <r>
      <rPr>
        <sz val="9"/>
        <rFont val="Symbol"/>
        <family val="1"/>
      </rPr>
      <t>f</t>
    </r>
    <r>
      <rPr>
        <sz val="9"/>
        <rFont val="Arial"/>
        <family val="2"/>
      </rPr>
      <t>60,3x3,7)-za cevni navoj</t>
    </r>
  </si>
  <si>
    <r>
      <t>DN 32  (</t>
    </r>
    <r>
      <rPr>
        <sz val="9"/>
        <rFont val="Symbol"/>
        <family val="1"/>
      </rPr>
      <t>f</t>
    </r>
    <r>
      <rPr>
        <sz val="9"/>
        <rFont val="Arial"/>
        <family val="2"/>
      </rPr>
      <t>42,2x3,3)-za cevni navoj</t>
    </r>
  </si>
  <si>
    <r>
      <t>DN 32  (</t>
    </r>
    <r>
      <rPr>
        <sz val="9"/>
        <rFont val="Symbol"/>
        <family val="1"/>
      </rPr>
      <t>f</t>
    </r>
    <r>
      <rPr>
        <sz val="9"/>
        <rFont val="Arial"/>
        <family val="2"/>
      </rPr>
      <t>42,2x2,6)</t>
    </r>
  </si>
  <si>
    <t>0.</t>
  </si>
  <si>
    <t>ODSTRANITVENA DELA</t>
  </si>
  <si>
    <r>
      <t xml:space="preserve">KOCENTRIČNA REDUKCIJA
</t>
    </r>
    <r>
      <rPr>
        <sz val="9"/>
        <rFont val="Arial"/>
        <family val="2"/>
      </rPr>
      <t>Standard: DIN 2616; Material: P235TR2; Debelina: STANDARD</t>
    </r>
  </si>
  <si>
    <t>DN150/100</t>
  </si>
  <si>
    <t>DN250/200</t>
  </si>
  <si>
    <t>DN50/25</t>
  </si>
  <si>
    <t>DN50/32</t>
  </si>
  <si>
    <r>
      <t xml:space="preserve">EKSCENTRIČNA REDUKCIJA
</t>
    </r>
    <r>
      <rPr>
        <sz val="9"/>
        <rFont val="Arial"/>
        <family val="2"/>
      </rPr>
      <t>Standard: DIN 2616; Material: P235TR2; Debelina: STANDARD</t>
    </r>
  </si>
  <si>
    <t>DN200/150</t>
  </si>
  <si>
    <r>
      <t xml:space="preserve">CEVNA KAPA
</t>
    </r>
    <r>
      <rPr>
        <sz val="9"/>
        <rFont val="Arial"/>
        <family val="2"/>
      </rPr>
      <t>Standard: DIN 2617; Material: P235TR2; Debelina: STANDARD</t>
    </r>
  </si>
  <si>
    <t>DN 32</t>
  </si>
  <si>
    <t>DN 32 Z NAVOJNO LUKNJO R1"</t>
  </si>
  <si>
    <r>
      <t xml:space="preserve">PRIROBNICA NAVOJNA
</t>
    </r>
    <r>
      <rPr>
        <sz val="9"/>
        <rFont val="Arial"/>
        <family val="2"/>
      </rPr>
      <t>Standard: DIN 2566; Imenski tlak: PN 16; Material: P250GH 
Lice prirobnice: Form C
S tesnili in vijaki</t>
    </r>
  </si>
  <si>
    <r>
      <t xml:space="preserve">POLSPOJNICA-NAVARNA MUFA (notranji navoj)
</t>
    </r>
    <r>
      <rPr>
        <sz val="9"/>
        <rFont val="Arial"/>
        <family val="2"/>
      </rPr>
      <t>Standard: DIN 2982; Material: P235GH</t>
    </r>
  </si>
  <si>
    <t>DN 25 (R 1")</t>
  </si>
  <si>
    <t>DN 20 (R 3/4")</t>
  </si>
  <si>
    <t>DN 15 (R 1/2")</t>
  </si>
  <si>
    <t>NAVOJNO KOLENO
Standard: DIN 2987; Material: P235GH</t>
  </si>
  <si>
    <t>NAVOJNO T KOS
Standard: DIN 2987; Material: P235GH</t>
  </si>
  <si>
    <t>NAVOJNI ČEP ŠESTROBI
Standard: DIN /; Material: P235GH</t>
  </si>
  <si>
    <t>HOLENDER NOTRANJI NAVOJ
Standard: DIN 2990; Material: P235GH</t>
  </si>
  <si>
    <r>
      <t xml:space="preserve">DVOVIJAČNIK
</t>
    </r>
    <r>
      <rPr>
        <sz val="9"/>
        <rFont val="Arial"/>
        <family val="2"/>
      </rPr>
      <t>Standard: DIN 2990; Material: P235GH
L=70mm
(TBE)</t>
    </r>
  </si>
  <si>
    <t>DN 32 (R 1 1/4")</t>
  </si>
  <si>
    <t>ŠESTROBA kapa
Standard: DIN 2987; Material: P235GH</t>
  </si>
  <si>
    <t>B</t>
  </si>
  <si>
    <t>B1</t>
  </si>
  <si>
    <t>A1.16</t>
  </si>
  <si>
    <t>A1.17</t>
  </si>
  <si>
    <t>A2.13</t>
  </si>
  <si>
    <t>A2.14</t>
  </si>
  <si>
    <t>A2.15</t>
  </si>
  <si>
    <t>A2.16</t>
  </si>
  <si>
    <t>A2.17</t>
  </si>
  <si>
    <t>A2.18</t>
  </si>
  <si>
    <t>A2.19</t>
  </si>
  <si>
    <t>SKUPAJ EPP</t>
  </si>
  <si>
    <t>DRENIRANJE CEVOVODO IN OPREME</t>
  </si>
  <si>
    <r>
      <t xml:space="preserve">CEVNE PODPORE
</t>
    </r>
    <r>
      <rPr>
        <sz val="9"/>
        <rFont val="Arial"/>
        <family val="2"/>
      </rPr>
      <t>Izdelava, AKZ zaščita-zahteve tekst, montaža podpor cevovoda</t>
    </r>
    <r>
      <rPr>
        <b/>
        <sz val="9"/>
        <rFont val="Arial"/>
        <family val="2"/>
      </rPr>
      <t xml:space="preserve">
</t>
    </r>
    <r>
      <rPr>
        <sz val="9"/>
        <rFont val="Arial"/>
        <family val="2"/>
      </rPr>
      <t>v skladu z:</t>
    </r>
  </si>
  <si>
    <t>C</t>
  </si>
  <si>
    <t>C1</t>
  </si>
  <si>
    <t>DN 300- v jašku RJ-1 odcep proti EPP za TRO</t>
  </si>
  <si>
    <r>
      <t xml:space="preserve">NEPOVRATNI VENTIL
</t>
    </r>
    <r>
      <rPr>
        <sz val="9"/>
        <rFont val="Arial"/>
        <family val="2"/>
      </rPr>
      <t>dvojna loputa za penilo; diska nerjaveče izvedbe kvalitete AISI 316L, kovinsko tesnenje, medprirobnična izvedba med prirobnice po DIN2633, PN16, s potrebnimi certifikati (CE), izjavo o skladnosti in drugo ustrezno dokumentacijo,  skupaj z ustreznim drobnim montažnim materialom, vijaki, tesnili in ozemljitveno zobato podložko. Dobava,  vgradnja in zagon.</t>
    </r>
  </si>
  <si>
    <r>
      <t xml:space="preserve">KROGELNI VENTIL -PRIROBNIČNI Z ELEKTROMOTORNIM POGONOM
</t>
    </r>
    <r>
      <rPr>
        <sz val="9"/>
        <rFont val="Arial"/>
        <family val="2"/>
      </rPr>
      <t>Krogelna pipa, ohišje dvodelno, polni presek, ohišje iz GGG40, krogla iz AISl 316, tesnila za morsko vodo, dvojno tesnenje osi,  popolno tesnenje (ISO 5208, kategorija A), z elektromotornim pogonom (AUMA, ROTORK ali GREATORK ali ustrezno enakim),prirobnične izvedbe po DIN2633 PN16,  s potrebnimi certifikati in ustrezno dokumentacijo. Dobava, vgradnja in zagon.</t>
    </r>
  </si>
  <si>
    <r>
      <t xml:space="preserve">REZERVOAR ZA PENILO
</t>
    </r>
    <r>
      <rPr>
        <sz val="9"/>
        <color indexed="8"/>
        <rFont val="Arial"/>
        <family val="2"/>
      </rPr>
      <t>Obstoječi rezervoar prestaviti na nove temelje.
Odstraniti membrano
Namestiti nova tesnila
Priprava priključkov za sesalni del mešalca penila, tlačni del povratek penila, polnjenje preko elektro črpalke.
Zapora odprtih priključkov z navojnimi kapami.
Popraviti AKZ.</t>
    </r>
  </si>
  <si>
    <r>
      <t xml:space="preserve">Priklopi na obstoječe cevi:
 </t>
    </r>
    <r>
      <rPr>
        <sz val="9"/>
        <color indexed="8"/>
        <rFont val="Arial"/>
        <family val="2"/>
      </rPr>
      <t>1x DN250-varjenje
 4x DN150-groved spoj
 4x DN100-groved spoj
 2x DN80-groved spoj
 1xDN65-varjenje
 2xDN50-groved spoj
 1xDN50-varjenje</t>
    </r>
  </si>
  <si>
    <r>
      <t xml:space="preserve">Izvedba temlja za rezervoar penila
</t>
    </r>
    <r>
      <rPr>
        <sz val="9"/>
        <color indexed="8"/>
        <rFont val="Arial"/>
        <family val="2"/>
      </rPr>
      <t>DxŠxV (2x1,2x0,2m)</t>
    </r>
  </si>
  <si>
    <r>
      <t xml:space="preserve">Odstranitev obstoječega temelja za rezervoar penila
</t>
    </r>
    <r>
      <rPr>
        <sz val="9"/>
        <color indexed="8"/>
        <rFont val="Arial"/>
        <family val="2"/>
      </rPr>
      <t>DxŠxV (2x1,2x0,2m)</t>
    </r>
  </si>
  <si>
    <t>Izvedba prehodov cevi DN150 preko izolacijske stene EPP-ja in izvedba tesnjenja</t>
  </si>
  <si>
    <t xml:space="preserve"> 1.1</t>
  </si>
  <si>
    <t>ODSTRANITEV CEVI, KOLEN IN PRIKLJUČKOV</t>
  </si>
  <si>
    <t>ODSTRANITEV ARMATURE IN OPREME</t>
  </si>
  <si>
    <t xml:space="preserve">ZASUNI </t>
  </si>
  <si>
    <t>DELUGE VENTILI</t>
  </si>
  <si>
    <t xml:space="preserve"> 1.2</t>
  </si>
  <si>
    <t xml:space="preserve"> 1.1.1</t>
  </si>
  <si>
    <t xml:space="preserve"> 1.1.2</t>
  </si>
  <si>
    <t>Ostale instalacije in oprema komplet</t>
  </si>
  <si>
    <r>
      <t xml:space="preserve">OPOMBA: Pred vgradnjo novega mešalca penila MX6000 v EPP je potrebno zgraditi novo požarno črpališče z novimi črpalkami saj obstoječe črpalke ne zagotovijo ustreznega tlaka za rekonstruiran EPP.
</t>
    </r>
    <r>
      <rPr>
        <sz val="10"/>
        <rFont val="Arial"/>
        <family val="2"/>
      </rPr>
      <t>Skladno z načrtom je predvidena odstranitev vseh strojnih instalacij in strojne opreme v EPP. Ostane samo rezervoar za penilo in priključki na vhodno cev iz hidrantnega omreža ter priklop na vodovod.</t>
    </r>
  </si>
  <si>
    <t xml:space="preserve">Vse odpadke, ki nastanjejo pri odstarnitvi je potrebno urejati skladno z Uredbo o ravnanju z odpadki, ki nastanejo pri gradbenih delih (Ur.l. RS, št. 34/08). Gradbeni odpadki naj se zbirajo ločeno po vrstah in predajo pooblaščenemu zbiralcu gradbenih odpadkov. </t>
  </si>
  <si>
    <t xml:space="preserve"> 1.3 </t>
  </si>
  <si>
    <t>C2</t>
  </si>
  <si>
    <t>C3</t>
  </si>
  <si>
    <t>C4</t>
  </si>
  <si>
    <t>C5</t>
  </si>
  <si>
    <t>C6</t>
  </si>
  <si>
    <t>C7</t>
  </si>
  <si>
    <t>C8</t>
  </si>
  <si>
    <t>C9</t>
  </si>
  <si>
    <t>C10</t>
  </si>
  <si>
    <t>C11</t>
  </si>
  <si>
    <t>C12</t>
  </si>
  <si>
    <t>C13</t>
  </si>
  <si>
    <t>C14</t>
  </si>
  <si>
    <t>C15</t>
  </si>
  <si>
    <t>SKUPAJ ODSTRANITVENA DELA</t>
  </si>
  <si>
    <t>l</t>
  </si>
  <si>
    <r>
      <t xml:space="preserve">Izvedba temlja za podporo CN-06
</t>
    </r>
    <r>
      <rPr>
        <sz val="9"/>
        <color indexed="8"/>
        <rFont val="Arial"/>
        <family val="2"/>
      </rPr>
      <t>DxŠxV (0,3x0,3x0,5m)</t>
    </r>
  </si>
  <si>
    <t>Izvedba tesnjenja prehodov novih cevi preko izolacijske stene EPP-ja.</t>
  </si>
  <si>
    <r>
      <t xml:space="preserve">DELUGE VENTIL-Vgradnja in zagon deluge ventilov. 
</t>
    </r>
    <r>
      <rPr>
        <sz val="9"/>
        <rFont val="Arial"/>
        <family val="2"/>
      </rPr>
      <t>Ventili se nahajajo pri investitorju. TIP VENTILA: 68-DE/EL-SST.</t>
    </r>
    <r>
      <rPr>
        <b/>
        <sz val="9"/>
        <rFont val="Arial"/>
        <family val="2"/>
      </rPr>
      <t xml:space="preserve">
</t>
    </r>
    <r>
      <rPr>
        <sz val="9"/>
        <rFont val="Arial"/>
        <family val="2"/>
      </rPr>
      <t>Priklop na cev spodnjega premerov: 1x priklop na cev 1/2" vhod vode, 3x priklop na drenažo fleksibina cev 1/2". 
Popravek vhodnega dela AISI316: 1x koleno 90° R1/2"+ dvovijačnik R1/2" - na ventil
Popravek 2x izhodnega dela hidravlična cev SS, fi10 - 1m na ventil
Zamenjava drip ventila z navojno pipo R1/2".
Vgradnja in zagon.</t>
    </r>
  </si>
  <si>
    <r>
      <t xml:space="preserve">GASILSKA TLAČNA CEV EUROFLEX TXS IRK 75-B S STORZ SPOJKAMI
</t>
    </r>
    <r>
      <rPr>
        <sz val="9"/>
        <color indexed="8"/>
        <rFont val="Arial"/>
        <family val="2"/>
      </rPr>
      <t xml:space="preserve">Dolžina 10m
Premer: fi80
Medij: AFFF Penilo
Priključni: 2xgasilska spojka B75
</t>
    </r>
  </si>
  <si>
    <r>
      <t xml:space="preserve">OGLEDNO STEKLO ZA REZERVOAR
</t>
    </r>
    <r>
      <rPr>
        <sz val="9"/>
        <color indexed="8"/>
        <rFont val="Arial"/>
        <family val="2"/>
      </rPr>
      <t xml:space="preserve">Dolžina 1800mm
Medij: AFFF Penilo
Priključni: 2x DN25 PN16 po EN1092/1
Ustreza: KOBOLT (HENNLICH), TIP: SZM-S-3-0-F6-00-0 ali ustrezen drug
</t>
    </r>
  </si>
  <si>
    <r>
      <t xml:space="preserve">Cevni ločevalnik
</t>
    </r>
    <r>
      <rPr>
        <sz val="9"/>
        <color indexed="8"/>
        <rFont val="Arial"/>
        <family val="2"/>
      </rPr>
      <t>Certifikat po standardu EN 12729. Priključki s prirobnicami DN 50 PN 16 EN 1092-1. Telo in pokrov iz brona. Osi kontrolnega ventila, sedež izpustnega ventila in vzmeti iz nerjavečega jekla. Hidravlična tesnila iz NBR. Maksimalna temperatura delovanja 65°C. 
Maksimalni delovni pritisk 10 bar. Zaščitna naprava v skladu s standardom EN 12729. Komplet tlačnih priključkov na vstopu, vmes in na izstopu in 
odtočni lijak z objemko za pritrditev.
Ustreza Celaffi Serija 575005 DN50 ali ustrezen drug</t>
    </r>
  </si>
  <si>
    <t>C16</t>
  </si>
  <si>
    <t>2A</t>
  </si>
  <si>
    <t>2C</t>
  </si>
  <si>
    <t>2B</t>
  </si>
  <si>
    <t xml:space="preserve"> 1.4</t>
  </si>
  <si>
    <t>DEMONTAŽA ZRAČNIH KOMOR NA REZERVOARJIH RO-1, RO-2, RO-3, RO-4</t>
  </si>
  <si>
    <t>Demontaža zračnih komor na strehah rezervoarjev RO-1, RO-2, RO-3, RO-4 na višini ca. H=13m (dvigalo).
Prirobnična izvedba priključek DN80 in DN150.
Demontaža in predaja investitorju na skladiščenje.</t>
  </si>
  <si>
    <t>A1.18</t>
  </si>
  <si>
    <t>A1.19</t>
  </si>
  <si>
    <t>A1.20</t>
  </si>
  <si>
    <t xml:space="preserve">Vse vrednosti so izražene v evrih. </t>
  </si>
  <si>
    <t>količina</t>
  </si>
  <si>
    <t>EM</t>
  </si>
  <si>
    <t>Cena/E</t>
  </si>
  <si>
    <t>Cena (EUR)</t>
  </si>
  <si>
    <t>NN RAZDELILCI</t>
  </si>
  <si>
    <t>1.1.</t>
  </si>
  <si>
    <t>Rekonstrukcija NN razdelilca +SB-PP-V , v katero se dogradi material po specifikaciji.  (Dobava, vgradnja in priklop)</t>
  </si>
  <si>
    <t>1.1.1.</t>
  </si>
  <si>
    <t>Dograditev varovalčnega odcepa za napajanje NN razdelilca +SB-PV-EPP</t>
  </si>
  <si>
    <t>komplet</t>
  </si>
  <si>
    <t>Dograditev avtomaske varovalke/instalacijski odklopnik, C, 25A, 3p, komplet ,ožičenje, vrstne sponke in označevanje elementov, po risbi, št. načrta:30-1001, 30-1002</t>
  </si>
  <si>
    <t>1.2.</t>
  </si>
  <si>
    <t>NN razdelilec +SB-PV-EPP (Dobava, gradnja in priklop)</t>
  </si>
  <si>
    <t>Prostostoječa elektro omara izdelana iz Rf pločevine. Mehanske zaščite IP65. Sestavljena iz enega polja dimenzije: 600x2100x400 mm. Opremljena z opremo po tripolni risbi št. načrta: 30-2000 in izdelana po risbi  št. načrta: 30-2001, ožičen in preskušen.</t>
  </si>
  <si>
    <t>Popis vgrajene opreme je podan v PRILOGI 4B (=SB-PV-EPP popis vgrajene opreme), ki je sestavni del te točke.</t>
  </si>
  <si>
    <t>NN RAZDELILCI SKUPAJ:</t>
  </si>
  <si>
    <t>KABLI (Dobava, polaganje in obojestranski priklop)</t>
  </si>
  <si>
    <t>2.1.</t>
  </si>
  <si>
    <t>NYY-J 5x4mm2</t>
  </si>
  <si>
    <t>2.2.</t>
  </si>
  <si>
    <t>NYY-J 3x2.5 mm2</t>
  </si>
  <si>
    <t>2.3.</t>
  </si>
  <si>
    <t>NYY-J 3x1.5 mm2</t>
  </si>
  <si>
    <t>2.4.</t>
  </si>
  <si>
    <t>OLFLEX 110 4G2,5mm2 (črne barve)</t>
  </si>
  <si>
    <t>2.5.</t>
  </si>
  <si>
    <t>OLFLEX 110CY 12G1,5mm2 (črne barve)</t>
  </si>
  <si>
    <t>2.6.</t>
  </si>
  <si>
    <t>RE-2Y(St)Y 1x2x1.3 mm2</t>
  </si>
  <si>
    <t>KABLI SKUPAJ:</t>
  </si>
  <si>
    <t>3.</t>
  </si>
  <si>
    <t>KABELSKE POLICE IN PRIBOR (Dobava in vgradnja)</t>
  </si>
  <si>
    <t>3.1.</t>
  </si>
  <si>
    <t>Pocinkane perforirane kabelske police PK100</t>
  </si>
  <si>
    <t>3.2.</t>
  </si>
  <si>
    <t>Pokrov kabelske police PK100</t>
  </si>
  <si>
    <t>3.3.</t>
  </si>
  <si>
    <t>Vodoravni lok 100mm 90 stopinj</t>
  </si>
  <si>
    <t>3.4.</t>
  </si>
  <si>
    <t>Navpični lok 100mm 90 stopinj noranji</t>
  </si>
  <si>
    <t>3.5.</t>
  </si>
  <si>
    <t>Navpični lok 100mm 90 stopinj zunanji</t>
  </si>
  <si>
    <t>3.6.</t>
  </si>
  <si>
    <t>Konzola NPK-099 110mm</t>
  </si>
  <si>
    <t>3.7.</t>
  </si>
  <si>
    <t>Spojka za police PK100</t>
  </si>
  <si>
    <t>3.8.</t>
  </si>
  <si>
    <t>Pocinkane perforirane kabelske police PK50</t>
  </si>
  <si>
    <t>3.9.</t>
  </si>
  <si>
    <t>Pokrov kabelske police PK50</t>
  </si>
  <si>
    <t>3.10.</t>
  </si>
  <si>
    <t>Konzola NPK-099 60mm</t>
  </si>
  <si>
    <t>3.11.</t>
  </si>
  <si>
    <t>Spojka za police PK50</t>
  </si>
  <si>
    <t>3.12.</t>
  </si>
  <si>
    <t>U-objemka iz Rf navojne palice M10 za montažo kabelske police PK100 na cevovod DN200, komplet z vijaki, maticami in podloškami</t>
  </si>
  <si>
    <t>3.13.</t>
  </si>
  <si>
    <t>Vijaki za kabelske police VE-03 M6</t>
  </si>
  <si>
    <t>3.14.</t>
  </si>
  <si>
    <t>Pocinkana cev 1/2'' L=6m (za razsvetljavo VP)</t>
  </si>
  <si>
    <t>3.15.</t>
  </si>
  <si>
    <t>Pocinkana objemka z vijakom za cev 1/2''</t>
  </si>
  <si>
    <t>KABELSKE POLICE IN PRIBOR SKUPAJ:</t>
  </si>
  <si>
    <t>4.</t>
  </si>
  <si>
    <t>OZEMLJITEV SKUPAJ (Dobava, vgradnja in priklop oz. izvedba komplet z drobnim spojnim in izolacijskim materialom</t>
  </si>
  <si>
    <t>4.1.</t>
  </si>
  <si>
    <t>Nerjaveči trak (Rf)25x4mm</t>
  </si>
  <si>
    <t>4.2.</t>
  </si>
  <si>
    <t>Rf (INOX) poltrda žica fi=8mm</t>
  </si>
  <si>
    <t>4.3.</t>
  </si>
  <si>
    <t>Križne sponke</t>
  </si>
  <si>
    <t>4.4.</t>
  </si>
  <si>
    <t>Zbiralka za izenačitev potenciala: 1 x razvodnica 400x200x150 mm, 1 x bakrena zbiralka 20x10x300mm, 15x x Kab uvodnice M20x1.5</t>
  </si>
  <si>
    <t>4.5.</t>
  </si>
  <si>
    <t>Vijačeni spoji na kovinske mase (vijak M10 z matico in zobato podloško</t>
  </si>
  <si>
    <t>4.6.</t>
  </si>
  <si>
    <t>Izvedba mostičkov z Cu pletenico 16mm2 L=0.5m, 2 x kabel čevelj M10/16, 2 x vijak M10 z matico in zobato podloško</t>
  </si>
  <si>
    <t>4.7.</t>
  </si>
  <si>
    <t>Cu pletenica 16 mm2</t>
  </si>
  <si>
    <t>OZEMLJITEV SKUPAJ::</t>
  </si>
  <si>
    <t>5.</t>
  </si>
  <si>
    <t>ODSTRANITEV OBSTOJEČE OPREME EPP</t>
  </si>
  <si>
    <t>5.1.</t>
  </si>
  <si>
    <t>Odstranitev  KRMILNI STIKALNI BLOK KSB-EPP</t>
  </si>
  <si>
    <t>5.2.</t>
  </si>
  <si>
    <t xml:space="preserve">Odstranitev obstoječe električne instalacije </t>
  </si>
  <si>
    <t>5.3.</t>
  </si>
  <si>
    <t>Odklop in demontaža</t>
  </si>
  <si>
    <t>ODSTRANITEV OBSTOJEČE OPREME  SKUPAJ:</t>
  </si>
  <si>
    <t>6.</t>
  </si>
  <si>
    <t>GRADBENA DELA ZA ELEKTRIKO</t>
  </si>
  <si>
    <t>6.1.</t>
  </si>
  <si>
    <t>Kabelska trasa od EK2 do EPP ventilske postaje</t>
  </si>
  <si>
    <t>Ročni izkop kabelskega jarka, za izdelavo 4-cevne (D = 1 x 110 mm) kabelske trase, globine 0,8 m in širine 0,4 m, niveliranje dna jarka, planiranje in utrjevanje, izdelava podloge iz peska, delno zasutje cevi s peskom, ostalo zasutje s prebranim materialom in nabijanjem materiala v plasteh, odvoz odvečnega materiala, planiranje trase, komplet (preboj jaška, zatesnitev)</t>
  </si>
  <si>
    <t>GRADBENA DELA ZA ELEKTRIKO SKUPAJ:</t>
  </si>
  <si>
    <t>7.</t>
  </si>
  <si>
    <t>OSTALA DELA</t>
  </si>
  <si>
    <t>7.1.</t>
  </si>
  <si>
    <t>IQ FQ sistema</t>
  </si>
  <si>
    <t>7.2.</t>
  </si>
  <si>
    <t>Izvedba meritev in funkcionalnega pregleda elektroinstalacij z izdelavo zapisnikov in poročil za celoten sistem v sestav:         -merjenje  izolacijske upornosti,                                                -merjenje impedance okvarne zanke,                                        -merjenje izenačitev potencialov z izdelano grafičnim načrtov merilnih točk,                                                                             - funkcionalni preizskus,                                                            -nastavitev zaščit odklopnokov</t>
  </si>
  <si>
    <t>7.3.</t>
  </si>
  <si>
    <t>Testiranje in zagon sistema ter izdelava zapisnika</t>
  </si>
  <si>
    <t>7.4.</t>
  </si>
  <si>
    <t>Izobraževanje uporabnikov in vzdrževalcev</t>
  </si>
  <si>
    <t>ur</t>
  </si>
  <si>
    <t>7.5.</t>
  </si>
  <si>
    <t>Ročno vnašanje sprememb v PZI, kot osnova za izdelavo PID</t>
  </si>
  <si>
    <t>7.6.</t>
  </si>
  <si>
    <t xml:space="preserve">Izdelava PID dokumentacije na osnovi dopolnjene PZI dokumentacije in posnetka dejanskega stanja v 4 izvodih in 1CD </t>
  </si>
  <si>
    <t>7.7.</t>
  </si>
  <si>
    <t>Pridobitev Potrdila o ustreznosti delovanja stabilne gasilne naprave</t>
  </si>
  <si>
    <t>OSTALA DELA  SKUPAJ:</t>
  </si>
  <si>
    <t>8.</t>
  </si>
  <si>
    <t>REKAPITULACIJA:</t>
  </si>
  <si>
    <t>KABLI</t>
  </si>
  <si>
    <t>KAELSKE POLICE IN PRIBOR</t>
  </si>
  <si>
    <t>OZEMLJITVE</t>
  </si>
  <si>
    <t>ELEKTRO DELA SKUPAJ:</t>
  </si>
  <si>
    <t>Cena/Enoto</t>
  </si>
  <si>
    <t>POPIS OPREME JAVLJANJE POŽARA</t>
  </si>
  <si>
    <t>MATERIAL</t>
  </si>
  <si>
    <r>
      <t xml:space="preserve">Dodatni napajalnik v ohišju;za vgradnjo v ohišje, 230V AC - 24V DC / 3A, </t>
    </r>
    <r>
      <rPr>
        <b/>
        <sz val="11"/>
        <color indexed="8"/>
        <rFont val="Arial"/>
        <family val="2"/>
      </rPr>
      <t>Zarja, DNAP-460 24V 3A</t>
    </r>
  </si>
  <si>
    <t>Plinotesna akumulatorska baterija, 12V / 26Ah</t>
  </si>
  <si>
    <t>1.3.</t>
  </si>
  <si>
    <r>
      <t xml:space="preserve">Adresni dvokanalni vhodni, enokanalni izhodni vmesnik; krmilni vmesnik s tremi neodvisnimi relejskimi izhodi in tremi neodvisnimi vhodi za priklop brezpotencialnih kontaktov, za delovanje potrebuje zunanje napajanje 18V DC - 30V DC, din rail montaža,  </t>
    </r>
    <r>
      <rPr>
        <b/>
        <sz val="11"/>
        <color indexed="8"/>
        <rFont val="Arial"/>
        <family val="2"/>
      </rPr>
      <t>Zarja, AV-618 DIN RAIL</t>
    </r>
  </si>
  <si>
    <t>1.4.</t>
  </si>
  <si>
    <r>
      <t xml:space="preserve">Adresni trokanalni vhodno / izhodni vmesnik;krmilni vmesnik s tremi neodvisnimi relejskimi izhodi in tremi neodvisnimi vhodi za priklop brezpotencialnih kontaktov, za delovanje potrebuje zunanje napajanje 18V DC - 30V DC, din rail montaža, </t>
    </r>
    <r>
      <rPr>
        <b/>
        <sz val="11"/>
        <color indexed="8"/>
        <rFont val="Arial"/>
        <family val="2"/>
      </rPr>
      <t>Zarja, AV-622 DIN RAIL</t>
    </r>
  </si>
  <si>
    <t>1.5.</t>
  </si>
  <si>
    <r>
      <t xml:space="preserve">Krmilni / pomožni rele;24V DC, 4 x preklopni kontakt 6A, komplet s podnožjem za montažo na DIN letev in LED modulom,  </t>
    </r>
    <r>
      <rPr>
        <b/>
        <sz val="11"/>
        <color indexed="8"/>
        <rFont val="Arial"/>
        <family val="2"/>
      </rPr>
      <t>Schrack, PT570024</t>
    </r>
  </si>
  <si>
    <t>1.6.</t>
  </si>
  <si>
    <t>Označevalna ploščica, rdeče barve z belo vgravirano oznako, 55mm x 30mm</t>
  </si>
  <si>
    <t>MATERIAL SKUPAJ:</t>
  </si>
  <si>
    <t>DELO IN PRIKLOPNI STROŠKI</t>
  </si>
  <si>
    <t>Priklop na obstoječi sistem javljanja požara;                             adresiranje in označevanje vmesnikov in ostalih elementov sistema za javljanje požara ter povezava na obstoječi sistem za javljanje požara, preizkus in zagon sistema, prevozni stroški</t>
  </si>
  <si>
    <t>Izdelava programa za požarni sistem</t>
  </si>
  <si>
    <t>GNC vnos tlorisov ACAD;                                                          odstranitev grafičnih elementov iz osnovnih ACAD-ovih predlog, prilagoditev velikosti ACAD-ovih tlorisov na resolucijo GNC-ja, monitorja in vnos v grafični del SCADE</t>
  </si>
  <si>
    <t>Vnos točk v GNC (javljalniki, vmesniki, itd). Prenos podatkov iz konfiguracijske datoteke požarne centrale na grafične podlage za GNC, ki vključuje: razdelitev javljalnikov in adresnih vmesnikov po posameznih etažah, določitev atributov vsakega javljalnika posebej, ki omogočajo ustrezno barvanje za ponazoritev stanja točke (rdeča, rumena, oranžna, zelena, modra) v odvisnosti od dogodka, ki ga vsaka točka lahko generira (alarm, izklop, napaka, normalno stanje, nealarmni dogodek),  določitev in vnos tekstovnih in številčnih oznak za vsak prikazan javljalnik ali adresni vmesnik, natančno razporeditev javljalnikov in vmesnikov po posameznih prostorih na grafičnem tlorisu, vnos vseh nadzornih elementov (PPL lopute, PP vrata, klima naprave,...), postavitev ukaznih gumbov za pošiljanje ukazov v požarni sistem za omogočanje upravljanja, definiranje klientov in njihov dostop do baze dogodkov</t>
  </si>
  <si>
    <t>GNC dograditev na objektu;                                                        finalno parametriranje, testiranje sistema, prevozni stroški</t>
  </si>
  <si>
    <t>klp</t>
  </si>
  <si>
    <t>Projekt PID - elektro;                                                                  dopolnitev obstoječe projektne dokumentacije za javljanje požara</t>
  </si>
  <si>
    <t>2.7.</t>
  </si>
  <si>
    <t>Sodelovanje pri pregledu požarnega sistema;                          sodelovanje serviserjev pri izvedbi funkcionalnega pregleda vgrajenega sistema za javljanje požara</t>
  </si>
  <si>
    <t>2.8.</t>
  </si>
  <si>
    <t>Drobni pritrdilni in vezni material</t>
  </si>
  <si>
    <t>DELO IN PRIKLOPNI STROŠKI SKUPAJ:</t>
  </si>
  <si>
    <t>ELEKTRO INŠTALACIJE</t>
  </si>
  <si>
    <t>Prevzem, montaža in vezava elementov;                                  prevzem opreme od ZARJA (podnožja, vmesniki, itd), montaža in električno povezovanje podnožij javljalnikov, vmesnikov in ostalih elementov sistema za javljanje požara - cena na kos</t>
  </si>
  <si>
    <t>Dobava in montaža kabla;                                                                                      Kabel JY/ST/Y 1x2x1,0  rdeči</t>
  </si>
  <si>
    <t>Dobava in montaža kabla;                                                         kabel 3x1,5 mm2, energetski, UV odporen,  NYY-J 3x1,5 RE</t>
  </si>
  <si>
    <t>Drobni vezni in pritrdilni material</t>
  </si>
  <si>
    <t>ELEKTRO INŠTALACIJE SKUPAJ:</t>
  </si>
  <si>
    <t>PREGLED POOBLAŠČENE INŠTITUCIJE</t>
  </si>
  <si>
    <t>Pregled požarnega javljanja;                                               stroški in organizacija preizkusa javljanja požara s strani pooblaščene organizacije ter izdaja potrdila o brezhibnosti</t>
  </si>
  <si>
    <t>JAVLJANJE POŽARA SKUPAJ:</t>
  </si>
  <si>
    <t xml:space="preserve"> ZAP.. ŠT.</t>
  </si>
  <si>
    <t>OZNAKA</t>
  </si>
  <si>
    <t>OPIS, PARAMETRI (V, A, funkcija)</t>
  </si>
  <si>
    <t>TIP</t>
  </si>
  <si>
    <t>PROIZVAJALEC ALI PODOBNA KVALITETA</t>
  </si>
  <si>
    <t>SB-PV-EPP</t>
  </si>
  <si>
    <t>Elektro omara izdelana iz nerjaveče (Rf) pločevine. NN razdelilnik je dimenzij: 600 x 2100 x 400 mm z montažno ploščo in podstavkom 100mm. Vgrajeno bo prekritje za kable po končani montaži, vrata bodo z trojnim zapiralom v zaščiti IP 65. Vgrajen bo predal za načrte, pribor za tesnjenje dna po položitvi kablov. Komplet z vgrajeno opremo in ožičenjem po priloženi tropolni shemi in načrtu izgleda omare:</t>
  </si>
  <si>
    <t>RITALL ali podoben</t>
  </si>
  <si>
    <t>1Q1</t>
  </si>
  <si>
    <t>Tripolno zaščitno stikalo,  za nazivno napetost 600 V in tok 40 A,  z zaščitno napravo za zaščito pred kratkim stikom in preobremenitvijo.</t>
  </si>
  <si>
    <t>Schneider ali podoben</t>
  </si>
  <si>
    <t>1F1</t>
  </si>
  <si>
    <r>
      <t>Avtomatska varovalka, tripolna 6</t>
    </r>
    <r>
      <rPr>
        <b/>
        <sz val="10"/>
        <rFont val="Arial"/>
        <family val="2"/>
      </rPr>
      <t xml:space="preserve"> A</t>
    </r>
    <r>
      <rPr>
        <sz val="10"/>
        <rFont val="Arial"/>
        <family val="2"/>
      </rPr>
      <t xml:space="preserve">, karakteristika </t>
    </r>
    <r>
      <rPr>
        <b/>
        <sz val="10"/>
        <rFont val="Arial"/>
        <family val="2"/>
      </rPr>
      <t>"C"</t>
    </r>
  </si>
  <si>
    <t>1F2
1F3</t>
  </si>
  <si>
    <r>
      <t>Avtomatska varovalka, enopolna 10</t>
    </r>
    <r>
      <rPr>
        <b/>
        <sz val="10"/>
        <rFont val="Arial"/>
        <family val="2"/>
      </rPr>
      <t xml:space="preserve"> A</t>
    </r>
    <r>
      <rPr>
        <sz val="10"/>
        <rFont val="Arial"/>
        <family val="2"/>
      </rPr>
      <t xml:space="preserve">, karakteristika </t>
    </r>
    <r>
      <rPr>
        <b/>
        <sz val="10"/>
        <rFont val="Arial"/>
        <family val="2"/>
      </rPr>
      <t>"C"</t>
    </r>
  </si>
  <si>
    <t>1F0</t>
  </si>
  <si>
    <t>Prenapetostna zaščita - tripolni varistorski odvodnik prenapetosti 4x0,275kV/15kA</t>
  </si>
  <si>
    <t>1U1</t>
  </si>
  <si>
    <t>Indikator mrežne napetosti</t>
  </si>
  <si>
    <t>X1</t>
  </si>
  <si>
    <t>Enofazna vtičnica 230V, 16A, za montažo na letev</t>
  </si>
  <si>
    <t>1H1</t>
  </si>
  <si>
    <t>Luč z vgrajeno vtičnico v omari</t>
  </si>
  <si>
    <t>1S1</t>
  </si>
  <si>
    <t>Končno stikalo za luč v omari</t>
  </si>
  <si>
    <t>1B1</t>
  </si>
  <si>
    <t>Termostat za grelec v omari</t>
  </si>
  <si>
    <t>.1E1</t>
  </si>
  <si>
    <t>grelec v omari 150W</t>
  </si>
  <si>
    <t>1B2</t>
  </si>
  <si>
    <t>Termostat za ventilator v omari</t>
  </si>
  <si>
    <t>1M1</t>
  </si>
  <si>
    <t>ventilator na vratih omare 150W</t>
  </si>
  <si>
    <t>2F1</t>
  </si>
  <si>
    <t>2G1</t>
  </si>
  <si>
    <t>Napajalnik 230VAC/24VDC , 5A</t>
  </si>
  <si>
    <t>2F2</t>
  </si>
  <si>
    <r>
      <t>Avtomatska varovalka, enopolna 6</t>
    </r>
    <r>
      <rPr>
        <b/>
        <sz val="10"/>
        <rFont val="Arial"/>
        <family val="2"/>
      </rPr>
      <t xml:space="preserve"> A</t>
    </r>
    <r>
      <rPr>
        <sz val="10"/>
        <rFont val="Arial"/>
        <family val="2"/>
      </rPr>
      <t xml:space="preserve">, karakteristika </t>
    </r>
    <r>
      <rPr>
        <b/>
        <sz val="10"/>
        <rFont val="Arial"/>
        <family val="2"/>
      </rPr>
      <t>"C"</t>
    </r>
  </si>
  <si>
    <t>2S1</t>
  </si>
  <si>
    <t>Preklopnik, s ključem, 0-1, čelna pritrditev, komplet</t>
  </si>
  <si>
    <t>2H1</t>
  </si>
  <si>
    <t>Signalna svetilka , bela, komplet z pritrdilni element, led bela12…30VAC/DC, čelna pritrditev</t>
  </si>
  <si>
    <t>3Q1</t>
  </si>
  <si>
    <t>Motorsko zaščitno stikalo PKZM0-2,5, In = 2,5A, 3p., pomožni kontakti</t>
  </si>
  <si>
    <t>3K1        do 3K4</t>
  </si>
  <si>
    <t>Pomožni (interface) rele z enim preklopnim kontaktom z tuljavico za 24 V DC,  s podnožjem</t>
  </si>
  <si>
    <t>3H1        do3H3</t>
  </si>
  <si>
    <t>3H4</t>
  </si>
  <si>
    <t>Signalna svetilka , rdeča, komplet z pritrdilni element, led rdeča12…30VAC/DC, čelna pritrditev</t>
  </si>
  <si>
    <t xml:space="preserve">4Q1    </t>
  </si>
  <si>
    <t>Motorsko zaščitno stikalo PKZM0-0,63, In = 0,4A, 3p., pomožni kontakti</t>
  </si>
  <si>
    <t>4K1        do 4K4</t>
  </si>
  <si>
    <t>4H1        do 4H3</t>
  </si>
  <si>
    <t>4H4</t>
  </si>
  <si>
    <t>5S1        do 5S8</t>
  </si>
  <si>
    <t>Preklopnik,  0-1, čelna pritrditev, komplet</t>
  </si>
  <si>
    <t>5H1        do 5H9</t>
  </si>
  <si>
    <t>6S1        do 6S6</t>
  </si>
  <si>
    <t>6H1        do 6H6</t>
  </si>
  <si>
    <t>Ostala oprema</t>
  </si>
  <si>
    <r>
      <t>Dioda</t>
    </r>
    <r>
      <rPr>
        <sz val="10"/>
        <rFont val="Arial"/>
        <family val="2"/>
      </rPr>
      <t xml:space="preserve">  ( naprava, ki omogoča pretok toka skozi samo eno smer)
Za 1N4007 Diode je največja tokovna nosilnost 1A, ki vzdrži vrhove do 30A.</t>
    </r>
  </si>
  <si>
    <t>1N4007</t>
  </si>
  <si>
    <t xml:space="preserve">Vrstne sponke  za montažo na DIN šino 35 mm, WDU za 
priključek vodnika do 1-4 mm2,
</t>
  </si>
  <si>
    <t xml:space="preserve">
WDU 4
</t>
  </si>
  <si>
    <t>WEIDMÜLLER ali podoben</t>
  </si>
  <si>
    <t xml:space="preserve">Vrstne sponke  za montažo na DIN šino 35 mm, WDU za 
priključek vodnika do 1-2,5 mm2,
</t>
  </si>
  <si>
    <t xml:space="preserve">
WDU 2,5
</t>
  </si>
  <si>
    <t>Zračnik za montažo na vrata omare</t>
  </si>
  <si>
    <t>Droben nespecificiran material, Cu zbiralke, POK kanali, ožičenje, montažne letve, zaključne in pritrdilne ploščice, votlice, napisne ploščice, vijaki…</t>
  </si>
  <si>
    <t>Seznam krmiljenih ventilov</t>
  </si>
  <si>
    <t>Objekt:</t>
  </si>
  <si>
    <t xml:space="preserve">Obnova enote za pripravo penila na TRO </t>
  </si>
  <si>
    <t>Načrt:</t>
  </si>
  <si>
    <t>1809-3</t>
  </si>
  <si>
    <t>Vrsta dok.:</t>
  </si>
  <si>
    <t>PZI</t>
  </si>
  <si>
    <t>Verzija:</t>
  </si>
  <si>
    <t>Zap.</t>
  </si>
  <si>
    <t>Ventil / Zasun</t>
  </si>
  <si>
    <t>Tip
ventila / zasuna</t>
  </si>
  <si>
    <t>Proizvajalec / Tip 
elektomotornega pogona</t>
  </si>
  <si>
    <t>Wiring diagram</t>
  </si>
  <si>
    <t>EMV-1</t>
  </si>
  <si>
    <t>Zasun-DN200</t>
  </si>
  <si>
    <t xml:space="preserve">Auma SA10.2, </t>
  </si>
  <si>
    <t>M-200</t>
  </si>
  <si>
    <t>EMV-2</t>
  </si>
  <si>
    <t>Krogelni v.-DN50</t>
  </si>
  <si>
    <t xml:space="preserve">Auma SQ05.2, </t>
  </si>
  <si>
    <t>M-50</t>
  </si>
  <si>
    <t>SOV-EP/V</t>
  </si>
  <si>
    <t>Loputa-DN50</t>
  </si>
  <si>
    <t xml:space="preserve">GEM-B-33 Elektromagnetni ventil </t>
  </si>
  <si>
    <t>V-50-EP</t>
  </si>
  <si>
    <t>SOV-R1/V</t>
  </si>
  <si>
    <t>Loputa-DN100</t>
  </si>
  <si>
    <t>V-100-R1</t>
  </si>
  <si>
    <t>SOV-R1/M</t>
  </si>
  <si>
    <t>Loputa-DN150</t>
  </si>
  <si>
    <t>M-150-R1</t>
  </si>
  <si>
    <t>SOV-R2/V</t>
  </si>
  <si>
    <t>V-100-R2</t>
  </si>
  <si>
    <t>SOV-R2/M</t>
  </si>
  <si>
    <t>M-150-R2</t>
  </si>
  <si>
    <t>SOV-R3/V</t>
  </si>
  <si>
    <t>V-100-R3</t>
  </si>
  <si>
    <t>SOV-R3/M</t>
  </si>
  <si>
    <t>M-150-R3</t>
  </si>
  <si>
    <t>SOV-R4/V</t>
  </si>
  <si>
    <t>V-100-R4</t>
  </si>
  <si>
    <t>SOV-R4/M</t>
  </si>
  <si>
    <t>M-150-R4</t>
  </si>
  <si>
    <t>SOV-R5/V</t>
  </si>
  <si>
    <t>Loputa-DN80</t>
  </si>
  <si>
    <t>V-80-R5</t>
  </si>
  <si>
    <t>SOV-R6/V</t>
  </si>
  <si>
    <t>V-80-R6</t>
  </si>
  <si>
    <t>SOV-R7/V</t>
  </si>
  <si>
    <t>V-50-R7</t>
  </si>
  <si>
    <t>SOV-RD/V</t>
  </si>
  <si>
    <t>V-50-R-DIES</t>
  </si>
  <si>
    <t>SOV-RD/M</t>
  </si>
  <si>
    <t>M-50-R-DIES</t>
  </si>
  <si>
    <t>PS-EP/V</t>
  </si>
  <si>
    <t>Tlačno stikalo</t>
  </si>
  <si>
    <t>PV-EP/V</t>
  </si>
  <si>
    <t>PS-R1/V</t>
  </si>
  <si>
    <t>PV-R1/V</t>
  </si>
  <si>
    <t>PS-R1/M</t>
  </si>
  <si>
    <t>PV-R1/M</t>
  </si>
  <si>
    <t>PS-R2/V</t>
  </si>
  <si>
    <t>PV-R2/V</t>
  </si>
  <si>
    <t>PS-R2/M</t>
  </si>
  <si>
    <t>PV-R2/M</t>
  </si>
  <si>
    <t>PS-R3/V</t>
  </si>
  <si>
    <t>PV-R3/V</t>
  </si>
  <si>
    <t>PS-R3/M</t>
  </si>
  <si>
    <t>PV-R3/M</t>
  </si>
  <si>
    <t>PS-R4/V</t>
  </si>
  <si>
    <t>PV-R4/V</t>
  </si>
  <si>
    <t>PS-R4/M</t>
  </si>
  <si>
    <t>PV-R4/M</t>
  </si>
  <si>
    <t>PS-R5/V</t>
  </si>
  <si>
    <t>PV-R5/V</t>
  </si>
  <si>
    <t>PS-R6/V</t>
  </si>
  <si>
    <t>PV-R6/V</t>
  </si>
  <si>
    <t>PS-R7/V</t>
  </si>
  <si>
    <t>PV-R7/V</t>
  </si>
  <si>
    <t>PS-RD/V</t>
  </si>
  <si>
    <t>PV-RD/V</t>
  </si>
  <si>
    <t>PS-RD/M</t>
  </si>
  <si>
    <t>PV-RD/M</t>
  </si>
  <si>
    <t>Zgornji seznam služi kot pomoč pri izdelavi ponudbe ter lažjemu razumevanju obsega del.</t>
  </si>
  <si>
    <r>
      <t xml:space="preserve">VOLUMETRSKI MEŠALEC PENILA-MONTAŽA IN ZAGON
</t>
    </r>
    <r>
      <rPr>
        <sz val="10"/>
        <rFont val="Arial"/>
        <family val="2"/>
      </rPr>
      <t xml:space="preserve">• Medij: morska voda
• Delovna temperatura: +5 do +50 °C
• Tip: MX 6000-3% F -BZ
• Območje delovanja:  Qnmax= 6000 lit/min
                                Qnmin= 500 lit/min
• Mixer: 3% fix
• F-fixed instalation
• za horizontalno namestitev
• verzija: SEE water, motor iz Bronze
• Črpalka penila: batna - PLUNGER – s keramičnimi bati
• s povratno linijo proti rezervoarju
• ostala varnostna armatura
• Prirobnice: DIN 2633; PN 16;  tesnilna površina - tip C;
• Imenski premer:  DN 200 
• Vključno s Certifikati in atestno dokumentacijo
• Ustreza Tip: ARMING MX 6000-3% F –BZ ali ustrezen drug
Namestitev na betonski temelj-sidranje, priklop na cevi za vodo, penilo, povrat penila, drenažo.
</t>
    </r>
    <r>
      <rPr>
        <sz val="10"/>
        <color indexed="10"/>
        <rFont val="Arial"/>
        <family val="2"/>
      </rPr>
      <t>Dobava investitor, montaža in zagon izvajalec</t>
    </r>
  </si>
  <si>
    <t>REKAPITULACIJA STROJNIH DEL</t>
  </si>
  <si>
    <t>SKUPAJ (€)</t>
  </si>
  <si>
    <r>
      <t xml:space="preserve">HIDRAVLIČNI VENTIL:REDUCIRNO-VZDRŽEVALNI VENTIL (PR + PS (Pressure reduction &amp; pressure sustaining)- MONTAŽA IN ZAGON
</t>
    </r>
    <r>
      <rPr>
        <sz val="9"/>
        <rFont val="Arial"/>
        <family val="2"/>
      </rPr>
      <t xml:space="preserve">Imenski pritisk/prirobnice: NP 16, EN1092-1
Tesnilna površina: Form C
Nastavitveno območje izhodnega tlaka: 8.0-9.5 bar
Primerno za morsko vodo
Max pretok: do 970m3/h
Ustreza: Arming d.o.o. SERIJA 300 PR+PS ali ustrezen drug
</t>
    </r>
    <r>
      <rPr>
        <sz val="9"/>
        <color indexed="10"/>
        <rFont val="Arial"/>
        <family val="2"/>
      </rPr>
      <t>Dobava investitor, montaža in zagon izvajalec</t>
    </r>
  </si>
  <si>
    <r>
      <t xml:space="preserve">ČRPLKA ZA PENILO-ELEKTRO
</t>
    </r>
    <r>
      <rPr>
        <sz val="9"/>
        <color indexed="8"/>
        <rFont val="Arial"/>
        <family val="2"/>
      </rPr>
      <t>Materiali: odporen na penilo (SS ali PE)
Zmogljivost: 125-150 l/min
Značilnosti
Set je sestavljen iz :
• Motorja
• Sesalne cevi s črpalko
• Priključno spojko navoj 1"
• Priključnega elektro kabla dolžine 10m</t>
    </r>
    <r>
      <rPr>
        <b/>
        <sz val="9"/>
        <color indexed="8"/>
        <rFont val="Arial"/>
        <family val="2"/>
      </rPr>
      <t xml:space="preserve">
</t>
    </r>
    <r>
      <rPr>
        <sz val="9"/>
        <color indexed="10"/>
        <rFont val="Arial"/>
        <family val="2"/>
      </rPr>
      <t>Dobava investitor, montaža in zagon izvajalec</t>
    </r>
  </si>
  <si>
    <r>
      <t xml:space="preserve">ZRAČNA KOMORA
</t>
    </r>
    <r>
      <rPr>
        <sz val="9"/>
        <rFont val="Arial"/>
        <family val="2"/>
      </rPr>
      <t>Kapaciteta: 1360l/min pri 4bar</t>
    </r>
    <r>
      <rPr>
        <b/>
        <sz val="9"/>
        <rFont val="Arial"/>
        <family val="2"/>
      </rPr>
      <t xml:space="preserve">
</t>
    </r>
    <r>
      <rPr>
        <sz val="9"/>
        <rFont val="Arial"/>
        <family val="2"/>
      </rPr>
      <t xml:space="preserve">Prirobnična izvedba: (vhod DN80 / NP16,  izhod DN150 / NP16)*
Z vgrajeno protilomno stekleno membrano (z 2X rezervnimi membranami in tesnili 2kos po komori) 
AKZ: TEMELJNA BARVA +RAL3000
Ustreza: Proizvod Teh-projekt Inženjering d.o.o., TIP: ZK-16Z ali ustrezen drug
</t>
    </r>
    <r>
      <rPr>
        <b/>
        <sz val="9"/>
        <rFont val="Arial"/>
        <family val="2"/>
      </rPr>
      <t>*Pred naročilom preveriti priključne prirobnice in standard prirobnic DIN/ANSI</t>
    </r>
    <r>
      <rPr>
        <sz val="9"/>
        <rFont val="Arial"/>
        <family val="2"/>
      </rPr>
      <t xml:space="preserve">
Montaža na višini 13m - dvigalo.
</t>
    </r>
    <r>
      <rPr>
        <sz val="9"/>
        <color indexed="10"/>
        <rFont val="Arial"/>
        <family val="2"/>
      </rPr>
      <t>Dobava investitor, montaža in zagon izvajalec</t>
    </r>
  </si>
  <si>
    <r>
      <rPr>
        <b/>
        <sz val="10"/>
        <rFont val="Arial"/>
        <family val="2"/>
      </rPr>
      <t xml:space="preserve">LOPUTA MEDPRIROBNIČNA </t>
    </r>
    <r>
      <rPr>
        <sz val="10"/>
        <rFont val="Arial"/>
        <family val="2"/>
      </rPr>
      <t xml:space="preserve">
primerna za MORSKO VODO, vgradnja med prirobnice po DIN2633 PN16; ohišje izdelano iz GGG40, disk AISI316, tesnilni obroč za morsko vodo, penilo, z ročico , s potrebnimi certifikati  (tesnost) in ustrezno dokumentacijo. </t>
    </r>
    <r>
      <rPr>
        <sz val="10"/>
        <color indexed="10"/>
        <rFont val="Arial"/>
        <family val="2"/>
      </rPr>
      <t>Dobava investitor, montaža in zagon izvajalec</t>
    </r>
  </si>
  <si>
    <r>
      <t xml:space="preserve">KROGELNI VENTIL -PRIROBNIČNI
</t>
    </r>
    <r>
      <rPr>
        <sz val="9"/>
        <rFont val="Arial"/>
        <family val="2"/>
      </rPr>
      <t>Krogelna pipa, ohišje dvodelno, polni presek, GG ali SS, krogla iz AISl 316, tesnila za morsko vodo, dvojno tesnenje osi,  popolno tesnenje (ISO 5208, kategorija A), odpiranje-ročica, prirobnične izvedbe po DIN2633 PN16,  s potrebnimi certifikati in ustrezno dokumentacijo. Dobava, vgradnja in zagon.</t>
    </r>
    <r>
      <rPr>
        <b/>
        <sz val="9"/>
        <rFont val="Arial"/>
        <family val="2"/>
      </rPr>
      <t xml:space="preserve">
</t>
    </r>
    <r>
      <rPr>
        <b/>
        <sz val="9"/>
        <color indexed="10"/>
        <rFont val="Arial"/>
        <family val="2"/>
      </rPr>
      <t>Dobava investitor, montaža in zagon izvajalec</t>
    </r>
  </si>
  <si>
    <r>
      <t xml:space="preserve">PENILO
</t>
    </r>
    <r>
      <rPr>
        <sz val="9"/>
        <color indexed="8"/>
        <rFont val="Arial"/>
        <family val="2"/>
      </rPr>
      <t xml:space="preserve">TIP: Fomtec ARC 3x3, AFFF ARC film forminig foam 3-3%
Use on hydrocarbons: 3% z morsko vodo
Use on polar solvents: 3% z morsko vodo
Freezing point: -15 Deg Celsius
Min use temperature: -7 Deg Celsius
v skladu s EN 1568-3 in 4, brez PFOS in PFOA
Dobava predvidena v 200l sodih ali IBC
Vključno z dokumentacijo: declaration of conformity; analysis report
</t>
    </r>
    <r>
      <rPr>
        <sz val="9"/>
        <color indexed="10"/>
        <rFont val="Arial"/>
        <family val="2"/>
      </rPr>
      <t>Dobava investitor, montaža in zagon izvajalec</t>
    </r>
  </si>
  <si>
    <r>
      <t xml:space="preserve">PENILO ZA PREIZKUS
</t>
    </r>
    <r>
      <rPr>
        <sz val="9"/>
        <color indexed="8"/>
        <rFont val="Arial"/>
        <family val="2"/>
      </rPr>
      <t xml:space="preserve">TIP: Fomtec ARC 3x3, AFFF ARC film forminig foam 3-3%
Use on hydrocarbons: 3% z morsko vodo
Use on polar solvents: 3% z morsko vodo
Freezing point: -15 Deg Celsius
Min use temperature: -7 Deg Celsius
v skladu s EN 1568-3 in 4, brez PFOS in PFOA
Dobava predvidena v 200l sodih ali IBC
Vključno z dokumentacijo: declaration of conformity; analysis report
</t>
    </r>
    <r>
      <rPr>
        <sz val="9"/>
        <color indexed="10"/>
        <rFont val="Arial"/>
        <family val="2"/>
      </rPr>
      <t>Dobava investitor, montaža in zagon izvajalec</t>
    </r>
  </si>
  <si>
    <r>
      <t xml:space="preserve">ZASUN PLOŠČATI Z ELEKTROMOTORNIM POGONOM
</t>
    </r>
    <r>
      <rPr>
        <sz val="9"/>
        <rFont val="Arial"/>
        <family val="2"/>
      </rPr>
      <t xml:space="preserve">zasun, polni presek, ohišje iz W.Nr. 10619, klin iz W.Nr. 10619 s prevleko EPDM, popolno tesnenje, tesnila primerna za morsko vodo in požarno penilo, prirobnične izvedbe po EN1092-1 PN16, z elektromotornim pogonom (AUMA, ROTORK ali GREATORK  ali ustrezno enakim), z krmilno enoto na motornem pogonu,  z induktivnim stikalom položaja(odprto zaprto), z vgrajenimi stikali za signalizacijo lege  odprto-zaprto ( brezpotencialni) -specifikacija glej elektro del; s potrebnimi certifikati in ustrezno dokumentacijo. napetost 3F 400 V 50Hz..Tesnila za morsko vodo in penilo. Dobava, vgradnja in zagon.. </t>
    </r>
    <r>
      <rPr>
        <sz val="9"/>
        <color indexed="10"/>
        <rFont val="Arial"/>
        <family val="2"/>
      </rPr>
      <t>Dobava investitor, montaža in zagon izvajalec</t>
    </r>
  </si>
  <si>
    <r>
      <t xml:space="preserve">ZASUN PLOŠČATI za morsko vodo
</t>
    </r>
    <r>
      <rPr>
        <sz val="9"/>
        <rFont val="Arial"/>
        <family val="2"/>
      </rPr>
      <t xml:space="preserve">zasun, polni presek, ohišje iz W.Nr. 10619, klin iz W.Nr. 10619 s prevleko EPDM, popolno tesnenje, tesnila primerna za morsko vodo in požarno penilo, prirobnične izvedbe po EN1092-1 PN16, ročni pogon-kolo,  s potrebnimi certifikati in ustrezno dokumentacijo. Podaljšano vreteno iz jaška za DN 300. Tesnila za morsko vodo in penilo. </t>
    </r>
    <r>
      <rPr>
        <sz val="9"/>
        <color indexed="10"/>
        <rFont val="Arial"/>
        <family val="2"/>
      </rPr>
      <t>Dobava investitor, montaža in zagon izvajalec</t>
    </r>
  </si>
  <si>
    <t>A.</t>
  </si>
  <si>
    <t>REKAPITULACIJA</t>
  </si>
  <si>
    <t>B.</t>
  </si>
  <si>
    <t>C.</t>
  </si>
  <si>
    <t>Strojne instalacije in strojna oprema</t>
  </si>
  <si>
    <t>Elektro instalacije in elektro oprema</t>
  </si>
  <si>
    <t>Nepredvidena dela (5% vrednosti postavk A. in B.)</t>
  </si>
  <si>
    <t>SKUPAJ BREZ DDV (Predračunska vrednost)</t>
  </si>
  <si>
    <t>A. Strojne instalacije in strojna oprema</t>
  </si>
  <si>
    <t>Javljanje požara</t>
  </si>
  <si>
    <t>oprema za javljanje požara</t>
  </si>
  <si>
    <t>9.</t>
  </si>
  <si>
    <t>9. Oprema za javljanje požara +SB-PV-EPP</t>
  </si>
  <si>
    <t>Pregled pooblaščene institucije   SKUPAJ:</t>
  </si>
  <si>
    <t>enota mere</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</si>
</sst>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 [$€-1]"/>
    <numFmt numFmtId="175" formatCode="#,##0.00\ &quot;€&quot;"/>
    <numFmt numFmtId="176" formatCode="#,##0\ &quot;kn&quot;;\-#,##0\ &quot;kn&quot;"/>
    <numFmt numFmtId="177" formatCode="#,##0\ &quot;kn&quot;;[Red]\-#,##0\ &quot;kn&quot;"/>
    <numFmt numFmtId="178" formatCode="#,##0.00\ &quot;kn&quot;;\-#,##0.00\ &quot;kn&quot;"/>
    <numFmt numFmtId="179" formatCode="#,##0.00\ &quot;kn&quot;;[Red]\-#,##0.00\ &quot;kn&quot;"/>
    <numFmt numFmtId="180" formatCode="_-* #,##0\ &quot;kn&quot;_-;\-* #,##0\ &quot;kn&quot;_-;_-* &quot;-&quot;\ &quot;kn&quot;_-;_-@_-"/>
    <numFmt numFmtId="181" formatCode="_-* #,##0\ _k_n_-;\-* #,##0\ _k_n_-;_-* &quot;-&quot;\ _k_n_-;_-@_-"/>
    <numFmt numFmtId="182" formatCode="_-* #,##0.00\ &quot;kn&quot;_-;\-* #,##0.00\ &quot;kn&quot;_-;_-* &quot;-&quot;??\ &quot;kn&quot;_-;_-@_-"/>
    <numFmt numFmtId="183" formatCode="_-* #,##0.00\ _k_n_-;\-* #,##0.00\ _k_n_-;_-* &quot;-&quot;??\ _k_n_-;_-@_-"/>
    <numFmt numFmtId="184" formatCode="&quot;kn&quot;\ #,##0;\-&quot;kn&quot;\ #,##0"/>
    <numFmt numFmtId="185" formatCode="&quot;kn&quot;\ #,##0;[Red]\-&quot;kn&quot;\ #,##0"/>
    <numFmt numFmtId="186" formatCode="&quot;kn&quot;\ #,##0.00;\-&quot;kn&quot;\ #,##0.00"/>
    <numFmt numFmtId="187" formatCode="&quot;kn&quot;\ #,##0.00;[Red]\-&quot;kn&quot;\ #,##0.00"/>
    <numFmt numFmtId="188" formatCode="_-&quot;kn&quot;\ * #,##0_-;\-&quot;kn&quot;\ * #,##0_-;_-&quot;kn&quot;\ * &quot;-&quot;_-;_-@_-"/>
    <numFmt numFmtId="189" formatCode="_-* #,##0_-;\-* #,##0_-;_-* &quot;-&quot;_-;_-@_-"/>
    <numFmt numFmtId="190" formatCode="_-&quot;kn&quot;\ * #,##0.00_-;\-&quot;kn&quot;\ * #,##0.00_-;_-&quot;kn&quot;\ * &quot;-&quot;??_-;_-@_-"/>
    <numFmt numFmtId="191" formatCode="_-* #,##0.00_-;\-* #,##0.00_-;_-* &quot;-&quot;??_-;_-@_-"/>
    <numFmt numFmtId="192" formatCode="&quot;kn&quot;\ #,##0.00"/>
    <numFmt numFmtId="193" formatCode="00000"/>
    <numFmt numFmtId="194" formatCode="&quot;Da&quot;;&quot;Da&quot;;&quot;Ne&quot;"/>
    <numFmt numFmtId="195" formatCode="&quot;Istina&quot;;&quot;Istina&quot;;&quot;Laž&quot;"/>
    <numFmt numFmtId="196" formatCode="&quot;Uključeno&quot;;&quot;Uključeno&quot;;&quot;Isključeno&quot;"/>
    <numFmt numFmtId="197" formatCode="&quot;Istinito&quot;;&quot;Istinito&quot;;&quot;Neistinito&quot;"/>
    <numFmt numFmtId="198" formatCode="_-* #,##0.0_-;\-* #,##0.0_-;_-* &quot;-&quot;??_-;_-@_-"/>
    <numFmt numFmtId="199" formatCode="_-* #,##0_-;\-* #,##0_-;_-* &quot;-&quot;??_-;_-@_-"/>
    <numFmt numFmtId="200" formatCode="#,##0.0"/>
    <numFmt numFmtId="201" formatCode="&quot;Kn&quot;\ #,##0;\-&quot;Kn&quot;\ #,##0"/>
    <numFmt numFmtId="202" formatCode="&quot;Kn&quot;\ #,##0;[Red]\-&quot;Kn&quot;\ #,##0"/>
    <numFmt numFmtId="203" formatCode="&quot;Kn&quot;\ #,##0.00;\-&quot;Kn&quot;\ #,##0.00"/>
    <numFmt numFmtId="204" formatCode="&quot;Kn&quot;\ #,##0.00;[Red]\-&quot;Kn&quot;\ #,##0.00"/>
    <numFmt numFmtId="205" formatCode="_-&quot;Kn&quot;\ * #,##0_-;\-&quot;Kn&quot;\ * #,##0_-;_-&quot;Kn&quot;\ * &quot;-&quot;_-;_-@_-"/>
    <numFmt numFmtId="206" formatCode="_-&quot;Kn&quot;\ * #,##0.00_-;\-&quot;Kn&quot;\ * #,##0.00_-;_-&quot;Kn&quot;\ * &quot;-&quot;??_-;_-@_-"/>
    <numFmt numFmtId="207" formatCode="&quot;Kn&quot;\ #,##0.00"/>
    <numFmt numFmtId="208" formatCode="mmm/yyyy"/>
    <numFmt numFmtId="209" formatCode="[$-424]d\.\ mmmm\ yyyy"/>
    <numFmt numFmtId="210" formatCode="0.0"/>
    <numFmt numFmtId="211" formatCode="#,##0;\-;"/>
    <numFmt numFmtId="212" formatCode="[$€-2]\ #,##0.00_);[Red]\([$€-2]\ #,##0.00\)"/>
    <numFmt numFmtId="213" formatCode="_-* #,##0.00\ [$€-1]_-;\-* #,##0.00\ [$€-1]_-;_-* &quot;-&quot;??\ [$€-1]_-;_-@_-"/>
    <numFmt numFmtId="214" formatCode="_-* #,##0.00\ [$€-424]_-;\-* #,##0.00\ [$€-424]_-;_-* &quot;-&quot;??\ [$€-424]_-;_-@_-"/>
    <numFmt numFmtId="215" formatCode="#,##0.00\ _€"/>
    <numFmt numFmtId="216" formatCode="&quot;Yes&quot;;&quot;Yes&quot;;&quot;No&quot;"/>
  </numFmts>
  <fonts count="76">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0"/>
      <name val="Arial"/>
      <family val="2"/>
    </font>
    <font>
      <sz val="10"/>
      <name val="Arial"/>
      <family val="2"/>
    </font>
    <font>
      <sz val="9"/>
      <name val="Arial"/>
      <family val="2"/>
    </font>
    <font>
      <b/>
      <sz val="12"/>
      <name val="Arial"/>
      <family val="2"/>
    </font>
    <font>
      <b/>
      <sz val="9"/>
      <name val="Arial"/>
      <family val="2"/>
    </font>
    <font>
      <b/>
      <sz val="11"/>
      <name val="Arial"/>
      <family val="2"/>
    </font>
    <font>
      <sz val="10"/>
      <name val="Tahoma"/>
      <family val="2"/>
    </font>
    <font>
      <sz val="11"/>
      <name val="Arial"/>
      <family val="2"/>
    </font>
    <font>
      <b/>
      <sz val="9"/>
      <color indexed="8"/>
      <name val="Arial"/>
      <family val="2"/>
    </font>
    <font>
      <sz val="9"/>
      <color indexed="8"/>
      <name val="Arial"/>
      <family val="2"/>
    </font>
    <font>
      <vertAlign val="superscript"/>
      <sz val="9"/>
      <name val="Arial"/>
      <family val="2"/>
    </font>
    <font>
      <sz val="9"/>
      <name val="Symbol"/>
      <family val="1"/>
    </font>
    <font>
      <sz val="11"/>
      <color indexed="8"/>
      <name val="Calibri"/>
      <family val="2"/>
    </font>
    <font>
      <b/>
      <sz val="11"/>
      <color indexed="8"/>
      <name val="Arial"/>
      <family val="2"/>
    </font>
    <font>
      <sz val="11"/>
      <color indexed="8"/>
      <name val="Arial"/>
      <family val="2"/>
    </font>
    <font>
      <b/>
      <sz val="11"/>
      <name val="MS Sans Serif"/>
      <family val="0"/>
    </font>
    <font>
      <sz val="10"/>
      <color indexed="10"/>
      <name val="Arial"/>
      <family val="2"/>
    </font>
    <font>
      <sz val="9"/>
      <color indexed="10"/>
      <name val="Arial"/>
      <family val="2"/>
    </font>
    <font>
      <b/>
      <sz val="9"/>
      <color indexed="10"/>
      <name val="Arial"/>
      <family val="2"/>
    </font>
    <font>
      <sz val="11"/>
      <name val="Tahoma"/>
      <family val="2"/>
    </font>
    <font>
      <b/>
      <sz val="11"/>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b/>
      <sz val="14"/>
      <color indexed="8"/>
      <name val="Arial"/>
      <family val="2"/>
    </font>
    <font>
      <b/>
      <sz val="10"/>
      <color indexed="8"/>
      <name val="Tahoma"/>
      <family val="2"/>
    </font>
    <font>
      <sz val="10"/>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000000"/>
      <name val="Arial"/>
      <family val="2"/>
    </font>
    <font>
      <b/>
      <sz val="10"/>
      <color theme="1"/>
      <name val="Arial"/>
      <family val="2"/>
    </font>
    <font>
      <sz val="9"/>
      <color theme="1"/>
      <name val="Arial"/>
      <family val="2"/>
    </font>
    <font>
      <sz val="11"/>
      <color theme="1"/>
      <name val="Arial"/>
      <family val="2"/>
    </font>
    <font>
      <b/>
      <sz val="11"/>
      <color theme="1"/>
      <name val="Arial"/>
      <family val="2"/>
    </font>
    <font>
      <sz val="10"/>
      <color theme="1"/>
      <name val="Arial"/>
      <family val="2"/>
    </font>
    <font>
      <b/>
      <sz val="14"/>
      <color theme="1"/>
      <name val="Arial"/>
      <family val="2"/>
    </font>
    <font>
      <b/>
      <sz val="10"/>
      <color theme="1"/>
      <name val="Tahoma"/>
      <family val="2"/>
    </font>
    <font>
      <sz val="10"/>
      <color theme="1"/>
      <name val="Tahoma"/>
      <family val="2"/>
    </font>
    <font>
      <sz val="11"/>
      <color rgb="FF000000"/>
      <name val="Arial"/>
      <family val="2"/>
    </font>
    <font>
      <b/>
      <sz val="11"/>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color indexed="63"/>
      </left>
      <right>
        <color indexed="63"/>
      </right>
      <top style="thin"/>
      <bottom style="thin"/>
    </border>
    <border>
      <left style="thin"/>
      <right>
        <color indexed="63"/>
      </right>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18" fillId="0" borderId="0">
      <alignment/>
      <protection/>
    </xf>
    <xf numFmtId="0" fontId="7" fillId="0" borderId="0">
      <alignment/>
      <protection/>
    </xf>
    <xf numFmtId="0" fontId="7" fillId="0" borderId="0">
      <alignment/>
      <protection/>
    </xf>
    <xf numFmtId="0" fontId="60" fillId="31" borderId="0" applyNumberFormat="0" applyBorder="0" applyAlignment="0" applyProtection="0"/>
    <xf numFmtId="0" fontId="48" fillId="0" borderId="0">
      <alignment/>
      <protection/>
    </xf>
    <xf numFmtId="0" fontId="0" fillId="32" borderId="7" applyNumberFormat="0" applyFont="0" applyAlignment="0" applyProtection="0"/>
    <xf numFmtId="0" fontId="12" fillId="0" borderId="0">
      <alignment/>
      <protection/>
    </xf>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88">
    <xf numFmtId="0" fontId="0" fillId="0" borderId="0" xfId="0" applyAlignment="1">
      <alignment/>
    </xf>
    <xf numFmtId="0" fontId="7" fillId="0" borderId="0" xfId="57" applyFont="1" applyFill="1" applyAlignment="1">
      <alignment vertical="center"/>
      <protection/>
    </xf>
    <xf numFmtId="0" fontId="6" fillId="0" borderId="0" xfId="57" applyFont="1" applyFill="1" applyAlignment="1">
      <alignment horizontal="center" vertical="center"/>
      <protection/>
    </xf>
    <xf numFmtId="0" fontId="7" fillId="0" borderId="0" xfId="57" applyFont="1" applyFill="1" applyAlignment="1">
      <alignment horizontal="center" vertical="center"/>
      <protection/>
    </xf>
    <xf numFmtId="174" fontId="7" fillId="0" borderId="0" xfId="57" applyNumberFormat="1" applyFont="1" applyFill="1" applyAlignment="1">
      <alignment vertical="center"/>
      <protection/>
    </xf>
    <xf numFmtId="0" fontId="6" fillId="0" borderId="10" xfId="57" applyFont="1" applyFill="1" applyBorder="1" applyAlignment="1">
      <alignment horizontal="center" vertical="center"/>
      <protection/>
    </xf>
    <xf numFmtId="0" fontId="6" fillId="0" borderId="10" xfId="57" applyFont="1" applyFill="1" applyBorder="1" applyAlignment="1">
      <alignment horizontal="center" vertical="center" wrapText="1"/>
      <protection/>
    </xf>
    <xf numFmtId="174" fontId="6" fillId="0" borderId="10" xfId="0" applyNumberFormat="1" applyFont="1" applyBorder="1" applyAlignment="1" applyProtection="1">
      <alignment horizontal="center" vertical="center" wrapText="1"/>
      <protection locked="0"/>
    </xf>
    <xf numFmtId="174" fontId="6" fillId="0" borderId="10" xfId="0" applyNumberFormat="1" applyFont="1" applyBorder="1" applyAlignment="1" applyProtection="1">
      <alignment horizontal="center" vertical="center"/>
      <protection locked="0"/>
    </xf>
    <xf numFmtId="210" fontId="6" fillId="0" borderId="10" xfId="57" applyNumberFormat="1" applyFont="1" applyFill="1" applyBorder="1" applyAlignment="1">
      <alignment horizontal="center" vertical="center"/>
      <protection/>
    </xf>
    <xf numFmtId="210" fontId="7" fillId="0" borderId="0" xfId="57" applyNumberFormat="1" applyFont="1" applyFill="1" applyAlignment="1">
      <alignment horizontal="center" vertical="center"/>
      <protection/>
    </xf>
    <xf numFmtId="0" fontId="6" fillId="0" borderId="10" xfId="57" applyNumberFormat="1" applyFont="1" applyFill="1" applyBorder="1" applyAlignment="1">
      <alignment horizontal="center" vertical="top"/>
      <protection/>
    </xf>
    <xf numFmtId="0" fontId="6" fillId="0" borderId="0" xfId="57" applyNumberFormat="1" applyFont="1" applyFill="1" applyAlignment="1">
      <alignment horizontal="center" vertical="top"/>
      <protection/>
    </xf>
    <xf numFmtId="0" fontId="6" fillId="0" borderId="0" xfId="57" applyNumberFormat="1" applyFont="1" applyFill="1" applyAlignment="1" quotePrefix="1">
      <alignment horizontal="center" vertical="top"/>
      <protection/>
    </xf>
    <xf numFmtId="0" fontId="7" fillId="0" borderId="0" xfId="57" applyFont="1" applyFill="1" applyAlignment="1">
      <alignment vertical="top"/>
      <protection/>
    </xf>
    <xf numFmtId="0" fontId="6" fillId="0" borderId="0" xfId="57" applyFont="1" applyFill="1" applyAlignment="1">
      <alignment vertical="top"/>
      <protection/>
    </xf>
    <xf numFmtId="0" fontId="6" fillId="0" borderId="10" xfId="57" applyFont="1" applyFill="1" applyBorder="1" applyAlignment="1">
      <alignment horizontal="left" vertical="top"/>
      <protection/>
    </xf>
    <xf numFmtId="0" fontId="6" fillId="0" borderId="10" xfId="57" applyFont="1" applyFill="1" applyBorder="1" applyAlignment="1">
      <alignment horizontal="left" vertical="center"/>
      <protection/>
    </xf>
    <xf numFmtId="0" fontId="6" fillId="33" borderId="10" xfId="57" applyFont="1" applyFill="1" applyBorder="1" applyAlignment="1">
      <alignment vertical="top" wrapText="1"/>
      <protection/>
    </xf>
    <xf numFmtId="210" fontId="8" fillId="33" borderId="10" xfId="57" applyNumberFormat="1" applyFont="1" applyFill="1" applyBorder="1" applyAlignment="1">
      <alignment horizontal="center" vertical="center"/>
      <protection/>
    </xf>
    <xf numFmtId="0" fontId="8" fillId="33" borderId="10" xfId="57" applyFont="1" applyFill="1" applyBorder="1" applyAlignment="1">
      <alignment horizontal="center" vertical="center"/>
      <protection/>
    </xf>
    <xf numFmtId="174" fontId="8" fillId="33" borderId="10" xfId="57" applyNumberFormat="1" applyFont="1" applyFill="1" applyBorder="1" applyAlignment="1">
      <alignment vertical="center"/>
      <protection/>
    </xf>
    <xf numFmtId="0" fontId="7" fillId="0" borderId="0" xfId="58" applyFont="1" applyFill="1" applyBorder="1" applyAlignment="1">
      <alignment horizontal="center" vertical="center"/>
      <protection/>
    </xf>
    <xf numFmtId="0" fontId="7" fillId="0" borderId="0" xfId="58" applyFont="1" applyFill="1" applyAlignment="1">
      <alignment vertical="center"/>
      <protection/>
    </xf>
    <xf numFmtId="0" fontId="7" fillId="0" borderId="0" xfId="58" applyFont="1" applyFill="1" applyBorder="1" applyAlignment="1">
      <alignment vertical="center"/>
      <protection/>
    </xf>
    <xf numFmtId="174" fontId="8" fillId="0" borderId="10" xfId="57" applyNumberFormat="1" applyFont="1" applyFill="1" applyBorder="1" applyAlignment="1">
      <alignment vertical="center"/>
      <protection/>
    </xf>
    <xf numFmtId="0" fontId="10" fillId="0" borderId="10" xfId="0" applyFont="1" applyFill="1" applyBorder="1" applyAlignment="1">
      <alignment horizontal="center" vertical="top"/>
    </xf>
    <xf numFmtId="0" fontId="65" fillId="0" borderId="10" xfId="0" applyFont="1" applyFill="1" applyBorder="1" applyAlignment="1">
      <alignment vertical="center" wrapText="1"/>
    </xf>
    <xf numFmtId="1" fontId="8" fillId="0" borderId="10" xfId="58" applyNumberFormat="1" applyFont="1" applyFill="1" applyBorder="1" applyAlignment="1">
      <alignment horizontal="center" vertical="center"/>
      <protection/>
    </xf>
    <xf numFmtId="174" fontId="8" fillId="0" borderId="10" xfId="58" applyNumberFormat="1" applyFont="1" applyFill="1" applyBorder="1" applyAlignment="1">
      <alignment vertical="center"/>
      <protection/>
    </xf>
    <xf numFmtId="210" fontId="8" fillId="0" borderId="10" xfId="58" applyNumberFormat="1" applyFont="1" applyFill="1" applyBorder="1" applyAlignment="1">
      <alignment horizontal="center" vertical="center"/>
      <protection/>
    </xf>
    <xf numFmtId="0" fontId="8" fillId="0" borderId="10" xfId="57" applyFont="1" applyFill="1" applyBorder="1" applyAlignment="1">
      <alignment vertical="top" wrapText="1"/>
      <protection/>
    </xf>
    <xf numFmtId="0" fontId="14" fillId="0" borderId="10" xfId="0" applyFont="1" applyFill="1" applyBorder="1" applyAlignment="1">
      <alignment vertical="top" wrapText="1"/>
    </xf>
    <xf numFmtId="0" fontId="8" fillId="0" borderId="10" xfId="0" applyNumberFormat="1" applyFont="1" applyFill="1" applyBorder="1" applyAlignment="1" quotePrefix="1">
      <alignment horizontal="center"/>
    </xf>
    <xf numFmtId="0" fontId="10" fillId="0" borderId="10" xfId="0" applyFont="1" applyFill="1" applyBorder="1" applyAlignment="1">
      <alignment horizontal="center" vertical="top" wrapText="1"/>
    </xf>
    <xf numFmtId="0" fontId="6" fillId="0" borderId="0" xfId="58" applyFont="1" applyFill="1" applyAlignment="1">
      <alignment horizontal="center" vertical="center"/>
      <protection/>
    </xf>
    <xf numFmtId="0" fontId="11" fillId="34" borderId="10" xfId="57" applyFont="1" applyFill="1" applyBorder="1" applyAlignment="1">
      <alignment horizontal="left" vertical="top" wrapText="1"/>
      <protection/>
    </xf>
    <xf numFmtId="210" fontId="6" fillId="34" borderId="10" xfId="57" applyNumberFormat="1" applyFont="1" applyFill="1" applyBorder="1" applyAlignment="1">
      <alignment horizontal="center" vertical="center"/>
      <protection/>
    </xf>
    <xf numFmtId="0" fontId="6" fillId="34" borderId="10" xfId="57" applyFont="1" applyFill="1" applyBorder="1" applyAlignment="1">
      <alignment horizontal="center" vertical="center" wrapText="1"/>
      <protection/>
    </xf>
    <xf numFmtId="174" fontId="6" fillId="34" borderId="10" xfId="0" applyNumberFormat="1" applyFont="1" applyFill="1" applyBorder="1" applyAlignment="1" applyProtection="1">
      <alignment horizontal="center" vertical="center" wrapText="1"/>
      <protection locked="0"/>
    </xf>
    <xf numFmtId="174" fontId="6" fillId="34" borderId="10" xfId="0" applyNumberFormat="1" applyFont="1" applyFill="1" applyBorder="1" applyAlignment="1" applyProtection="1">
      <alignment horizontal="center" vertical="center"/>
      <protection locked="0"/>
    </xf>
    <xf numFmtId="0" fontId="6" fillId="34" borderId="10" xfId="57" applyFont="1" applyFill="1" applyBorder="1" applyAlignment="1">
      <alignment vertical="top" wrapText="1"/>
      <protection/>
    </xf>
    <xf numFmtId="210" fontId="8" fillId="34" borderId="10" xfId="57" applyNumberFormat="1" applyFont="1" applyFill="1" applyBorder="1" applyAlignment="1">
      <alignment horizontal="center" vertical="center"/>
      <protection/>
    </xf>
    <xf numFmtId="0" fontId="8" fillId="34" borderId="10" xfId="57" applyFont="1" applyFill="1" applyBorder="1" applyAlignment="1">
      <alignment horizontal="center" vertical="center"/>
      <protection/>
    </xf>
    <xf numFmtId="174" fontId="8" fillId="34" borderId="10" xfId="57" applyNumberFormat="1" applyFont="1" applyFill="1" applyBorder="1" applyAlignment="1">
      <alignment vertical="center"/>
      <protection/>
    </xf>
    <xf numFmtId="0" fontId="8" fillId="0" borderId="10" xfId="58" applyFont="1" applyFill="1" applyBorder="1" applyAlignment="1">
      <alignment horizontal="center" vertical="center"/>
      <protection/>
    </xf>
    <xf numFmtId="0" fontId="8" fillId="0" borderId="10" xfId="58" applyFont="1" applyFill="1" applyBorder="1" applyAlignment="1">
      <alignment vertical="top" wrapText="1"/>
      <protection/>
    </xf>
    <xf numFmtId="0" fontId="8" fillId="0" borderId="10" xfId="58" applyFont="1" applyFill="1" applyBorder="1" applyAlignment="1">
      <alignment horizontal="center" vertical="center" wrapText="1"/>
      <protection/>
    </xf>
    <xf numFmtId="210" fontId="8" fillId="34" borderId="10" xfId="58" applyNumberFormat="1" applyFont="1" applyFill="1" applyBorder="1" applyAlignment="1">
      <alignment horizontal="center" vertical="center"/>
      <protection/>
    </xf>
    <xf numFmtId="174" fontId="8" fillId="34" borderId="10" xfId="58" applyNumberFormat="1" applyFont="1" applyFill="1" applyBorder="1" applyAlignment="1">
      <alignment vertical="center"/>
      <protection/>
    </xf>
    <xf numFmtId="174" fontId="6" fillId="34" borderId="10" xfId="0" applyNumberFormat="1" applyFont="1" applyFill="1" applyBorder="1" applyAlignment="1" applyProtection="1">
      <alignment horizontal="right" vertical="center"/>
      <protection locked="0"/>
    </xf>
    <xf numFmtId="0" fontId="10" fillId="0" borderId="10" xfId="57" applyNumberFormat="1" applyFont="1" applyFill="1" applyBorder="1" applyAlignment="1" quotePrefix="1">
      <alignment horizontal="center" vertical="top"/>
      <protection/>
    </xf>
    <xf numFmtId="1" fontId="8" fillId="0" borderId="10" xfId="0" applyNumberFormat="1" applyFont="1" applyFill="1" applyBorder="1" applyAlignment="1" quotePrefix="1">
      <alignment horizontal="center"/>
    </xf>
    <xf numFmtId="0" fontId="11" fillId="0" borderId="0" xfId="58" applyFont="1" applyFill="1" applyBorder="1" applyAlignment="1">
      <alignment vertical="center"/>
      <protection/>
    </xf>
    <xf numFmtId="210" fontId="13" fillId="0" borderId="0" xfId="58" applyNumberFormat="1" applyFont="1" applyFill="1" applyBorder="1" applyAlignment="1">
      <alignment vertical="center"/>
      <protection/>
    </xf>
    <xf numFmtId="174" fontId="11" fillId="0" borderId="0" xfId="56" applyNumberFormat="1" applyFont="1" applyBorder="1" applyAlignment="1" applyProtection="1">
      <alignment horizontal="center" vertical="center"/>
      <protection locked="0"/>
    </xf>
    <xf numFmtId="174" fontId="6" fillId="0" borderId="0" xfId="58" applyNumberFormat="1" applyFont="1" applyFill="1" applyBorder="1" applyAlignment="1">
      <alignment vertical="center"/>
      <protection/>
    </xf>
    <xf numFmtId="0" fontId="6" fillId="0" borderId="0" xfId="58" applyFont="1" applyFill="1" applyBorder="1" applyAlignment="1">
      <alignment vertical="center"/>
      <protection/>
    </xf>
    <xf numFmtId="0" fontId="6" fillId="0" borderId="0" xfId="56" applyFont="1" applyFill="1" applyBorder="1" applyAlignment="1">
      <alignment horizontal="left" vertical="center"/>
      <protection/>
    </xf>
    <xf numFmtId="210" fontId="7" fillId="0" borderId="0" xfId="58" applyNumberFormat="1" applyFont="1" applyFill="1" applyBorder="1" applyAlignment="1" applyProtection="1">
      <alignment vertical="center"/>
      <protection locked="0"/>
    </xf>
    <xf numFmtId="174" fontId="6" fillId="0" borderId="0" xfId="58" applyNumberFormat="1" applyFont="1" applyFill="1" applyBorder="1" applyAlignment="1" applyProtection="1">
      <alignment vertical="center"/>
      <protection locked="0"/>
    </xf>
    <xf numFmtId="214" fontId="6" fillId="0" borderId="0" xfId="56" applyNumberFormat="1" applyFont="1" applyFill="1" applyBorder="1" applyAlignment="1">
      <alignment horizontal="right" vertical="center"/>
      <protection/>
    </xf>
    <xf numFmtId="0" fontId="8" fillId="0" borderId="10" xfId="57" applyFont="1" applyFill="1" applyBorder="1" applyAlignment="1">
      <alignment horizontal="center" vertical="center"/>
      <protection/>
    </xf>
    <xf numFmtId="0" fontId="10" fillId="0" borderId="10" xfId="57" applyNumberFormat="1" applyFont="1" applyFill="1" applyBorder="1" applyAlignment="1">
      <alignment horizontal="center" vertical="top"/>
      <protection/>
    </xf>
    <xf numFmtId="0" fontId="10" fillId="0" borderId="10" xfId="57" applyFont="1" applyFill="1" applyBorder="1" applyAlignment="1">
      <alignment vertical="top" wrapText="1"/>
      <protection/>
    </xf>
    <xf numFmtId="1" fontId="8" fillId="0" borderId="10" xfId="57" applyNumberFormat="1" applyFont="1" applyFill="1" applyBorder="1" applyAlignment="1">
      <alignment horizontal="center" vertical="center"/>
      <protection/>
    </xf>
    <xf numFmtId="210" fontId="8" fillId="0" borderId="10" xfId="57" applyNumberFormat="1" applyFont="1" applyFill="1" applyBorder="1" applyAlignment="1">
      <alignment horizontal="center" vertical="center"/>
      <protection/>
    </xf>
    <xf numFmtId="0" fontId="10" fillId="0" borderId="10" xfId="58" applyFont="1" applyFill="1" applyBorder="1" applyAlignment="1">
      <alignment vertical="top" wrapText="1"/>
      <protection/>
    </xf>
    <xf numFmtId="0" fontId="10" fillId="0" borderId="10" xfId="58" applyFont="1" applyFill="1" applyBorder="1" applyAlignment="1">
      <alignment vertical="center" wrapText="1"/>
      <protection/>
    </xf>
    <xf numFmtId="0" fontId="6" fillId="0" borderId="10" xfId="58" applyNumberFormat="1" applyFont="1" applyFill="1" applyBorder="1" applyAlignment="1" quotePrefix="1">
      <alignment horizontal="center" vertical="top"/>
      <protection/>
    </xf>
    <xf numFmtId="0" fontId="8" fillId="0" borderId="10" xfId="58" applyFont="1" applyFill="1" applyBorder="1" applyAlignment="1">
      <alignment vertical="center" wrapText="1"/>
      <protection/>
    </xf>
    <xf numFmtId="0" fontId="7" fillId="0" borderId="10" xfId="0" applyNumberFormat="1" applyFont="1" applyFill="1" applyBorder="1" applyAlignment="1" quotePrefix="1">
      <alignment horizontal="center"/>
    </xf>
    <xf numFmtId="0" fontId="10" fillId="0" borderId="10" xfId="0" applyFont="1" applyFill="1" applyBorder="1" applyAlignment="1">
      <alignment horizontal="left" vertical="top" wrapText="1"/>
    </xf>
    <xf numFmtId="0" fontId="8" fillId="0" borderId="10" xfId="0" applyFont="1" applyFill="1" applyBorder="1" applyAlignment="1">
      <alignment horizontal="center" vertical="top"/>
    </xf>
    <xf numFmtId="175" fontId="8" fillId="0" borderId="10" xfId="0" applyNumberFormat="1" applyFont="1" applyFill="1" applyBorder="1" applyAlignment="1">
      <alignment horizontal="right" vertical="top"/>
    </xf>
    <xf numFmtId="0" fontId="7" fillId="0" borderId="10" xfId="58" applyFont="1" applyFill="1" applyBorder="1" applyAlignment="1">
      <alignment horizontal="center" vertical="center"/>
      <protection/>
    </xf>
    <xf numFmtId="0" fontId="7" fillId="0" borderId="10" xfId="58" applyFont="1" applyFill="1" applyBorder="1" applyAlignment="1">
      <alignment vertical="center"/>
      <protection/>
    </xf>
    <xf numFmtId="1" fontId="7" fillId="0" borderId="10" xfId="0" applyNumberFormat="1" applyFont="1" applyFill="1" applyBorder="1" applyAlignment="1" quotePrefix="1">
      <alignment horizontal="center"/>
    </xf>
    <xf numFmtId="0" fontId="10" fillId="0" borderId="10" xfId="58" applyNumberFormat="1" applyFont="1" applyFill="1" applyBorder="1" applyAlignment="1" quotePrefix="1">
      <alignment horizontal="center" vertical="top"/>
      <protection/>
    </xf>
    <xf numFmtId="0" fontId="8" fillId="0" borderId="10" xfId="0" applyFont="1" applyFill="1" applyBorder="1" applyAlignment="1">
      <alignment horizontal="justify"/>
    </xf>
    <xf numFmtId="210" fontId="8" fillId="0" borderId="10" xfId="58" applyNumberFormat="1" applyFont="1" applyFill="1" applyBorder="1" applyAlignment="1">
      <alignment horizontal="center" vertical="center" wrapText="1"/>
      <protection/>
    </xf>
    <xf numFmtId="0" fontId="8" fillId="0" borderId="10" xfId="0" applyFont="1" applyFill="1" applyBorder="1" applyAlignment="1">
      <alignment vertical="top" wrapText="1"/>
    </xf>
    <xf numFmtId="1" fontId="8" fillId="0" borderId="10" xfId="57" applyNumberFormat="1" applyFont="1" applyFill="1" applyBorder="1" applyAlignment="1">
      <alignment horizontal="center" vertical="center" wrapText="1"/>
      <protection/>
    </xf>
    <xf numFmtId="0" fontId="10" fillId="0" borderId="10" xfId="58" applyNumberFormat="1" applyFont="1" applyFill="1" applyBorder="1" applyAlignment="1">
      <alignment horizontal="center" vertical="top"/>
      <protection/>
    </xf>
    <xf numFmtId="0" fontId="65" fillId="0" borderId="10" xfId="0" applyFont="1" applyFill="1" applyBorder="1" applyAlignment="1">
      <alignment vertical="top" wrapText="1"/>
    </xf>
    <xf numFmtId="0" fontId="10" fillId="0" borderId="0" xfId="58" applyFont="1" applyFill="1" applyBorder="1" applyAlignment="1">
      <alignment vertical="top" wrapText="1"/>
      <protection/>
    </xf>
    <xf numFmtId="0" fontId="10" fillId="0" borderId="10" xfId="0" applyFont="1" applyFill="1" applyBorder="1" applyAlignment="1">
      <alignment vertical="top" wrapText="1"/>
    </xf>
    <xf numFmtId="0" fontId="8" fillId="0" borderId="10" xfId="0" applyFont="1" applyFill="1" applyBorder="1" applyAlignment="1">
      <alignment horizontal="center" vertical="center"/>
    </xf>
    <xf numFmtId="0" fontId="11" fillId="34" borderId="10" xfId="58" applyFont="1" applyFill="1" applyBorder="1" applyAlignment="1">
      <alignment vertical="top" wrapText="1"/>
      <protection/>
    </xf>
    <xf numFmtId="1" fontId="8" fillId="34" borderId="10" xfId="58" applyNumberFormat="1" applyFont="1" applyFill="1" applyBorder="1" applyAlignment="1">
      <alignment horizontal="center" vertical="center"/>
      <protection/>
    </xf>
    <xf numFmtId="9" fontId="8" fillId="0" borderId="10" xfId="0" applyNumberFormat="1" applyFont="1" applyFill="1" applyBorder="1" applyAlignment="1">
      <alignment horizontal="center" vertical="center"/>
    </xf>
    <xf numFmtId="0" fontId="11" fillId="0" borderId="10" xfId="58" applyNumberFormat="1" applyFont="1" applyFill="1" applyBorder="1" applyAlignment="1">
      <alignment horizontal="center" vertical="top"/>
      <protection/>
    </xf>
    <xf numFmtId="0" fontId="11" fillId="0" borderId="10" xfId="58" applyFont="1" applyFill="1" applyBorder="1" applyAlignment="1">
      <alignment horizontal="left" vertical="top" wrapText="1"/>
      <protection/>
    </xf>
    <xf numFmtId="210" fontId="6" fillId="0" borderId="10" xfId="58" applyNumberFormat="1" applyFont="1" applyFill="1" applyBorder="1" applyAlignment="1">
      <alignment horizontal="center" vertical="center"/>
      <protection/>
    </xf>
    <xf numFmtId="0" fontId="6" fillId="0" borderId="10" xfId="58" applyFont="1" applyFill="1" applyBorder="1" applyAlignment="1">
      <alignment horizontal="center" vertical="center" wrapText="1"/>
      <protection/>
    </xf>
    <xf numFmtId="174" fontId="6" fillId="0" borderId="10" xfId="0" applyNumberFormat="1" applyFont="1" applyFill="1" applyBorder="1" applyAlignment="1" applyProtection="1">
      <alignment horizontal="right" vertical="center"/>
      <protection locked="0"/>
    </xf>
    <xf numFmtId="174" fontId="6" fillId="33" borderId="10" xfId="0" applyNumberFormat="1" applyFont="1" applyFill="1" applyBorder="1" applyAlignment="1" applyProtection="1">
      <alignment horizontal="right" vertical="center"/>
      <protection locked="0"/>
    </xf>
    <xf numFmtId="0" fontId="6" fillId="0" borderId="0" xfId="58" applyFont="1" applyFill="1" applyBorder="1" applyAlignment="1">
      <alignment horizontal="center" vertical="center"/>
      <protection/>
    </xf>
    <xf numFmtId="174" fontId="6" fillId="0" borderId="10" xfId="0" applyNumberFormat="1" applyFont="1" applyFill="1" applyBorder="1" applyAlignment="1" applyProtection="1">
      <alignment horizontal="center" vertical="center" wrapText="1"/>
      <protection locked="0"/>
    </xf>
    <xf numFmtId="0" fontId="11" fillId="0" borderId="10" xfId="57" applyNumberFormat="1" applyFont="1" applyFill="1" applyBorder="1" applyAlignment="1">
      <alignment horizontal="center" vertical="top"/>
      <protection/>
    </xf>
    <xf numFmtId="0" fontId="11" fillId="0" borderId="10" xfId="57" applyFont="1" applyFill="1" applyBorder="1" applyAlignment="1">
      <alignment horizontal="left" vertical="top" wrapText="1"/>
      <protection/>
    </xf>
    <xf numFmtId="0" fontId="11" fillId="33" borderId="10" xfId="58" applyFont="1" applyFill="1" applyBorder="1" applyAlignment="1">
      <alignment vertical="top" wrapText="1"/>
      <protection/>
    </xf>
    <xf numFmtId="210" fontId="8" fillId="33" borderId="10" xfId="58" applyNumberFormat="1" applyFont="1" applyFill="1" applyBorder="1" applyAlignment="1">
      <alignment horizontal="center" vertical="center"/>
      <protection/>
    </xf>
    <xf numFmtId="1" fontId="8" fillId="33" borderId="10" xfId="58" applyNumberFormat="1" applyFont="1" applyFill="1" applyBorder="1" applyAlignment="1">
      <alignment horizontal="center" vertical="center"/>
      <protection/>
    </xf>
    <xf numFmtId="174" fontId="8" fillId="33" borderId="10" xfId="58" applyNumberFormat="1" applyFont="1" applyFill="1" applyBorder="1" applyAlignment="1">
      <alignment vertical="center"/>
      <protection/>
    </xf>
    <xf numFmtId="0" fontId="8" fillId="0" borderId="0" xfId="0" applyFont="1" applyBorder="1" applyAlignment="1">
      <alignment horizontal="justify" vertical="center"/>
    </xf>
    <xf numFmtId="0" fontId="8" fillId="0" borderId="0" xfId="0" applyFont="1" applyBorder="1" applyAlignment="1">
      <alignment horizontal="center" vertical="center"/>
    </xf>
    <xf numFmtId="0" fontId="8" fillId="0" borderId="10" xfId="0" applyNumberFormat="1" applyFont="1" applyFill="1" applyBorder="1" applyAlignment="1">
      <alignment vertical="top"/>
    </xf>
    <xf numFmtId="0" fontId="8" fillId="0" borderId="10" xfId="58" applyNumberFormat="1" applyFont="1" applyFill="1" applyBorder="1" applyAlignment="1" quotePrefix="1">
      <alignment horizontal="center" vertical="top"/>
      <protection/>
    </xf>
    <xf numFmtId="174" fontId="6" fillId="0" borderId="10" xfId="0" applyNumberFormat="1" applyFont="1" applyFill="1" applyBorder="1" applyAlignment="1" applyProtection="1">
      <alignment horizontal="center" vertical="center"/>
      <protection locked="0"/>
    </xf>
    <xf numFmtId="0" fontId="8" fillId="35" borderId="10" xfId="58" applyFont="1" applyFill="1" applyBorder="1" applyAlignment="1">
      <alignment vertical="top" wrapText="1"/>
      <protection/>
    </xf>
    <xf numFmtId="1" fontId="7" fillId="35" borderId="10" xfId="0" applyNumberFormat="1" applyFont="1" applyFill="1" applyBorder="1" applyAlignment="1" quotePrefix="1">
      <alignment horizontal="center" vertical="center"/>
    </xf>
    <xf numFmtId="0" fontId="8" fillId="35" borderId="10" xfId="58" applyFont="1" applyFill="1" applyBorder="1" applyAlignment="1">
      <alignment horizontal="center" vertical="center"/>
      <protection/>
    </xf>
    <xf numFmtId="174" fontId="8" fillId="35" borderId="10" xfId="58" applyNumberFormat="1" applyFont="1" applyFill="1" applyBorder="1" applyAlignment="1">
      <alignment vertical="center"/>
      <protection/>
    </xf>
    <xf numFmtId="174" fontId="7" fillId="0" borderId="0" xfId="58" applyNumberFormat="1" applyFont="1" applyFill="1" applyAlignment="1">
      <alignment vertical="center"/>
      <protection/>
    </xf>
    <xf numFmtId="0" fontId="10" fillId="35" borderId="10" xfId="58" applyFont="1" applyFill="1" applyBorder="1" applyAlignment="1">
      <alignment vertical="top" wrapText="1"/>
      <protection/>
    </xf>
    <xf numFmtId="1" fontId="8" fillId="35" borderId="10" xfId="58" applyNumberFormat="1" applyFont="1" applyFill="1" applyBorder="1" applyAlignment="1">
      <alignment horizontal="center" vertical="center"/>
      <protection/>
    </xf>
    <xf numFmtId="0" fontId="7" fillId="35" borderId="0" xfId="58" applyFont="1" applyFill="1" applyAlignment="1">
      <alignment vertical="center"/>
      <protection/>
    </xf>
    <xf numFmtId="0" fontId="14" fillId="0" borderId="10" xfId="0" applyFont="1" applyFill="1" applyBorder="1" applyAlignment="1">
      <alignment vertical="center" wrapText="1"/>
    </xf>
    <xf numFmtId="0" fontId="13" fillId="0" borderId="10" xfId="58" applyFont="1" applyFill="1" applyBorder="1" applyAlignment="1">
      <alignment horizontal="left" vertical="top" wrapText="1"/>
      <protection/>
    </xf>
    <xf numFmtId="0" fontId="11" fillId="34" borderId="10" xfId="58" applyFont="1" applyFill="1" applyBorder="1" applyAlignment="1">
      <alignment horizontal="left" vertical="top" wrapText="1"/>
      <protection/>
    </xf>
    <xf numFmtId="210" fontId="6" fillId="34" borderId="10" xfId="58" applyNumberFormat="1" applyFont="1" applyFill="1" applyBorder="1" applyAlignment="1">
      <alignment horizontal="center" vertical="center"/>
      <protection/>
    </xf>
    <xf numFmtId="0" fontId="6" fillId="34" borderId="10" xfId="58" applyFont="1" applyFill="1" applyBorder="1" applyAlignment="1">
      <alignment horizontal="center" vertical="center" wrapText="1"/>
      <protection/>
    </xf>
    <xf numFmtId="16" fontId="6" fillId="0" borderId="10" xfId="58" applyNumberFormat="1" applyFont="1" applyFill="1" applyBorder="1" applyAlignment="1">
      <alignment horizontal="center" vertical="top"/>
      <protection/>
    </xf>
    <xf numFmtId="0" fontId="6" fillId="0" borderId="10" xfId="58" applyFont="1" applyFill="1" applyBorder="1" applyAlignment="1">
      <alignment horizontal="left" vertical="top" wrapText="1"/>
      <protection/>
    </xf>
    <xf numFmtId="174" fontId="6" fillId="0" borderId="0" xfId="56" applyNumberFormat="1" applyFont="1" applyFill="1" applyBorder="1" applyAlignment="1">
      <alignment horizontal="right" vertical="center"/>
      <protection/>
    </xf>
    <xf numFmtId="174" fontId="10" fillId="34" borderId="10" xfId="57" applyNumberFormat="1" applyFont="1" applyFill="1" applyBorder="1" applyAlignment="1">
      <alignment vertical="center"/>
      <protection/>
    </xf>
    <xf numFmtId="0" fontId="48" fillId="0" borderId="0" xfId="60">
      <alignment/>
      <protection/>
    </xf>
    <xf numFmtId="0" fontId="66" fillId="0" borderId="0" xfId="60" applyNumberFormat="1" applyFont="1" applyAlignment="1">
      <alignment horizontal="left" vertical="top" wrapText="1"/>
      <protection/>
    </xf>
    <xf numFmtId="49" fontId="67" fillId="0" borderId="0" xfId="60" applyNumberFormat="1" applyFont="1" applyAlignment="1">
      <alignment horizontal="left" vertical="top" wrapText="1"/>
      <protection/>
    </xf>
    <xf numFmtId="49" fontId="68" fillId="0" borderId="0" xfId="60" applyNumberFormat="1" applyFont="1" applyAlignment="1">
      <alignment horizontal="left" vertical="top" wrapText="1"/>
      <protection/>
    </xf>
    <xf numFmtId="0" fontId="69" fillId="0" borderId="0" xfId="60" applyNumberFormat="1" applyFont="1" applyAlignment="1">
      <alignment horizontal="left" vertical="top"/>
      <protection/>
    </xf>
    <xf numFmtId="0" fontId="48" fillId="0" borderId="0" xfId="60" applyFont="1" applyAlignment="1">
      <alignment horizontal="center"/>
      <protection/>
    </xf>
    <xf numFmtId="0" fontId="69" fillId="0" borderId="0" xfId="60" applyNumberFormat="1" applyFont="1" applyAlignment="1">
      <alignment horizontal="left" vertical="top" wrapText="1"/>
      <protection/>
    </xf>
    <xf numFmtId="0" fontId="69" fillId="0" borderId="10" xfId="60" applyFont="1" applyBorder="1" applyAlignment="1">
      <alignment horizontal="center"/>
      <protection/>
    </xf>
    <xf numFmtId="0" fontId="69" fillId="0" borderId="10" xfId="60" applyFont="1" applyBorder="1" applyAlignment="1">
      <alignment horizontal="center" wrapText="1"/>
      <protection/>
    </xf>
    <xf numFmtId="0" fontId="68" fillId="0" borderId="10" xfId="60" applyFont="1" applyBorder="1" applyAlignment="1">
      <alignment horizontal="center" vertical="center"/>
      <protection/>
    </xf>
    <xf numFmtId="49" fontId="68" fillId="0" borderId="10" xfId="60" applyNumberFormat="1" applyFont="1" applyBorder="1" applyAlignment="1">
      <alignment horizontal="center" vertical="center"/>
      <protection/>
    </xf>
    <xf numFmtId="0" fontId="68" fillId="0" borderId="10" xfId="60" applyFont="1" applyBorder="1" applyAlignment="1">
      <alignment vertical="center"/>
      <protection/>
    </xf>
    <xf numFmtId="49" fontId="20" fillId="0" borderId="10" xfId="60" applyNumberFormat="1" applyFont="1" applyFill="1" applyBorder="1" applyAlignment="1">
      <alignment horizontal="center" vertical="center"/>
      <protection/>
    </xf>
    <xf numFmtId="0" fontId="68" fillId="0" borderId="10" xfId="60" applyFont="1" applyFill="1" applyBorder="1" applyAlignment="1">
      <alignment horizontal="center" vertical="center"/>
      <protection/>
    </xf>
    <xf numFmtId="0" fontId="70" fillId="0" borderId="10" xfId="60" applyFont="1" applyBorder="1" applyAlignment="1">
      <alignment horizontal="center" vertical="center"/>
      <protection/>
    </xf>
    <xf numFmtId="0" fontId="71" fillId="0" borderId="0" xfId="60" applyFont="1" applyAlignment="1">
      <alignment horizontal="left"/>
      <protection/>
    </xf>
    <xf numFmtId="0" fontId="6" fillId="0" borderId="10" xfId="57" applyNumberFormat="1" applyFont="1" applyFill="1" applyBorder="1" applyAlignment="1">
      <alignment horizontal="center" vertical="center"/>
      <protection/>
    </xf>
    <xf numFmtId="0" fontId="8" fillId="0" borderId="11" xfId="58" applyFont="1" applyFill="1" applyBorder="1" applyAlignment="1">
      <alignment horizontal="center" vertical="center" wrapText="1"/>
      <protection/>
    </xf>
    <xf numFmtId="174" fontId="8" fillId="0" borderId="12" xfId="58" applyNumberFormat="1" applyFont="1" applyFill="1" applyBorder="1" applyAlignment="1">
      <alignment vertical="center"/>
      <protection/>
    </xf>
    <xf numFmtId="174" fontId="6" fillId="0" borderId="13" xfId="0" applyNumberFormat="1" applyFont="1" applyFill="1" applyBorder="1" applyAlignment="1" applyProtection="1">
      <alignment horizontal="center" vertical="center" wrapText="1"/>
      <protection locked="0"/>
    </xf>
    <xf numFmtId="174" fontId="8" fillId="0" borderId="14" xfId="58" applyNumberFormat="1" applyFont="1" applyFill="1" applyBorder="1" applyAlignment="1">
      <alignment vertical="center"/>
      <protection/>
    </xf>
    <xf numFmtId="174" fontId="8" fillId="36" borderId="15" xfId="58" applyNumberFormat="1" applyFont="1" applyFill="1" applyBorder="1" applyAlignment="1">
      <alignment vertical="center"/>
      <protection/>
    </xf>
    <xf numFmtId="211" fontId="6" fillId="0" borderId="0" xfId="42" applyNumberFormat="1" applyFont="1" applyFill="1" applyAlignment="1" applyProtection="1">
      <alignment vertical="top" wrapText="1"/>
      <protection/>
    </xf>
    <xf numFmtId="211" fontId="7" fillId="0" borderId="0" xfId="42" applyNumberFormat="1" applyFont="1" applyFill="1" applyAlignment="1" applyProtection="1">
      <alignment vertical="top" wrapText="1"/>
      <protection/>
    </xf>
    <xf numFmtId="0" fontId="8" fillId="0" borderId="11" xfId="57" applyFont="1" applyFill="1" applyBorder="1" applyAlignment="1">
      <alignment horizontal="center" vertical="center"/>
      <protection/>
    </xf>
    <xf numFmtId="174" fontId="8" fillId="33" borderId="13" xfId="57" applyNumberFormat="1" applyFont="1" applyFill="1" applyBorder="1" applyAlignment="1">
      <alignment vertical="center"/>
      <protection/>
    </xf>
    <xf numFmtId="174" fontId="8" fillId="0" borderId="13" xfId="58" applyNumberFormat="1" applyFont="1" applyFill="1" applyBorder="1" applyAlignment="1">
      <alignment vertical="center"/>
      <protection/>
    </xf>
    <xf numFmtId="174" fontId="8" fillId="0" borderId="16" xfId="58" applyNumberFormat="1" applyFont="1" applyFill="1" applyBorder="1" applyAlignment="1">
      <alignment vertical="center"/>
      <protection/>
    </xf>
    <xf numFmtId="174" fontId="8" fillId="36" borderId="17" xfId="58" applyNumberFormat="1" applyFont="1" applyFill="1" applyBorder="1" applyAlignment="1">
      <alignment vertical="center"/>
      <protection/>
    </xf>
    <xf numFmtId="174" fontId="8" fillId="36" borderId="18" xfId="58" applyNumberFormat="1" applyFont="1" applyFill="1" applyBorder="1" applyAlignment="1">
      <alignment vertical="center"/>
      <protection/>
    </xf>
    <xf numFmtId="0" fontId="8" fillId="0" borderId="11" xfId="58" applyFont="1" applyFill="1" applyBorder="1" applyAlignment="1">
      <alignment horizontal="center" vertical="center"/>
      <protection/>
    </xf>
    <xf numFmtId="0" fontId="7" fillId="0" borderId="13" xfId="58" applyFont="1" applyFill="1" applyBorder="1" applyAlignment="1">
      <alignment horizontal="center" vertical="center"/>
      <protection/>
    </xf>
    <xf numFmtId="0" fontId="7" fillId="0" borderId="16" xfId="58" applyFont="1" applyFill="1" applyBorder="1" applyAlignment="1">
      <alignment horizontal="center" vertical="center"/>
      <protection/>
    </xf>
    <xf numFmtId="174" fontId="8" fillId="0" borderId="13" xfId="57" applyNumberFormat="1" applyFont="1" applyFill="1" applyBorder="1" applyAlignment="1">
      <alignment vertical="center"/>
      <protection/>
    </xf>
    <xf numFmtId="174" fontId="8" fillId="36" borderId="15" xfId="58" applyNumberFormat="1" applyFont="1" applyFill="1" applyBorder="1" applyAlignment="1" applyProtection="1">
      <alignment vertical="center"/>
      <protection locked="0"/>
    </xf>
    <xf numFmtId="174" fontId="8" fillId="0" borderId="12" xfId="57" applyNumberFormat="1" applyFont="1" applyFill="1" applyBorder="1" applyAlignment="1">
      <alignment vertical="center"/>
      <protection/>
    </xf>
    <xf numFmtId="174" fontId="8" fillId="36" borderId="15" xfId="57" applyNumberFormat="1" applyFont="1" applyFill="1" applyBorder="1" applyAlignment="1">
      <alignment vertical="center"/>
      <protection/>
    </xf>
    <xf numFmtId="174" fontId="8" fillId="0" borderId="16" xfId="57" applyNumberFormat="1" applyFont="1" applyFill="1" applyBorder="1" applyAlignment="1">
      <alignment vertical="center"/>
      <protection/>
    </xf>
    <xf numFmtId="174" fontId="8" fillId="35" borderId="14" xfId="58" applyNumberFormat="1" applyFont="1" applyFill="1" applyBorder="1" applyAlignment="1">
      <alignment vertical="center"/>
      <protection/>
    </xf>
    <xf numFmtId="0" fontId="8" fillId="35" borderId="11" xfId="58" applyFont="1" applyFill="1" applyBorder="1" applyAlignment="1">
      <alignment horizontal="center" vertical="center"/>
      <protection/>
    </xf>
    <xf numFmtId="174" fontId="8" fillId="35" borderId="12" xfId="58" applyNumberFormat="1" applyFont="1" applyFill="1" applyBorder="1" applyAlignment="1">
      <alignment vertical="center"/>
      <protection/>
    </xf>
    <xf numFmtId="174" fontId="8" fillId="35" borderId="13" xfId="58" applyNumberFormat="1" applyFont="1" applyFill="1" applyBorder="1" applyAlignment="1">
      <alignment vertical="center"/>
      <protection/>
    </xf>
    <xf numFmtId="174" fontId="8" fillId="35" borderId="16" xfId="58" applyNumberFormat="1" applyFont="1" applyFill="1" applyBorder="1" applyAlignment="1">
      <alignment vertical="center"/>
      <protection/>
    </xf>
    <xf numFmtId="0" fontId="8" fillId="0" borderId="13" xfId="58" applyFont="1" applyFill="1" applyBorder="1" applyAlignment="1">
      <alignment horizontal="center" vertical="center"/>
      <protection/>
    </xf>
    <xf numFmtId="1" fontId="8" fillId="0" borderId="11" xfId="58" applyNumberFormat="1" applyFont="1" applyFill="1" applyBorder="1" applyAlignment="1">
      <alignment horizontal="center" vertical="center"/>
      <protection/>
    </xf>
    <xf numFmtId="174" fontId="8" fillId="34" borderId="13" xfId="58" applyNumberFormat="1" applyFont="1" applyFill="1" applyBorder="1" applyAlignment="1">
      <alignment vertical="center"/>
      <protection/>
    </xf>
    <xf numFmtId="0" fontId="6" fillId="0" borderId="0" xfId="58" applyFont="1" applyFill="1" applyBorder="1" applyAlignment="1">
      <alignment vertical="top"/>
      <protection/>
    </xf>
    <xf numFmtId="210" fontId="7" fillId="0" borderId="0" xfId="58" applyNumberFormat="1" applyFont="1" applyFill="1" applyBorder="1" applyAlignment="1">
      <alignment horizontal="center" vertical="center"/>
      <protection/>
    </xf>
    <xf numFmtId="0" fontId="0" fillId="0" borderId="0" xfId="0" applyFill="1" applyAlignment="1">
      <alignment/>
    </xf>
    <xf numFmtId="0" fontId="11" fillId="0" borderId="19" xfId="58" applyFont="1" applyFill="1" applyBorder="1" applyAlignment="1" applyProtection="1">
      <alignment vertical="center"/>
      <protection/>
    </xf>
    <xf numFmtId="0" fontId="11" fillId="0" borderId="20" xfId="58" applyFont="1" applyFill="1" applyBorder="1" applyAlignment="1" applyProtection="1">
      <alignment vertical="center"/>
      <protection/>
    </xf>
    <xf numFmtId="210" fontId="13" fillId="0" borderId="20" xfId="58" applyNumberFormat="1" applyFont="1" applyFill="1" applyBorder="1" applyAlignment="1" applyProtection="1">
      <alignment vertical="center"/>
      <protection/>
    </xf>
    <xf numFmtId="174" fontId="11" fillId="0" borderId="20" xfId="56" applyNumberFormat="1" applyFont="1" applyBorder="1" applyAlignment="1" applyProtection="1">
      <alignment horizontal="center" vertical="center"/>
      <protection/>
    </xf>
    <xf numFmtId="174" fontId="6" fillId="0" borderId="20" xfId="58" applyNumberFormat="1" applyFont="1" applyFill="1" applyBorder="1" applyAlignment="1" applyProtection="1">
      <alignment vertical="center"/>
      <protection/>
    </xf>
    <xf numFmtId="174" fontId="6" fillId="0" borderId="21" xfId="58" applyNumberFormat="1" applyFont="1" applyFill="1" applyBorder="1" applyAlignment="1" applyProtection="1">
      <alignment vertical="center"/>
      <protection/>
    </xf>
    <xf numFmtId="0" fontId="6" fillId="0" borderId="22" xfId="56" applyFont="1" applyFill="1" applyBorder="1" applyAlignment="1" applyProtection="1">
      <alignment horizontal="left" vertical="center"/>
      <protection/>
    </xf>
    <xf numFmtId="0" fontId="25" fillId="0" borderId="0" xfId="0" applyFont="1" applyAlignment="1" applyProtection="1">
      <alignment/>
      <protection/>
    </xf>
    <xf numFmtId="0" fontId="6" fillId="0" borderId="0" xfId="56" applyFont="1" applyFill="1" applyBorder="1" applyAlignment="1" applyProtection="1">
      <alignment horizontal="left" vertical="center"/>
      <protection/>
    </xf>
    <xf numFmtId="214" fontId="6" fillId="0" borderId="0" xfId="56" applyNumberFormat="1" applyFont="1" applyFill="1" applyBorder="1" applyAlignment="1" applyProtection="1">
      <alignment horizontal="right" vertical="center"/>
      <protection/>
    </xf>
    <xf numFmtId="214" fontId="6" fillId="0" borderId="23" xfId="56" applyNumberFormat="1" applyFont="1" applyFill="1" applyBorder="1" applyAlignment="1" applyProtection="1">
      <alignment horizontal="right" vertical="center"/>
      <protection/>
    </xf>
    <xf numFmtId="0" fontId="6" fillId="0" borderId="24" xfId="58" applyFont="1" applyFill="1" applyBorder="1" applyAlignment="1" applyProtection="1">
      <alignment vertical="center"/>
      <protection/>
    </xf>
    <xf numFmtId="0" fontId="6" fillId="0" borderId="25" xfId="58" applyFont="1" applyFill="1" applyBorder="1" applyAlignment="1" applyProtection="1">
      <alignment vertical="center"/>
      <protection/>
    </xf>
    <xf numFmtId="210" fontId="7" fillId="0" borderId="25" xfId="58" applyNumberFormat="1" applyFont="1" applyFill="1" applyBorder="1" applyAlignment="1" applyProtection="1">
      <alignment vertical="center"/>
      <protection/>
    </xf>
    <xf numFmtId="174" fontId="6" fillId="0" borderId="26" xfId="58" applyNumberFormat="1" applyFont="1" applyFill="1" applyBorder="1" applyAlignment="1" applyProtection="1">
      <alignment vertical="center"/>
      <protection/>
    </xf>
    <xf numFmtId="0" fontId="0" fillId="0" borderId="0" xfId="0" applyAlignment="1" applyProtection="1">
      <alignment/>
      <protection/>
    </xf>
    <xf numFmtId="0" fontId="72" fillId="0" borderId="0" xfId="0" applyFont="1" applyAlignment="1" applyProtection="1">
      <alignment/>
      <protection/>
    </xf>
    <xf numFmtId="0" fontId="73" fillId="0" borderId="0" xfId="0" applyFont="1" applyAlignment="1" applyProtection="1">
      <alignment/>
      <protection/>
    </xf>
    <xf numFmtId="0" fontId="26" fillId="0" borderId="0" xfId="0" applyFont="1" applyAlignment="1">
      <alignment/>
    </xf>
    <xf numFmtId="0" fontId="8" fillId="0" borderId="10" xfId="56" applyFont="1" applyFill="1" applyBorder="1" applyAlignment="1">
      <alignment horizontal="center" vertical="top"/>
      <protection/>
    </xf>
    <xf numFmtId="0" fontId="11" fillId="0" borderId="10" xfId="0" applyFont="1" applyFill="1" applyBorder="1" applyAlignment="1">
      <alignment horizontal="center" vertical="top"/>
    </xf>
    <xf numFmtId="0" fontId="9" fillId="0" borderId="0" xfId="0" applyFont="1" applyBorder="1" applyAlignment="1" applyProtection="1">
      <alignment horizontal="center"/>
      <protection/>
    </xf>
    <xf numFmtId="0" fontId="9" fillId="0" borderId="0" xfId="0" applyFont="1" applyBorder="1" applyAlignment="1" applyProtection="1">
      <alignment horizontal="left" vertical="top"/>
      <protection/>
    </xf>
    <xf numFmtId="0" fontId="9" fillId="0" borderId="0" xfId="0" applyFont="1" applyBorder="1" applyAlignment="1" applyProtection="1">
      <alignment horizontal="center" vertical="top"/>
      <protection/>
    </xf>
    <xf numFmtId="0" fontId="11" fillId="0" borderId="10" xfId="0" applyFont="1" applyBorder="1" applyAlignment="1" applyProtection="1">
      <alignment horizontal="center"/>
      <protection/>
    </xf>
    <xf numFmtId="0" fontId="11" fillId="0" borderId="27" xfId="0" applyFont="1" applyBorder="1" applyAlignment="1" applyProtection="1">
      <alignment horizontal="left" vertical="top"/>
      <protection/>
    </xf>
    <xf numFmtId="0" fontId="11" fillId="0" borderId="10" xfId="0" applyFont="1" applyBorder="1" applyAlignment="1" applyProtection="1">
      <alignment horizontal="center" wrapText="1"/>
      <protection/>
    </xf>
    <xf numFmtId="0" fontId="11" fillId="0" borderId="12" xfId="0" applyFont="1" applyBorder="1" applyAlignment="1" applyProtection="1">
      <alignment horizontal="center"/>
      <protection/>
    </xf>
    <xf numFmtId="0" fontId="11" fillId="0" borderId="11" xfId="0" applyFont="1" applyBorder="1" applyAlignment="1" applyProtection="1">
      <alignment horizontal="left" vertical="top"/>
      <protection/>
    </xf>
    <xf numFmtId="0" fontId="11" fillId="0" borderId="11" xfId="0" applyFont="1" applyFill="1" applyBorder="1" applyAlignment="1" applyProtection="1">
      <alignment horizontal="left" vertical="top" wrapText="1"/>
      <protection/>
    </xf>
    <xf numFmtId="3" fontId="11" fillId="0" borderId="12" xfId="0" applyNumberFormat="1" applyFont="1" applyBorder="1" applyAlignment="1" applyProtection="1">
      <alignment horizontal="center"/>
      <protection/>
    </xf>
    <xf numFmtId="4" fontId="11" fillId="0" borderId="12" xfId="0" applyNumberFormat="1" applyFont="1" applyBorder="1" applyAlignment="1" applyProtection="1">
      <alignment horizontal="right"/>
      <protection/>
    </xf>
    <xf numFmtId="0" fontId="13" fillId="0" borderId="10" xfId="0" applyFont="1" applyBorder="1" applyAlignment="1" applyProtection="1">
      <alignment horizontal="center"/>
      <protection/>
    </xf>
    <xf numFmtId="0" fontId="13" fillId="0" borderId="11" xfId="0" applyFont="1" applyFill="1" applyBorder="1" applyAlignment="1" applyProtection="1">
      <alignment horizontal="left" vertical="top" wrapText="1"/>
      <protection/>
    </xf>
    <xf numFmtId="3" fontId="13" fillId="0" borderId="12" xfId="0" applyNumberFormat="1" applyFont="1" applyBorder="1" applyAlignment="1" applyProtection="1">
      <alignment horizontal="center"/>
      <protection/>
    </xf>
    <xf numFmtId="3" fontId="13" fillId="0" borderId="12" xfId="0" applyNumberFormat="1" applyFont="1" applyBorder="1" applyAlignment="1" applyProtection="1">
      <alignment horizontal="right"/>
      <protection/>
    </xf>
    <xf numFmtId="0" fontId="11" fillId="0" borderId="27" xfId="0" applyFont="1" applyFill="1" applyBorder="1" applyAlignment="1" applyProtection="1">
      <alignment horizontal="left" vertical="top" wrapText="1"/>
      <protection/>
    </xf>
    <xf numFmtId="0" fontId="11" fillId="0" borderId="27" xfId="0" applyFont="1" applyBorder="1" applyAlignment="1" applyProtection="1">
      <alignment horizontal="center"/>
      <protection/>
    </xf>
    <xf numFmtId="3" fontId="11" fillId="0" borderId="27" xfId="0" applyNumberFormat="1" applyFont="1" applyBorder="1" applyAlignment="1" applyProtection="1">
      <alignment horizontal="center"/>
      <protection/>
    </xf>
    <xf numFmtId="4" fontId="11" fillId="0" borderId="27" xfId="0" applyNumberFormat="1" applyFont="1" applyBorder="1" applyAlignment="1" applyProtection="1">
      <alignment horizontal="right"/>
      <protection/>
    </xf>
    <xf numFmtId="0" fontId="11" fillId="0" borderId="11" xfId="0" applyFont="1" applyBorder="1" applyAlignment="1" applyProtection="1">
      <alignment horizontal="center"/>
      <protection/>
    </xf>
    <xf numFmtId="4" fontId="13" fillId="0" borderId="12" xfId="0" applyNumberFormat="1" applyFont="1" applyBorder="1" applyAlignment="1" applyProtection="1">
      <alignment horizontal="right"/>
      <protection/>
    </xf>
    <xf numFmtId="0" fontId="11" fillId="0" borderId="11" xfId="0" applyFont="1" applyBorder="1" applyAlignment="1" applyProtection="1">
      <alignment horizontal="left" vertical="top" wrapText="1"/>
      <protection/>
    </xf>
    <xf numFmtId="0" fontId="13" fillId="0" borderId="11" xfId="0" applyFont="1" applyBorder="1" applyAlignment="1" applyProtection="1">
      <alignment horizontal="left" vertical="top" wrapText="1"/>
      <protection/>
    </xf>
    <xf numFmtId="0" fontId="13" fillId="0" borderId="10" xfId="0" applyFont="1" applyBorder="1" applyAlignment="1" applyProtection="1">
      <alignment horizontal="center" wrapText="1"/>
      <protection/>
    </xf>
    <xf numFmtId="0" fontId="13" fillId="0" borderId="10" xfId="0" applyFont="1" applyFill="1" applyBorder="1" applyAlignment="1" applyProtection="1">
      <alignment horizontal="justify" vertical="top" wrapText="1"/>
      <protection/>
    </xf>
    <xf numFmtId="0" fontId="13" fillId="0" borderId="10" xfId="0" applyNumberFormat="1" applyFont="1" applyFill="1" applyBorder="1" applyAlignment="1" applyProtection="1">
      <alignment horizontal="center" wrapText="1"/>
      <protection/>
    </xf>
    <xf numFmtId="4" fontId="13" fillId="0" borderId="10" xfId="0" applyNumberFormat="1" applyFont="1" applyFill="1" applyBorder="1" applyAlignment="1" applyProtection="1">
      <alignment horizontal="right" wrapText="1"/>
      <protection/>
    </xf>
    <xf numFmtId="16" fontId="13" fillId="0" borderId="10" xfId="0" applyNumberFormat="1" applyFont="1" applyBorder="1" applyAlignment="1" applyProtection="1">
      <alignment horizontal="center" wrapText="1"/>
      <protection/>
    </xf>
    <xf numFmtId="0" fontId="11" fillId="0" borderId="10" xfId="0" applyFont="1" applyFill="1" applyBorder="1" applyAlignment="1" applyProtection="1">
      <alignment horizontal="justify" vertical="top" wrapText="1"/>
      <protection/>
    </xf>
    <xf numFmtId="0" fontId="13" fillId="0" borderId="10" xfId="0" applyFont="1" applyBorder="1" applyAlignment="1" applyProtection="1">
      <alignment vertical="top" wrapText="1"/>
      <protection/>
    </xf>
    <xf numFmtId="0" fontId="13" fillId="0" borderId="10" xfId="0" applyFont="1" applyFill="1" applyBorder="1" applyAlignment="1" applyProtection="1">
      <alignment horizontal="center" wrapText="1"/>
      <protection/>
    </xf>
    <xf numFmtId="0" fontId="11" fillId="0" borderId="28" xfId="0" applyFont="1" applyBorder="1" applyAlignment="1" applyProtection="1">
      <alignment horizontal="center"/>
      <protection/>
    </xf>
    <xf numFmtId="0" fontId="11" fillId="0" borderId="0" xfId="0" applyFont="1" applyFill="1" applyBorder="1" applyAlignment="1" applyProtection="1">
      <alignment horizontal="left" vertical="top" wrapText="1"/>
      <protection/>
    </xf>
    <xf numFmtId="0" fontId="11" fillId="0" borderId="0" xfId="0" applyFont="1" applyBorder="1" applyAlignment="1" applyProtection="1">
      <alignment horizontal="center"/>
      <protection/>
    </xf>
    <xf numFmtId="3" fontId="11" fillId="0" borderId="0" xfId="0" applyNumberFormat="1" applyFont="1" applyBorder="1" applyAlignment="1" applyProtection="1">
      <alignment horizontal="center"/>
      <protection/>
    </xf>
    <xf numFmtId="4" fontId="11" fillId="0" borderId="0" xfId="0" applyNumberFormat="1" applyFont="1" applyBorder="1" applyAlignment="1" applyProtection="1">
      <alignment horizontal="right"/>
      <protection/>
    </xf>
    <xf numFmtId="0" fontId="11" fillId="0" borderId="11" xfId="0" applyFont="1" applyBorder="1" applyAlignment="1" applyProtection="1">
      <alignment horizontal="left" wrapText="1"/>
      <protection/>
    </xf>
    <xf numFmtId="0" fontId="11" fillId="0" borderId="12" xfId="0" applyFont="1" applyBorder="1" applyAlignment="1" applyProtection="1">
      <alignment horizontal="center" wrapText="1"/>
      <protection/>
    </xf>
    <xf numFmtId="3" fontId="13" fillId="0" borderId="12" xfId="0" applyNumberFormat="1" applyFont="1" applyBorder="1" applyAlignment="1" applyProtection="1">
      <alignment horizontal="center" wrapText="1"/>
      <protection/>
    </xf>
    <xf numFmtId="4" fontId="13" fillId="0" borderId="12" xfId="0" applyNumberFormat="1" applyFont="1" applyBorder="1" applyAlignment="1" applyProtection="1">
      <alignment horizontal="right" wrapText="1"/>
      <protection/>
    </xf>
    <xf numFmtId="0" fontId="11" fillId="0" borderId="10" xfId="0" applyFont="1" applyFill="1" applyBorder="1" applyAlignment="1" applyProtection="1">
      <alignment horizontal="left" vertical="top" wrapText="1"/>
      <protection/>
    </xf>
    <xf numFmtId="3" fontId="11" fillId="0" borderId="10" xfId="0" applyNumberFormat="1" applyFont="1" applyBorder="1" applyAlignment="1" applyProtection="1">
      <alignment horizontal="center" wrapText="1"/>
      <protection/>
    </xf>
    <xf numFmtId="4" fontId="11" fillId="0" borderId="10" xfId="0" applyNumberFormat="1" applyFont="1" applyBorder="1" applyAlignment="1" applyProtection="1">
      <alignment horizontal="right" wrapText="1"/>
      <protection/>
    </xf>
    <xf numFmtId="0" fontId="0" fillId="0" borderId="0" xfId="0" applyAlignment="1" applyProtection="1">
      <alignment vertical="top"/>
      <protection/>
    </xf>
    <xf numFmtId="4" fontId="11" fillId="0" borderId="12" xfId="0" applyNumberFormat="1" applyFont="1" applyBorder="1" applyAlignment="1" applyProtection="1">
      <alignment horizontal="right"/>
      <protection locked="0"/>
    </xf>
    <xf numFmtId="16" fontId="6" fillId="0" borderId="10" xfId="0" applyNumberFormat="1" applyFont="1" applyBorder="1" applyAlignment="1" applyProtection="1">
      <alignment horizontal="center"/>
      <protection/>
    </xf>
    <xf numFmtId="0" fontId="74" fillId="0" borderId="10" xfId="0" applyFont="1" applyBorder="1" applyAlignment="1" applyProtection="1">
      <alignment vertical="top" wrapText="1"/>
      <protection/>
    </xf>
    <xf numFmtId="0" fontId="74" fillId="0" borderId="10" xfId="0" applyFont="1" applyBorder="1" applyAlignment="1" applyProtection="1">
      <alignment vertical="top"/>
      <protection/>
    </xf>
    <xf numFmtId="0" fontId="11" fillId="0" borderId="10" xfId="0" applyFont="1" applyBorder="1" applyAlignment="1" applyProtection="1">
      <alignment horizontal="left" vertical="top"/>
      <protection/>
    </xf>
    <xf numFmtId="0" fontId="75" fillId="0" borderId="10" xfId="0" applyFont="1" applyBorder="1" applyAlignment="1" applyProtection="1">
      <alignment vertical="top"/>
      <protection/>
    </xf>
    <xf numFmtId="3" fontId="13" fillId="0" borderId="10" xfId="0" applyNumberFormat="1" applyFont="1" applyBorder="1" applyAlignment="1" applyProtection="1">
      <alignment horizontal="center"/>
      <protection/>
    </xf>
    <xf numFmtId="4" fontId="13" fillId="0" borderId="10" xfId="0" applyNumberFormat="1" applyFont="1" applyBorder="1" applyAlignment="1" applyProtection="1">
      <alignment horizontal="right"/>
      <protection/>
    </xf>
    <xf numFmtId="0" fontId="13" fillId="0" borderId="10" xfId="0" applyFont="1" applyBorder="1" applyAlignment="1" applyProtection="1">
      <alignment vertical="top"/>
      <protection/>
    </xf>
    <xf numFmtId="4" fontId="11" fillId="0" borderId="10" xfId="0" applyNumberFormat="1" applyFont="1" applyBorder="1" applyAlignment="1" applyProtection="1">
      <alignment horizontal="right"/>
      <protection/>
    </xf>
    <xf numFmtId="0" fontId="13" fillId="0" borderId="10"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13" fillId="0" borderId="16" xfId="0" applyFont="1" applyBorder="1" applyAlignment="1" applyProtection="1">
      <alignment vertical="top" wrapText="1"/>
      <protection/>
    </xf>
    <xf numFmtId="175" fontId="11" fillId="0" borderId="12" xfId="0" applyNumberFormat="1" applyFont="1" applyBorder="1" applyAlignment="1" applyProtection="1">
      <alignment horizontal="right"/>
      <protection/>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protection/>
    </xf>
    <xf numFmtId="0" fontId="6" fillId="0" borderId="10" xfId="0" applyFont="1" applyFill="1" applyBorder="1" applyAlignment="1" applyProtection="1">
      <alignment horizontal="center" vertical="center"/>
      <protection/>
    </xf>
    <xf numFmtId="0" fontId="7" fillId="0" borderId="10" xfId="0" applyFont="1" applyFill="1" applyBorder="1" applyAlignment="1" applyProtection="1" quotePrefix="1">
      <alignment horizontal="center" vertical="center" wrapText="1"/>
      <protection/>
    </xf>
    <xf numFmtId="0" fontId="6" fillId="0" borderId="10" xfId="0" applyFont="1" applyFill="1" applyBorder="1" applyAlignment="1" applyProtection="1" quotePrefix="1">
      <alignment horizontal="center" vertical="center" wrapText="1"/>
      <protection/>
    </xf>
    <xf numFmtId="0" fontId="7" fillId="0" borderId="10" xfId="0" applyFont="1" applyFill="1" applyBorder="1" applyAlignment="1" applyProtection="1">
      <alignment horizontal="left" vertical="top" wrapText="1"/>
      <protection/>
    </xf>
    <xf numFmtId="0" fontId="0" fillId="0" borderId="10" xfId="0" applyFill="1" applyBorder="1" applyAlignment="1" applyProtection="1">
      <alignment horizontal="center" vertical="center"/>
      <protection/>
    </xf>
    <xf numFmtId="0" fontId="0" fillId="0" borderId="10" xfId="0" applyBorder="1" applyAlignment="1" applyProtection="1">
      <alignment/>
      <protection/>
    </xf>
    <xf numFmtId="215" fontId="7" fillId="0" borderId="10" xfId="0" applyNumberFormat="1" applyFont="1" applyBorder="1" applyAlignment="1" applyProtection="1">
      <alignment/>
      <protection/>
    </xf>
    <xf numFmtId="0" fontId="6" fillId="0" borderId="10" xfId="0" applyFont="1" applyFill="1" applyBorder="1" applyAlignment="1" applyProtection="1" quotePrefix="1">
      <alignment horizontal="center" vertical="center"/>
      <protection/>
    </xf>
    <xf numFmtId="0" fontId="7" fillId="0" borderId="10" xfId="0" applyFont="1" applyFill="1" applyBorder="1" applyAlignment="1" applyProtection="1">
      <alignment horizontal="center" vertical="center" wrapText="1"/>
      <protection/>
    </xf>
    <xf numFmtId="11" fontId="6" fillId="0" borderId="10" xfId="0" applyNumberFormat="1" applyFont="1" applyFill="1" applyBorder="1" applyAlignment="1" applyProtection="1">
      <alignment horizontal="center" vertical="center" wrapText="1"/>
      <protection/>
    </xf>
    <xf numFmtId="0" fontId="7" fillId="0" borderId="10" xfId="0" applyFont="1" applyBorder="1" applyAlignment="1" applyProtection="1">
      <alignment horizontal="left" vertical="top" wrapText="1"/>
      <protection/>
    </xf>
    <xf numFmtId="0" fontId="7" fillId="0" borderId="10" xfId="0" applyFont="1" applyFill="1" applyBorder="1" applyAlignment="1" applyProtection="1">
      <alignment horizontal="center" vertical="center"/>
      <protection/>
    </xf>
    <xf numFmtId="0" fontId="9" fillId="0" borderId="10" xfId="0" applyFont="1" applyBorder="1" applyAlignment="1" applyProtection="1">
      <alignment vertical="top" wrapText="1"/>
      <protection/>
    </xf>
    <xf numFmtId="0" fontId="7" fillId="0" borderId="10" xfId="0" applyFont="1" applyFill="1" applyBorder="1" applyAlignment="1" applyProtection="1">
      <alignment/>
      <protection/>
    </xf>
    <xf numFmtId="0" fontId="6" fillId="0" borderId="10" xfId="0" applyFont="1" applyBorder="1" applyAlignment="1" applyProtection="1">
      <alignment vertical="top" wrapText="1"/>
      <protection/>
    </xf>
    <xf numFmtId="0" fontId="11" fillId="0" borderId="10" xfId="0" applyFont="1" applyBorder="1" applyAlignment="1" applyProtection="1">
      <alignment horizontal="center" vertical="center" wrapText="1"/>
      <protection/>
    </xf>
    <xf numFmtId="0" fontId="0" fillId="0" borderId="0" xfId="0" applyAlignment="1" applyProtection="1">
      <alignment vertical="top" wrapText="1"/>
      <protection/>
    </xf>
    <xf numFmtId="0" fontId="0" fillId="0" borderId="10" xfId="0" applyBorder="1" applyAlignment="1" applyProtection="1">
      <alignment/>
      <protection locked="0"/>
    </xf>
    <xf numFmtId="4" fontId="11" fillId="37" borderId="12" xfId="0" applyNumberFormat="1" applyFont="1" applyFill="1" applyBorder="1" applyAlignment="1" applyProtection="1">
      <alignment horizontal="right"/>
      <protection/>
    </xf>
    <xf numFmtId="0" fontId="72" fillId="0" borderId="0" xfId="0" applyFont="1" applyBorder="1" applyAlignment="1" applyProtection="1">
      <alignment horizontal="left" vertical="center" wrapText="1"/>
      <protection/>
    </xf>
    <xf numFmtId="0" fontId="0" fillId="0" borderId="0" xfId="0" applyAlignment="1" applyProtection="1">
      <alignment wrapText="1"/>
      <protection/>
    </xf>
    <xf numFmtId="0" fontId="7" fillId="0" borderId="11" xfId="57" applyFont="1" applyFill="1" applyBorder="1" applyAlignment="1">
      <alignment horizontal="left" vertical="top" wrapText="1"/>
      <protection/>
    </xf>
    <xf numFmtId="0" fontId="7" fillId="0" borderId="27" xfId="57" applyFont="1" applyFill="1" applyBorder="1" applyAlignment="1">
      <alignment horizontal="left" vertical="top" wrapText="1"/>
      <protection/>
    </xf>
    <xf numFmtId="0" fontId="7" fillId="0" borderId="12" xfId="57" applyFont="1" applyFill="1" applyBorder="1" applyAlignment="1">
      <alignment horizontal="left" vertical="top" wrapText="1"/>
      <protection/>
    </xf>
    <xf numFmtId="49" fontId="9" fillId="0" borderId="11" xfId="0" applyNumberFormat="1" applyFont="1" applyFill="1" applyBorder="1" applyAlignment="1" applyProtection="1">
      <alignment horizontal="left" vertical="center"/>
      <protection/>
    </xf>
    <xf numFmtId="49" fontId="9" fillId="0" borderId="27" xfId="0" applyNumberFormat="1" applyFont="1" applyFill="1" applyBorder="1" applyAlignment="1" applyProtection="1">
      <alignment horizontal="left" vertical="center"/>
      <protection/>
    </xf>
    <xf numFmtId="0" fontId="21" fillId="0" borderId="0" xfId="0" applyFont="1" applyAlignment="1">
      <alignment horizontal="center"/>
    </xf>
    <xf numFmtId="4" fontId="11" fillId="38" borderId="12" xfId="0" applyNumberFormat="1" applyFont="1" applyFill="1" applyBorder="1" applyAlignment="1" applyProtection="1">
      <alignment horizontal="right"/>
      <protection/>
    </xf>
    <xf numFmtId="4" fontId="11" fillId="0" borderId="12" xfId="0" applyNumberFormat="1" applyFont="1" applyFill="1" applyBorder="1" applyAlignment="1" applyProtection="1">
      <alignment horizontal="right"/>
      <protection/>
    </xf>
    <xf numFmtId="4" fontId="13" fillId="38" borderId="12" xfId="0" applyNumberFormat="1" applyFont="1" applyFill="1" applyBorder="1" applyAlignment="1" applyProtection="1">
      <alignment horizontal="right"/>
      <protection locked="0"/>
    </xf>
    <xf numFmtId="4" fontId="13" fillId="38" borderId="12" xfId="0" applyNumberFormat="1" applyFont="1" applyFill="1" applyBorder="1" applyAlignment="1" applyProtection="1">
      <alignment horizontal="right"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avadno 2" xfId="56"/>
    <cellStyle name="Navadno_PODLAGA ZA SPECIFIKACIJO" xfId="57"/>
    <cellStyle name="Navadno_PODLAGA ZA SPECIFIKACIJO 2" xfId="58"/>
    <cellStyle name="Neutral" xfId="59"/>
    <cellStyle name="Normal 2" xfId="60"/>
    <cellStyle name="Note" xfId="61"/>
    <cellStyle name="Obično_Cjenik BIH, Srbija i CG,  Kosovo 2004"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6"/>
  <sheetViews>
    <sheetView tabSelected="1" workbookViewId="0" topLeftCell="A1">
      <selection activeCell="F24" sqref="F24"/>
    </sheetView>
  </sheetViews>
  <sheetFormatPr defaultColWidth="9.140625" defaultRowHeight="12.75"/>
  <cols>
    <col min="2" max="2" width="30.28125" style="0" customWidth="1"/>
    <col min="3" max="3" width="22.57421875" style="0" customWidth="1"/>
    <col min="6" max="6" width="32.140625" style="0" customWidth="1"/>
  </cols>
  <sheetData>
    <row r="1" spans="1:7" ht="15">
      <c r="A1" s="176" t="s">
        <v>530</v>
      </c>
      <c r="B1" s="177"/>
      <c r="C1" s="178"/>
      <c r="D1" s="179"/>
      <c r="E1" s="180"/>
      <c r="F1" s="181"/>
      <c r="G1" s="57"/>
    </row>
    <row r="2" spans="1:7" ht="18" customHeight="1">
      <c r="A2" s="182" t="s">
        <v>529</v>
      </c>
      <c r="B2" s="183" t="s">
        <v>533</v>
      </c>
      <c r="C2" s="184"/>
      <c r="D2" s="184"/>
      <c r="E2" s="184"/>
      <c r="F2" s="185">
        <f>'STROJNI DEL'!G224</f>
        <v>0</v>
      </c>
      <c r="G2" s="57"/>
    </row>
    <row r="3" spans="1:7" ht="18" customHeight="1">
      <c r="A3" s="182" t="s">
        <v>531</v>
      </c>
      <c r="B3" s="183" t="s">
        <v>534</v>
      </c>
      <c r="C3" s="184"/>
      <c r="D3" s="184"/>
      <c r="E3" s="184"/>
      <c r="F3" s="186">
        <f>'ELEKTRO DEL'!F81</f>
        <v>0</v>
      </c>
      <c r="G3" s="56"/>
    </row>
    <row r="4" spans="1:7" ht="18" customHeight="1">
      <c r="A4" s="182" t="s">
        <v>532</v>
      </c>
      <c r="B4" s="183" t="s">
        <v>535</v>
      </c>
      <c r="C4" s="184"/>
      <c r="D4" s="184"/>
      <c r="E4" s="184"/>
      <c r="F4" s="186">
        <f>(F2+F3)*0.05</f>
        <v>0</v>
      </c>
      <c r="G4" s="56"/>
    </row>
    <row r="5" spans="1:7" ht="12.75">
      <c r="A5" s="187"/>
      <c r="B5" s="188" t="s">
        <v>536</v>
      </c>
      <c r="C5" s="188"/>
      <c r="D5" s="188"/>
      <c r="E5" s="189"/>
      <c r="F5" s="190">
        <f>SUM(F2:F4)</f>
        <v>0</v>
      </c>
      <c r="G5" s="56"/>
    </row>
    <row r="6" spans="1:6" ht="12.75">
      <c r="A6" s="191"/>
      <c r="B6" s="191"/>
      <c r="C6" s="191"/>
      <c r="D6" s="191"/>
      <c r="E6" s="191"/>
      <c r="F6" s="191"/>
    </row>
    <row r="7" spans="1:6" ht="12.75">
      <c r="A7" s="276"/>
      <c r="B7" s="277"/>
      <c r="C7" s="277"/>
      <c r="D7" s="277"/>
      <c r="E7" s="277"/>
      <c r="F7" s="191"/>
    </row>
    <row r="8" spans="1:6" ht="12.75">
      <c r="A8" s="276" t="s">
        <v>208</v>
      </c>
      <c r="B8" s="277"/>
      <c r="C8" s="277"/>
      <c r="D8" s="277"/>
      <c r="E8" s="277"/>
      <c r="F8" s="191"/>
    </row>
    <row r="9" spans="1:6" ht="12.75">
      <c r="A9" s="192"/>
      <c r="B9" s="193"/>
      <c r="C9" s="193"/>
      <c r="D9" s="193"/>
      <c r="E9" s="193"/>
      <c r="F9" s="191"/>
    </row>
    <row r="10" spans="1:6" ht="12.75">
      <c r="A10" s="191"/>
      <c r="B10" s="191"/>
      <c r="C10" s="191"/>
      <c r="D10" s="191"/>
      <c r="E10" s="191"/>
      <c r="F10" s="191"/>
    </row>
    <row r="11" spans="1:6" ht="12.75">
      <c r="A11" s="191"/>
      <c r="B11" s="191"/>
      <c r="C11" s="191"/>
      <c r="D11" s="191"/>
      <c r="E11" s="191"/>
      <c r="F11" s="191"/>
    </row>
    <row r="12" spans="2:6" ht="12.75">
      <c r="B12" s="173"/>
      <c r="C12" s="173"/>
      <c r="D12" s="174"/>
      <c r="E12" s="57"/>
      <c r="F12" s="56"/>
    </row>
    <row r="13" spans="2:6" ht="12.75">
      <c r="B13" s="58"/>
      <c r="C13" s="58"/>
      <c r="D13" s="58"/>
      <c r="E13" s="58"/>
      <c r="F13" s="61"/>
    </row>
    <row r="14" spans="2:6" ht="12.75">
      <c r="B14" s="58"/>
      <c r="C14" s="58"/>
      <c r="D14" s="58"/>
      <c r="E14" s="58"/>
      <c r="F14" s="125"/>
    </row>
    <row r="15" spans="2:6" ht="12.75">
      <c r="B15" s="173"/>
      <c r="C15" s="173"/>
      <c r="D15" s="174"/>
      <c r="E15" s="57"/>
      <c r="F15" s="56"/>
    </row>
    <row r="16" spans="2:6" ht="12.75">
      <c r="B16" s="175"/>
      <c r="C16" s="175"/>
      <c r="D16" s="175"/>
      <c r="E16" s="175"/>
      <c r="F16" s="175"/>
    </row>
  </sheetData>
  <sheetProtection password="C48A" sheet="1"/>
  <mergeCells count="2">
    <mergeCell ref="A7:E7"/>
    <mergeCell ref="A8:E8"/>
  </mergeCells>
  <printOptions/>
  <pageMargins left="0.7" right="0.7" top="0.75" bottom="0.75" header="0.3" footer="0.3"/>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AM245"/>
  <sheetViews>
    <sheetView zoomScale="89" zoomScaleNormal="89" zoomScaleSheetLayoutView="100" zoomScalePageLayoutView="70" workbookViewId="0" topLeftCell="A214">
      <selection activeCell="E243" sqref="E243"/>
    </sheetView>
  </sheetViews>
  <sheetFormatPr defaultColWidth="8.8515625" defaultRowHeight="12.75"/>
  <cols>
    <col min="1" max="1" width="7.28125" style="12" customWidth="1"/>
    <col min="2" max="2" width="67.57421875" style="14" customWidth="1"/>
    <col min="3" max="3" width="0.42578125" style="14" hidden="1" customWidth="1"/>
    <col min="4" max="4" width="8.28125" style="10" customWidth="1"/>
    <col min="5" max="5" width="9.00390625" style="3" customWidth="1"/>
    <col min="6" max="6" width="13.421875" style="4" customWidth="1"/>
    <col min="7" max="7" width="14.140625" style="4" bestFit="1" customWidth="1"/>
    <col min="8" max="16384" width="8.8515625" style="1" customWidth="1"/>
  </cols>
  <sheetData>
    <row r="1" ht="14.25">
      <c r="B1" s="194" t="s">
        <v>537</v>
      </c>
    </row>
    <row r="3" spans="1:7" s="2" customFormat="1" ht="12.75">
      <c r="A3" s="11" t="s">
        <v>116</v>
      </c>
      <c r="B3" s="16" t="s">
        <v>6</v>
      </c>
      <c r="C3" s="16"/>
      <c r="D3" s="9"/>
      <c r="E3" s="17"/>
      <c r="F3" s="6"/>
      <c r="G3" s="7"/>
    </row>
    <row r="4" spans="1:7" s="2" customFormat="1" ht="265.5" customHeight="1">
      <c r="A4" s="11"/>
      <c r="B4" s="278" t="s">
        <v>59</v>
      </c>
      <c r="C4" s="279"/>
      <c r="D4" s="279"/>
      <c r="E4" s="279"/>
      <c r="F4" s="280"/>
      <c r="G4" s="7"/>
    </row>
    <row r="5" spans="1:7" s="2" customFormat="1" ht="57" customHeight="1">
      <c r="A5" s="143" t="s">
        <v>0</v>
      </c>
      <c r="B5" s="5" t="s">
        <v>3</v>
      </c>
      <c r="C5" s="6" t="s">
        <v>12</v>
      </c>
      <c r="D5" s="9" t="s">
        <v>1</v>
      </c>
      <c r="E5" s="6" t="s">
        <v>4</v>
      </c>
      <c r="F5" s="7" t="s">
        <v>5</v>
      </c>
      <c r="G5" s="8" t="s">
        <v>519</v>
      </c>
    </row>
    <row r="6" spans="1:7" s="35" customFormat="1" ht="15">
      <c r="A6" s="91" t="s">
        <v>42</v>
      </c>
      <c r="B6" s="120" t="s">
        <v>117</v>
      </c>
      <c r="C6" s="120"/>
      <c r="D6" s="121"/>
      <c r="E6" s="122"/>
      <c r="F6" s="39"/>
      <c r="G6" s="40"/>
    </row>
    <row r="7" spans="1:7" s="35" customFormat="1" ht="77.25" customHeight="1">
      <c r="A7" s="91"/>
      <c r="B7" s="124" t="s">
        <v>173</v>
      </c>
      <c r="C7" s="92"/>
      <c r="D7" s="93"/>
      <c r="E7" s="94"/>
      <c r="F7" s="98"/>
      <c r="G7" s="109"/>
    </row>
    <row r="8" spans="1:7" s="35" customFormat="1" ht="51">
      <c r="A8" s="91"/>
      <c r="B8" s="124" t="s">
        <v>174</v>
      </c>
      <c r="C8" s="92"/>
      <c r="D8" s="93"/>
      <c r="E8" s="94"/>
      <c r="F8" s="98"/>
      <c r="G8" s="109"/>
    </row>
    <row r="9" spans="1:7" s="35" customFormat="1" ht="15.75" thickBot="1">
      <c r="A9" s="123" t="s">
        <v>164</v>
      </c>
      <c r="B9" s="124" t="s">
        <v>165</v>
      </c>
      <c r="C9" s="92"/>
      <c r="D9" s="93"/>
      <c r="E9" s="94"/>
      <c r="F9" s="146"/>
      <c r="G9" s="109"/>
    </row>
    <row r="10" spans="1:7" s="22" customFormat="1" ht="13.5" thickBot="1">
      <c r="A10" s="78"/>
      <c r="B10" s="79" t="s">
        <v>110</v>
      </c>
      <c r="C10" s="80"/>
      <c r="D10" s="28">
        <v>9</v>
      </c>
      <c r="E10" s="144" t="s">
        <v>33</v>
      </c>
      <c r="F10" s="148"/>
      <c r="G10" s="145">
        <f aca="true" t="shared" si="0" ref="G10:G16">D10*F10</f>
        <v>0</v>
      </c>
    </row>
    <row r="11" spans="1:7" s="22" customFormat="1" ht="13.5" thickBot="1">
      <c r="A11" s="78"/>
      <c r="B11" s="79" t="s">
        <v>109</v>
      </c>
      <c r="C11" s="80"/>
      <c r="D11" s="28">
        <v>17</v>
      </c>
      <c r="E11" s="47" t="s">
        <v>33</v>
      </c>
      <c r="F11" s="148"/>
      <c r="G11" s="29">
        <f t="shared" si="0"/>
        <v>0</v>
      </c>
    </row>
    <row r="12" spans="1:9" s="23" customFormat="1" ht="13.5" thickBot="1">
      <c r="A12" s="195"/>
      <c r="B12" s="70" t="s">
        <v>100</v>
      </c>
      <c r="C12" s="80"/>
      <c r="D12" s="47">
        <v>18</v>
      </c>
      <c r="E12" s="47" t="s">
        <v>33</v>
      </c>
      <c r="F12" s="148"/>
      <c r="G12" s="29">
        <f t="shared" si="0"/>
        <v>0</v>
      </c>
      <c r="I12" s="22"/>
    </row>
    <row r="13" spans="1:9" s="23" customFormat="1" ht="13.5" thickBot="1">
      <c r="A13" s="195"/>
      <c r="B13" s="70" t="s">
        <v>102</v>
      </c>
      <c r="C13" s="80">
        <v>2</v>
      </c>
      <c r="D13" s="47">
        <v>8</v>
      </c>
      <c r="E13" s="47" t="s">
        <v>33</v>
      </c>
      <c r="F13" s="148"/>
      <c r="G13" s="29">
        <f t="shared" si="0"/>
        <v>0</v>
      </c>
      <c r="I13" s="22"/>
    </row>
    <row r="14" spans="1:9" s="23" customFormat="1" ht="13.5" thickBot="1">
      <c r="A14" s="195"/>
      <c r="B14" s="70" t="s">
        <v>112</v>
      </c>
      <c r="C14" s="80">
        <v>1.5</v>
      </c>
      <c r="D14" s="47">
        <v>14</v>
      </c>
      <c r="E14" s="47" t="s">
        <v>33</v>
      </c>
      <c r="F14" s="148"/>
      <c r="G14" s="29">
        <f t="shared" si="0"/>
        <v>0</v>
      </c>
      <c r="I14" s="22"/>
    </row>
    <row r="15" spans="1:9" s="23" customFormat="1" ht="13.5" thickBot="1">
      <c r="A15" s="195"/>
      <c r="B15" s="70" t="s">
        <v>103</v>
      </c>
      <c r="C15" s="80"/>
      <c r="D15" s="47">
        <v>20</v>
      </c>
      <c r="E15" s="47" t="s">
        <v>33</v>
      </c>
      <c r="F15" s="148"/>
      <c r="G15" s="29">
        <f t="shared" si="0"/>
        <v>0</v>
      </c>
      <c r="I15" s="22"/>
    </row>
    <row r="16" spans="1:7" s="22" customFormat="1" ht="13.5" thickBot="1">
      <c r="A16" s="78"/>
      <c r="B16" s="70" t="s">
        <v>111</v>
      </c>
      <c r="C16" s="80">
        <v>3.5</v>
      </c>
      <c r="D16" s="47">
        <v>12</v>
      </c>
      <c r="E16" s="47" t="s">
        <v>33</v>
      </c>
      <c r="F16" s="148"/>
      <c r="G16" s="29">
        <f t="shared" si="0"/>
        <v>0</v>
      </c>
    </row>
    <row r="17" spans="1:7" s="35" customFormat="1" ht="15">
      <c r="A17" s="123" t="s">
        <v>169</v>
      </c>
      <c r="B17" s="124" t="s">
        <v>166</v>
      </c>
      <c r="C17" s="92"/>
      <c r="D17" s="93"/>
      <c r="E17" s="94"/>
      <c r="F17" s="98"/>
      <c r="G17" s="109"/>
    </row>
    <row r="18" spans="1:7" s="23" customFormat="1" ht="13.5" thickBot="1">
      <c r="A18" s="123" t="s">
        <v>170</v>
      </c>
      <c r="B18" s="67" t="s">
        <v>167</v>
      </c>
      <c r="C18" s="28"/>
      <c r="D18" s="68"/>
      <c r="E18" s="45"/>
      <c r="F18" s="29"/>
      <c r="G18" s="29"/>
    </row>
    <row r="19" spans="1:7" s="23" customFormat="1" ht="13.5" thickBot="1">
      <c r="A19" s="69"/>
      <c r="B19" s="70" t="s">
        <v>156</v>
      </c>
      <c r="C19" s="71">
        <v>1</v>
      </c>
      <c r="D19" s="45">
        <v>1</v>
      </c>
      <c r="E19" s="62" t="s">
        <v>2</v>
      </c>
      <c r="F19" s="148"/>
      <c r="G19" s="29">
        <f aca="true" t="shared" si="1" ref="G19:G24">D19*F19</f>
        <v>0</v>
      </c>
    </row>
    <row r="20" spans="1:7" s="23" customFormat="1" ht="13.5" thickBot="1">
      <c r="A20" s="69"/>
      <c r="B20" s="70" t="s">
        <v>44</v>
      </c>
      <c r="C20" s="71">
        <v>1</v>
      </c>
      <c r="D20" s="45">
        <v>3</v>
      </c>
      <c r="E20" s="62" t="s">
        <v>2</v>
      </c>
      <c r="F20" s="148"/>
      <c r="G20" s="29">
        <f t="shared" si="1"/>
        <v>0</v>
      </c>
    </row>
    <row r="21" spans="1:7" s="23" customFormat="1" ht="13.5" thickBot="1">
      <c r="A21" s="69"/>
      <c r="B21" s="70" t="s">
        <v>62</v>
      </c>
      <c r="C21" s="71">
        <v>1</v>
      </c>
      <c r="D21" s="45">
        <v>4</v>
      </c>
      <c r="E21" s="62" t="s">
        <v>2</v>
      </c>
      <c r="F21" s="148"/>
      <c r="G21" s="29">
        <f t="shared" si="1"/>
        <v>0</v>
      </c>
    </row>
    <row r="22" spans="1:7" s="23" customFormat="1" ht="13.5" thickBot="1">
      <c r="A22" s="69"/>
      <c r="B22" s="70" t="s">
        <v>29</v>
      </c>
      <c r="C22" s="71">
        <v>1</v>
      </c>
      <c r="D22" s="45">
        <v>4</v>
      </c>
      <c r="E22" s="62" t="s">
        <v>2</v>
      </c>
      <c r="F22" s="148"/>
      <c r="G22" s="29">
        <f t="shared" si="1"/>
        <v>0</v>
      </c>
    </row>
    <row r="23" spans="1:7" s="23" customFormat="1" ht="13.5" thickBot="1">
      <c r="A23" s="69"/>
      <c r="B23" s="70" t="s">
        <v>30</v>
      </c>
      <c r="C23" s="71">
        <v>1</v>
      </c>
      <c r="D23" s="45">
        <v>2</v>
      </c>
      <c r="E23" s="62" t="s">
        <v>2</v>
      </c>
      <c r="F23" s="148"/>
      <c r="G23" s="29">
        <f t="shared" si="1"/>
        <v>0</v>
      </c>
    </row>
    <row r="24" spans="1:7" s="23" customFormat="1" ht="13.5" thickBot="1">
      <c r="A24" s="69"/>
      <c r="B24" s="70" t="s">
        <v>63</v>
      </c>
      <c r="C24" s="71">
        <v>1</v>
      </c>
      <c r="D24" s="45">
        <v>4</v>
      </c>
      <c r="E24" s="62" t="s">
        <v>2</v>
      </c>
      <c r="F24" s="148"/>
      <c r="G24" s="29">
        <f t="shared" si="1"/>
        <v>0</v>
      </c>
    </row>
    <row r="25" spans="1:7" s="23" customFormat="1" ht="13.5" thickBot="1">
      <c r="A25" s="26" t="s">
        <v>171</v>
      </c>
      <c r="B25" s="67" t="s">
        <v>168</v>
      </c>
      <c r="C25" s="28"/>
      <c r="D25" s="68"/>
      <c r="E25" s="45"/>
      <c r="F25" s="29"/>
      <c r="G25" s="29"/>
    </row>
    <row r="26" spans="1:7" s="23" customFormat="1" ht="13.5" thickBot="1">
      <c r="A26" s="69"/>
      <c r="B26" s="70" t="s">
        <v>62</v>
      </c>
      <c r="C26" s="71">
        <v>1</v>
      </c>
      <c r="D26" s="45">
        <v>4</v>
      </c>
      <c r="E26" s="62" t="s">
        <v>2</v>
      </c>
      <c r="F26" s="148"/>
      <c r="G26" s="29">
        <f>D26*F26</f>
        <v>0</v>
      </c>
    </row>
    <row r="27" spans="1:7" s="23" customFormat="1" ht="13.5" thickBot="1">
      <c r="A27" s="69"/>
      <c r="B27" s="70" t="s">
        <v>29</v>
      </c>
      <c r="C27" s="71">
        <v>1</v>
      </c>
      <c r="D27" s="45">
        <v>4</v>
      </c>
      <c r="E27" s="62" t="s">
        <v>2</v>
      </c>
      <c r="F27" s="148"/>
      <c r="G27" s="29">
        <f>D27*F27</f>
        <v>0</v>
      </c>
    </row>
    <row r="28" spans="1:7" s="23" customFormat="1" ht="13.5" thickBot="1">
      <c r="A28" s="69"/>
      <c r="B28" s="70" t="s">
        <v>30</v>
      </c>
      <c r="C28" s="71">
        <v>1</v>
      </c>
      <c r="D28" s="45">
        <v>2</v>
      </c>
      <c r="E28" s="62" t="s">
        <v>2</v>
      </c>
      <c r="F28" s="148"/>
      <c r="G28" s="29">
        <f>D28*F28</f>
        <v>0</v>
      </c>
    </row>
    <row r="29" spans="1:7" s="23" customFormat="1" ht="13.5" thickBot="1">
      <c r="A29" s="69"/>
      <c r="B29" s="70" t="s">
        <v>63</v>
      </c>
      <c r="C29" s="71">
        <v>1</v>
      </c>
      <c r="D29" s="45">
        <v>4</v>
      </c>
      <c r="E29" s="62" t="s">
        <v>2</v>
      </c>
      <c r="F29" s="148"/>
      <c r="G29" s="29">
        <f>D29*F29</f>
        <v>0</v>
      </c>
    </row>
    <row r="30" spans="1:7" s="35" customFormat="1" ht="15.75" thickBot="1">
      <c r="A30" s="123" t="s">
        <v>175</v>
      </c>
      <c r="B30" s="67" t="s">
        <v>172</v>
      </c>
      <c r="C30" s="92"/>
      <c r="D30" s="45">
        <v>1</v>
      </c>
      <c r="E30" s="62" t="s">
        <v>24</v>
      </c>
      <c r="F30" s="148"/>
      <c r="G30" s="29">
        <f>D30*F30</f>
        <v>0</v>
      </c>
    </row>
    <row r="31" spans="1:7" s="35" customFormat="1" ht="15.75" thickBot="1">
      <c r="A31" s="123" t="s">
        <v>202</v>
      </c>
      <c r="B31" s="67" t="s">
        <v>203</v>
      </c>
      <c r="C31" s="92"/>
      <c r="D31" s="45"/>
      <c r="E31" s="45"/>
      <c r="F31" s="29"/>
      <c r="G31" s="29"/>
    </row>
    <row r="32" spans="1:7" s="35" customFormat="1" ht="48.75" thickBot="1">
      <c r="A32" s="123"/>
      <c r="B32" s="46" t="s">
        <v>204</v>
      </c>
      <c r="C32" s="92"/>
      <c r="D32" s="45">
        <v>12</v>
      </c>
      <c r="E32" s="45" t="s">
        <v>2</v>
      </c>
      <c r="F32" s="148"/>
      <c r="G32" s="29">
        <f>D32*F32</f>
        <v>0</v>
      </c>
    </row>
    <row r="33" spans="1:7" s="23" customFormat="1" ht="12.75">
      <c r="A33" s="69"/>
      <c r="B33" s="70"/>
      <c r="C33" s="71"/>
      <c r="D33" s="45"/>
      <c r="E33" s="45"/>
      <c r="F33" s="29"/>
      <c r="G33" s="29"/>
    </row>
    <row r="34" spans="1:7" s="35" customFormat="1" ht="15">
      <c r="A34" s="91" t="s">
        <v>42</v>
      </c>
      <c r="B34" s="120" t="s">
        <v>190</v>
      </c>
      <c r="C34" s="120"/>
      <c r="D34" s="121"/>
      <c r="E34" s="122"/>
      <c r="F34" s="39"/>
      <c r="G34" s="40">
        <f>SUM(G9:G32)</f>
        <v>0</v>
      </c>
    </row>
    <row r="35" spans="1:7" s="35" customFormat="1" ht="15">
      <c r="A35" s="91"/>
      <c r="B35" s="119"/>
      <c r="C35" s="92"/>
      <c r="D35" s="93"/>
      <c r="E35" s="94"/>
      <c r="F35" s="98"/>
      <c r="G35" s="109"/>
    </row>
    <row r="36" spans="1:7" s="2" customFormat="1" ht="15">
      <c r="A36" s="99" t="s">
        <v>43</v>
      </c>
      <c r="B36" s="36" t="s">
        <v>8</v>
      </c>
      <c r="C36" s="36"/>
      <c r="D36" s="37"/>
      <c r="E36" s="38"/>
      <c r="F36" s="39"/>
      <c r="G36" s="40"/>
    </row>
    <row r="37" spans="1:7" s="2" customFormat="1" ht="15">
      <c r="A37" s="99" t="s">
        <v>7</v>
      </c>
      <c r="B37" s="36" t="s">
        <v>60</v>
      </c>
      <c r="C37" s="36"/>
      <c r="D37" s="37"/>
      <c r="E37" s="38"/>
      <c r="F37" s="39"/>
      <c r="G37" s="40"/>
    </row>
    <row r="38" spans="1:7" ht="13.5" thickBot="1">
      <c r="A38" s="11" t="s">
        <v>9</v>
      </c>
      <c r="B38" s="18" t="s">
        <v>61</v>
      </c>
      <c r="C38" s="18"/>
      <c r="D38" s="19"/>
      <c r="E38" s="20"/>
      <c r="F38" s="152"/>
      <c r="G38" s="21"/>
    </row>
    <row r="39" spans="1:7" s="22" customFormat="1" ht="268.5" customHeight="1" thickBot="1">
      <c r="A39" s="26" t="s">
        <v>10</v>
      </c>
      <c r="B39" s="149" t="s">
        <v>517</v>
      </c>
      <c r="C39" s="77"/>
      <c r="D39" s="45">
        <v>1</v>
      </c>
      <c r="E39" s="151" t="s">
        <v>2</v>
      </c>
      <c r="F39" s="148"/>
      <c r="G39" s="145">
        <f>D39*F39</f>
        <v>0</v>
      </c>
    </row>
    <row r="40" spans="1:7" s="22" customFormat="1" ht="12.75">
      <c r="A40" s="26"/>
      <c r="B40" s="46"/>
      <c r="C40" s="77"/>
      <c r="D40" s="65"/>
      <c r="E40" s="62"/>
      <c r="F40" s="147"/>
      <c r="G40" s="29"/>
    </row>
    <row r="41" spans="1:7" s="23" customFormat="1" ht="120.75" thickBot="1">
      <c r="A41" s="26" t="s">
        <v>11</v>
      </c>
      <c r="B41" s="67" t="s">
        <v>527</v>
      </c>
      <c r="C41" s="28"/>
      <c r="D41" s="68"/>
      <c r="E41" s="45"/>
      <c r="F41" s="153"/>
      <c r="G41" s="29"/>
    </row>
    <row r="42" spans="1:7" s="23" customFormat="1" ht="13.5" thickBot="1">
      <c r="A42" s="69"/>
      <c r="B42" s="70" t="s">
        <v>13</v>
      </c>
      <c r="C42" s="71">
        <v>1</v>
      </c>
      <c r="D42" s="45">
        <v>1</v>
      </c>
      <c r="E42" s="151" t="s">
        <v>2</v>
      </c>
      <c r="F42" s="148"/>
      <c r="G42" s="145">
        <f>D42*F42</f>
        <v>0</v>
      </c>
    </row>
    <row r="43" spans="1:7" s="23" customFormat="1" ht="72.75" customHeight="1" thickBot="1">
      <c r="A43" s="26" t="s">
        <v>67</v>
      </c>
      <c r="B43" s="67" t="s">
        <v>528</v>
      </c>
      <c r="C43" s="28"/>
      <c r="D43" s="68"/>
      <c r="E43" s="45"/>
      <c r="F43" s="154"/>
      <c r="G43" s="29"/>
    </row>
    <row r="44" spans="1:7" s="23" customFormat="1" ht="13.5" thickBot="1">
      <c r="A44" s="69"/>
      <c r="B44" s="70" t="s">
        <v>156</v>
      </c>
      <c r="C44" s="71">
        <v>1</v>
      </c>
      <c r="D44" s="45">
        <v>1</v>
      </c>
      <c r="E44" s="151" t="s">
        <v>2</v>
      </c>
      <c r="F44" s="155"/>
      <c r="G44" s="145">
        <f aca="true" t="shared" si="2" ref="G44:G49">D44*F44</f>
        <v>0</v>
      </c>
    </row>
    <row r="45" spans="1:7" s="23" customFormat="1" ht="13.5" thickBot="1">
      <c r="A45" s="69"/>
      <c r="B45" s="70" t="s">
        <v>44</v>
      </c>
      <c r="C45" s="71">
        <v>1</v>
      </c>
      <c r="D45" s="45">
        <v>3</v>
      </c>
      <c r="E45" s="151" t="s">
        <v>2</v>
      </c>
      <c r="F45" s="155"/>
      <c r="G45" s="145">
        <f t="shared" si="2"/>
        <v>0</v>
      </c>
    </row>
    <row r="46" spans="1:7" s="23" customFormat="1" ht="13.5" thickBot="1">
      <c r="A46" s="69"/>
      <c r="B46" s="70" t="s">
        <v>62</v>
      </c>
      <c r="C46" s="71">
        <v>1</v>
      </c>
      <c r="D46" s="45">
        <v>4</v>
      </c>
      <c r="E46" s="151" t="s">
        <v>2</v>
      </c>
      <c r="F46" s="155"/>
      <c r="G46" s="145">
        <f t="shared" si="2"/>
        <v>0</v>
      </c>
    </row>
    <row r="47" spans="1:7" s="23" customFormat="1" ht="13.5" thickBot="1">
      <c r="A47" s="69"/>
      <c r="B47" s="70" t="s">
        <v>29</v>
      </c>
      <c r="C47" s="71">
        <v>1</v>
      </c>
      <c r="D47" s="45">
        <v>4</v>
      </c>
      <c r="E47" s="151" t="s">
        <v>2</v>
      </c>
      <c r="F47" s="155"/>
      <c r="G47" s="145">
        <f t="shared" si="2"/>
        <v>0</v>
      </c>
    </row>
    <row r="48" spans="1:7" s="23" customFormat="1" ht="13.5" thickBot="1">
      <c r="A48" s="69"/>
      <c r="B48" s="70" t="s">
        <v>30</v>
      </c>
      <c r="C48" s="71">
        <v>1</v>
      </c>
      <c r="D48" s="45">
        <v>2</v>
      </c>
      <c r="E48" s="151" t="s">
        <v>2</v>
      </c>
      <c r="F48" s="155"/>
      <c r="G48" s="145">
        <f t="shared" si="2"/>
        <v>0</v>
      </c>
    </row>
    <row r="49" spans="1:7" s="23" customFormat="1" ht="13.5" thickBot="1">
      <c r="A49" s="69"/>
      <c r="B49" s="70" t="s">
        <v>63</v>
      </c>
      <c r="C49" s="71">
        <v>1</v>
      </c>
      <c r="D49" s="45">
        <v>4</v>
      </c>
      <c r="E49" s="151" t="s">
        <v>2</v>
      </c>
      <c r="F49" s="148"/>
      <c r="G49" s="145">
        <f t="shared" si="2"/>
        <v>0</v>
      </c>
    </row>
    <row r="50" spans="1:7" s="23" customFormat="1" ht="101.25" customHeight="1" thickBot="1">
      <c r="A50" s="26" t="s">
        <v>68</v>
      </c>
      <c r="B50" s="67" t="s">
        <v>194</v>
      </c>
      <c r="C50" s="28"/>
      <c r="D50" s="68"/>
      <c r="E50" s="45"/>
      <c r="F50" s="154"/>
      <c r="G50" s="29"/>
    </row>
    <row r="51" spans="1:7" s="23" customFormat="1" ht="13.5" thickBot="1">
      <c r="A51" s="69"/>
      <c r="B51" s="70" t="s">
        <v>62</v>
      </c>
      <c r="C51" s="71">
        <v>1</v>
      </c>
      <c r="D51" s="45">
        <v>4</v>
      </c>
      <c r="E51" s="151" t="s">
        <v>2</v>
      </c>
      <c r="F51" s="148"/>
      <c r="G51" s="145">
        <f>D51*F51</f>
        <v>0</v>
      </c>
    </row>
    <row r="52" spans="1:7" s="23" customFormat="1" ht="13.5" thickBot="1">
      <c r="A52" s="69"/>
      <c r="B52" s="70" t="s">
        <v>29</v>
      </c>
      <c r="C52" s="71">
        <v>1</v>
      </c>
      <c r="D52" s="45">
        <v>4</v>
      </c>
      <c r="E52" s="151" t="s">
        <v>2</v>
      </c>
      <c r="F52" s="148"/>
      <c r="G52" s="145">
        <f>D52*F52</f>
        <v>0</v>
      </c>
    </row>
    <row r="53" spans="1:7" s="23" customFormat="1" ht="13.5" thickBot="1">
      <c r="A53" s="69"/>
      <c r="B53" s="70" t="s">
        <v>30</v>
      </c>
      <c r="C53" s="71">
        <v>1</v>
      </c>
      <c r="D53" s="45">
        <v>2</v>
      </c>
      <c r="E53" s="151" t="s">
        <v>2</v>
      </c>
      <c r="F53" s="148"/>
      <c r="G53" s="145">
        <f>D53*F53</f>
        <v>0</v>
      </c>
    </row>
    <row r="54" spans="1:7" s="23" customFormat="1" ht="13.5" thickBot="1">
      <c r="A54" s="69"/>
      <c r="B54" s="70" t="s">
        <v>63</v>
      </c>
      <c r="C54" s="71">
        <v>1</v>
      </c>
      <c r="D54" s="45">
        <v>4</v>
      </c>
      <c r="E54" s="151" t="s">
        <v>2</v>
      </c>
      <c r="F54" s="156"/>
      <c r="G54" s="145">
        <f>D54*F54</f>
        <v>0</v>
      </c>
    </row>
    <row r="55" spans="1:7" s="22" customFormat="1" ht="66" customHeight="1" thickBot="1">
      <c r="A55" s="26" t="s">
        <v>69</v>
      </c>
      <c r="B55" s="150" t="s">
        <v>523</v>
      </c>
      <c r="C55" s="77"/>
      <c r="D55" s="45"/>
      <c r="E55" s="29"/>
      <c r="F55" s="154"/>
      <c r="G55" s="75"/>
    </row>
    <row r="56" spans="1:7" s="23" customFormat="1" ht="13.5" thickBot="1">
      <c r="A56" s="69"/>
      <c r="B56" s="70" t="s">
        <v>62</v>
      </c>
      <c r="C56" s="71">
        <v>1</v>
      </c>
      <c r="D56" s="45">
        <v>6</v>
      </c>
      <c r="E56" s="62" t="s">
        <v>2</v>
      </c>
      <c r="F56" s="148"/>
      <c r="G56" s="29">
        <f>D56*F56</f>
        <v>0</v>
      </c>
    </row>
    <row r="57" spans="1:7" s="23" customFormat="1" ht="13.5" thickBot="1">
      <c r="A57" s="69"/>
      <c r="B57" s="70" t="s">
        <v>29</v>
      </c>
      <c r="C57" s="71">
        <v>1</v>
      </c>
      <c r="D57" s="45">
        <v>4</v>
      </c>
      <c r="E57" s="62" t="s">
        <v>2</v>
      </c>
      <c r="F57" s="148"/>
      <c r="G57" s="29">
        <f>D57*F57</f>
        <v>0</v>
      </c>
    </row>
    <row r="58" spans="1:7" s="23" customFormat="1" ht="13.5" thickBot="1">
      <c r="A58" s="69"/>
      <c r="B58" s="70" t="s">
        <v>30</v>
      </c>
      <c r="C58" s="71">
        <v>1</v>
      </c>
      <c r="D58" s="45">
        <v>2</v>
      </c>
      <c r="E58" s="62" t="s">
        <v>2</v>
      </c>
      <c r="F58" s="148"/>
      <c r="G58" s="29">
        <f>D58*F58</f>
        <v>0</v>
      </c>
    </row>
    <row r="59" spans="1:7" s="23" customFormat="1" ht="13.5" thickBot="1">
      <c r="A59" s="69"/>
      <c r="B59" s="70" t="s">
        <v>63</v>
      </c>
      <c r="C59" s="71">
        <v>1</v>
      </c>
      <c r="D59" s="45">
        <v>2</v>
      </c>
      <c r="E59" s="62" t="s">
        <v>2</v>
      </c>
      <c r="F59" s="148"/>
      <c r="G59" s="29">
        <f>D59*F59</f>
        <v>0</v>
      </c>
    </row>
    <row r="60" spans="1:7" s="24" customFormat="1" ht="78.75" customHeight="1" thickBot="1">
      <c r="A60" s="26" t="s">
        <v>70</v>
      </c>
      <c r="B60" s="72" t="s">
        <v>157</v>
      </c>
      <c r="C60" s="73"/>
      <c r="D60" s="73"/>
      <c r="E60" s="74"/>
      <c r="F60" s="158"/>
      <c r="G60" s="76"/>
    </row>
    <row r="61" spans="1:7" s="23" customFormat="1" ht="13.5" thickBot="1">
      <c r="A61" s="69"/>
      <c r="B61" s="46" t="s">
        <v>63</v>
      </c>
      <c r="C61" s="77"/>
      <c r="D61" s="77">
        <v>1</v>
      </c>
      <c r="E61" s="157" t="s">
        <v>2</v>
      </c>
      <c r="F61" s="148"/>
      <c r="G61" s="145">
        <f>D61*F61</f>
        <v>0</v>
      </c>
    </row>
    <row r="62" spans="1:7" s="24" customFormat="1" ht="48.75" thickBot="1">
      <c r="A62" s="26" t="s">
        <v>71</v>
      </c>
      <c r="B62" s="72" t="s">
        <v>76</v>
      </c>
      <c r="C62" s="73"/>
      <c r="D62" s="73"/>
      <c r="E62" s="74"/>
      <c r="F62" s="159"/>
      <c r="G62" s="76"/>
    </row>
    <row r="63" spans="1:7" s="23" customFormat="1" ht="13.5" thickBot="1">
      <c r="A63" s="69"/>
      <c r="B63" s="46" t="s">
        <v>63</v>
      </c>
      <c r="C63" s="77"/>
      <c r="D63" s="77">
        <v>1</v>
      </c>
      <c r="E63" s="157" t="s">
        <v>2</v>
      </c>
      <c r="F63" s="148"/>
      <c r="G63" s="145">
        <f>D63*F63</f>
        <v>0</v>
      </c>
    </row>
    <row r="64" spans="1:7" s="22" customFormat="1" ht="82.5" customHeight="1" thickBot="1">
      <c r="A64" s="26" t="s">
        <v>72</v>
      </c>
      <c r="B64" s="67" t="s">
        <v>158</v>
      </c>
      <c r="C64" s="28"/>
      <c r="D64" s="68"/>
      <c r="E64" s="45"/>
      <c r="F64" s="154"/>
      <c r="G64" s="29"/>
    </row>
    <row r="65" spans="1:7" s="23" customFormat="1" ht="13.5" thickBot="1">
      <c r="A65" s="69"/>
      <c r="B65" s="70" t="s">
        <v>63</v>
      </c>
      <c r="C65" s="71">
        <v>1</v>
      </c>
      <c r="D65" s="45">
        <v>1</v>
      </c>
      <c r="E65" s="151" t="s">
        <v>2</v>
      </c>
      <c r="F65" s="148"/>
      <c r="G65" s="145">
        <f>D65*F65</f>
        <v>0</v>
      </c>
    </row>
    <row r="66" spans="1:7" s="22" customFormat="1" ht="72.75" thickBot="1">
      <c r="A66" s="26" t="s">
        <v>73</v>
      </c>
      <c r="B66" s="67" t="s">
        <v>524</v>
      </c>
      <c r="C66" s="28"/>
      <c r="D66" s="68"/>
      <c r="E66" s="45"/>
      <c r="F66" s="154"/>
      <c r="G66" s="29"/>
    </row>
    <row r="67" spans="1:7" s="22" customFormat="1" ht="13.5" thickBot="1">
      <c r="A67" s="26"/>
      <c r="B67" s="46" t="s">
        <v>30</v>
      </c>
      <c r="C67" s="77"/>
      <c r="D67" s="65">
        <v>2</v>
      </c>
      <c r="E67" s="151" t="s">
        <v>2</v>
      </c>
      <c r="F67" s="148"/>
      <c r="G67" s="145">
        <f>D67*F67</f>
        <v>0</v>
      </c>
    </row>
    <row r="68" spans="1:7" s="23" customFormat="1" ht="13.5" thickBot="1">
      <c r="A68" s="69"/>
      <c r="B68" s="70" t="s">
        <v>63</v>
      </c>
      <c r="C68" s="71">
        <v>1</v>
      </c>
      <c r="D68" s="45">
        <v>2</v>
      </c>
      <c r="E68" s="62" t="s">
        <v>2</v>
      </c>
      <c r="F68" s="148"/>
      <c r="G68" s="29">
        <f>D68*F68</f>
        <v>0</v>
      </c>
    </row>
    <row r="69" spans="1:7" s="23" customFormat="1" ht="13.5" thickBot="1">
      <c r="A69" s="69"/>
      <c r="B69" s="70" t="s">
        <v>31</v>
      </c>
      <c r="C69" s="71">
        <v>1</v>
      </c>
      <c r="D69" s="45">
        <v>1</v>
      </c>
      <c r="E69" s="62" t="s">
        <v>2</v>
      </c>
      <c r="F69" s="148"/>
      <c r="G69" s="29">
        <f>D69*F69</f>
        <v>0</v>
      </c>
    </row>
    <row r="70" spans="1:7" s="22" customFormat="1" ht="48.75" thickBot="1">
      <c r="A70" s="26" t="s">
        <v>78</v>
      </c>
      <c r="B70" s="67" t="s">
        <v>64</v>
      </c>
      <c r="C70" s="28"/>
      <c r="D70" s="28"/>
      <c r="E70" s="68"/>
      <c r="F70" s="153"/>
      <c r="G70" s="29"/>
    </row>
    <row r="71" spans="1:7" s="23" customFormat="1" ht="12" customHeight="1" thickBot="1">
      <c r="A71" s="69"/>
      <c r="B71" s="70" t="s">
        <v>65</v>
      </c>
      <c r="C71" s="71"/>
      <c r="D71" s="71">
        <v>12</v>
      </c>
      <c r="E71" s="157" t="s">
        <v>2</v>
      </c>
      <c r="F71" s="148"/>
      <c r="G71" s="145">
        <f>D71*F71</f>
        <v>0</v>
      </c>
    </row>
    <row r="72" spans="1:7" s="23" customFormat="1" ht="11.25" customHeight="1" thickBot="1">
      <c r="A72" s="69"/>
      <c r="B72" s="70" t="s">
        <v>77</v>
      </c>
      <c r="C72" s="71"/>
      <c r="D72" s="71">
        <v>2</v>
      </c>
      <c r="E72" s="45" t="s">
        <v>2</v>
      </c>
      <c r="F72" s="148"/>
      <c r="G72" s="29">
        <f>D72*F72</f>
        <v>0</v>
      </c>
    </row>
    <row r="73" spans="1:7" s="23" customFormat="1" ht="12" customHeight="1" thickBot="1">
      <c r="A73" s="69"/>
      <c r="B73" s="70" t="s">
        <v>66</v>
      </c>
      <c r="C73" s="71"/>
      <c r="D73" s="71">
        <v>2</v>
      </c>
      <c r="E73" s="45" t="s">
        <v>2</v>
      </c>
      <c r="F73" s="148"/>
      <c r="G73" s="29">
        <f>D73*F73</f>
        <v>0</v>
      </c>
    </row>
    <row r="74" spans="1:7" s="23" customFormat="1" ht="12" customHeight="1" thickBot="1">
      <c r="A74" s="69"/>
      <c r="B74" s="70" t="s">
        <v>75</v>
      </c>
      <c r="C74" s="71"/>
      <c r="D74" s="71">
        <f>12+14</f>
        <v>26</v>
      </c>
      <c r="E74" s="45" t="s">
        <v>2</v>
      </c>
      <c r="F74" s="148"/>
      <c r="G74" s="29">
        <f>D74*F74</f>
        <v>0</v>
      </c>
    </row>
    <row r="75" spans="1:7" s="22" customFormat="1" ht="107.25" customHeight="1" thickBot="1">
      <c r="A75" s="26" t="s">
        <v>80</v>
      </c>
      <c r="B75" s="67" t="s">
        <v>520</v>
      </c>
      <c r="C75" s="28"/>
      <c r="D75" s="28"/>
      <c r="E75" s="68"/>
      <c r="F75" s="153"/>
      <c r="G75" s="29"/>
    </row>
    <row r="76" spans="1:7" s="23" customFormat="1" ht="15" customHeight="1" thickBot="1">
      <c r="A76" s="69"/>
      <c r="B76" s="70" t="s">
        <v>74</v>
      </c>
      <c r="C76" s="71"/>
      <c r="D76" s="71">
        <v>1</v>
      </c>
      <c r="E76" s="157" t="s">
        <v>2</v>
      </c>
      <c r="F76" s="148"/>
      <c r="G76" s="145">
        <f aca="true" t="shared" si="3" ref="G76:G83">D76*F76</f>
        <v>0</v>
      </c>
    </row>
    <row r="77" spans="1:7" s="23" customFormat="1" ht="48.75" thickBot="1">
      <c r="A77" s="26" t="s">
        <v>82</v>
      </c>
      <c r="B77" s="32" t="s">
        <v>79</v>
      </c>
      <c r="C77" s="32"/>
      <c r="D77" s="28">
        <v>2</v>
      </c>
      <c r="E77" s="45" t="s">
        <v>2</v>
      </c>
      <c r="F77" s="148"/>
      <c r="G77" s="29">
        <f t="shared" si="3"/>
        <v>0</v>
      </c>
    </row>
    <row r="78" spans="1:7" s="23" customFormat="1" ht="117" customHeight="1" thickBot="1">
      <c r="A78" s="26" t="s">
        <v>83</v>
      </c>
      <c r="B78" s="32" t="s">
        <v>197</v>
      </c>
      <c r="C78" s="32"/>
      <c r="D78" s="28">
        <v>1</v>
      </c>
      <c r="E78" s="45" t="s">
        <v>2</v>
      </c>
      <c r="F78" s="148"/>
      <c r="G78" s="29">
        <f t="shared" si="3"/>
        <v>0</v>
      </c>
    </row>
    <row r="79" spans="1:7" s="23" customFormat="1" ht="24.75" thickBot="1">
      <c r="A79" s="26" t="s">
        <v>85</v>
      </c>
      <c r="B79" s="32" t="s">
        <v>81</v>
      </c>
      <c r="C79" s="32"/>
      <c r="D79" s="28">
        <v>6</v>
      </c>
      <c r="E79" s="45" t="s">
        <v>2</v>
      </c>
      <c r="F79" s="148"/>
      <c r="G79" s="29">
        <f t="shared" si="3"/>
        <v>0</v>
      </c>
    </row>
    <row r="80" spans="1:7" s="23" customFormat="1" ht="24.75" thickBot="1">
      <c r="A80" s="26" t="s">
        <v>106</v>
      </c>
      <c r="B80" s="32" t="s">
        <v>84</v>
      </c>
      <c r="C80" s="32"/>
      <c r="D80" s="28">
        <v>2</v>
      </c>
      <c r="E80" s="45" t="s">
        <v>2</v>
      </c>
      <c r="F80" s="148"/>
      <c r="G80" s="29">
        <f t="shared" si="3"/>
        <v>0</v>
      </c>
    </row>
    <row r="81" spans="1:7" s="23" customFormat="1" ht="77.25" customHeight="1" thickBot="1">
      <c r="A81" s="26" t="s">
        <v>142</v>
      </c>
      <c r="B81" s="32" t="s">
        <v>86</v>
      </c>
      <c r="C81" s="32"/>
      <c r="D81" s="28">
        <v>1</v>
      </c>
      <c r="E81" s="45" t="s">
        <v>2</v>
      </c>
      <c r="F81" s="148"/>
      <c r="G81" s="29">
        <f t="shared" si="3"/>
        <v>0</v>
      </c>
    </row>
    <row r="82" spans="1:7" s="23" customFormat="1" ht="119.25" customHeight="1" thickBot="1">
      <c r="A82" s="26" t="s">
        <v>143</v>
      </c>
      <c r="B82" s="32" t="s">
        <v>521</v>
      </c>
      <c r="C82" s="32"/>
      <c r="D82" s="28">
        <v>1</v>
      </c>
      <c r="E82" s="45" t="s">
        <v>2</v>
      </c>
      <c r="F82" s="148"/>
      <c r="G82" s="29">
        <f t="shared" si="3"/>
        <v>0</v>
      </c>
    </row>
    <row r="83" spans="1:7" s="23" customFormat="1" ht="72.75" thickBot="1">
      <c r="A83" s="26" t="s">
        <v>205</v>
      </c>
      <c r="B83" s="32" t="s">
        <v>195</v>
      </c>
      <c r="C83" s="32"/>
      <c r="D83" s="28">
        <v>1</v>
      </c>
      <c r="E83" s="45" t="s">
        <v>2</v>
      </c>
      <c r="F83" s="148"/>
      <c r="G83" s="29">
        <f t="shared" si="3"/>
        <v>0</v>
      </c>
    </row>
    <row r="84" spans="1:7" s="23" customFormat="1" ht="72.75" thickBot="1">
      <c r="A84" s="26" t="s">
        <v>206</v>
      </c>
      <c r="B84" s="32" t="s">
        <v>196</v>
      </c>
      <c r="C84" s="32"/>
      <c r="D84" s="28">
        <v>1</v>
      </c>
      <c r="E84" s="45" t="s">
        <v>2</v>
      </c>
      <c r="F84" s="148"/>
      <c r="G84" s="29">
        <f>D84*F84</f>
        <v>0</v>
      </c>
    </row>
    <row r="85" spans="1:7" s="23" customFormat="1" ht="131.25" customHeight="1" thickBot="1">
      <c r="A85" s="26" t="s">
        <v>207</v>
      </c>
      <c r="B85" s="86" t="s">
        <v>522</v>
      </c>
      <c r="C85" s="86"/>
      <c r="D85" s="28">
        <v>12</v>
      </c>
      <c r="E85" s="45" t="s">
        <v>2</v>
      </c>
      <c r="F85" s="148"/>
      <c r="G85" s="29">
        <f>D85*F85</f>
        <v>0</v>
      </c>
    </row>
    <row r="86" spans="1:7" ht="12.75">
      <c r="A86" s="11" t="s">
        <v>14</v>
      </c>
      <c r="B86" s="41" t="s">
        <v>32</v>
      </c>
      <c r="C86" s="41"/>
      <c r="D86" s="42"/>
      <c r="E86" s="43"/>
      <c r="F86" s="44"/>
      <c r="G86" s="44"/>
    </row>
    <row r="87" spans="1:7" ht="24.75" thickBot="1">
      <c r="A87" s="51" t="s">
        <v>15</v>
      </c>
      <c r="B87" s="64" t="s">
        <v>37</v>
      </c>
      <c r="C87" s="64"/>
      <c r="D87" s="66"/>
      <c r="E87" s="62"/>
      <c r="F87" s="160"/>
      <c r="G87" s="25"/>
    </row>
    <row r="88" spans="1:7" s="22" customFormat="1" ht="13.5" thickBot="1">
      <c r="A88" s="78"/>
      <c r="B88" s="79" t="s">
        <v>110</v>
      </c>
      <c r="C88" s="80"/>
      <c r="D88" s="28">
        <v>9</v>
      </c>
      <c r="E88" s="144" t="s">
        <v>33</v>
      </c>
      <c r="F88" s="148"/>
      <c r="G88" s="145">
        <f aca="true" t="shared" si="4" ref="G88:G94">D88*F88</f>
        <v>0</v>
      </c>
    </row>
    <row r="89" spans="1:7" s="22" customFormat="1" ht="13.5" thickBot="1">
      <c r="A89" s="78"/>
      <c r="B89" s="79" t="s">
        <v>109</v>
      </c>
      <c r="C89" s="80"/>
      <c r="D89" s="28">
        <v>17</v>
      </c>
      <c r="E89" s="47" t="s">
        <v>33</v>
      </c>
      <c r="F89" s="148"/>
      <c r="G89" s="29">
        <f t="shared" si="4"/>
        <v>0</v>
      </c>
    </row>
    <row r="90" spans="1:9" s="23" customFormat="1" ht="13.5" thickBot="1">
      <c r="A90" s="195"/>
      <c r="B90" s="70" t="s">
        <v>100</v>
      </c>
      <c r="C90" s="80"/>
      <c r="D90" s="47">
        <v>18</v>
      </c>
      <c r="E90" s="47" t="s">
        <v>33</v>
      </c>
      <c r="F90" s="148"/>
      <c r="G90" s="29">
        <f t="shared" si="4"/>
        <v>0</v>
      </c>
      <c r="I90" s="22"/>
    </row>
    <row r="91" spans="1:9" s="23" customFormat="1" ht="13.5" thickBot="1">
      <c r="A91" s="195"/>
      <c r="B91" s="70" t="s">
        <v>102</v>
      </c>
      <c r="C91" s="80">
        <v>2</v>
      </c>
      <c r="D91" s="47">
        <v>8</v>
      </c>
      <c r="E91" s="47" t="s">
        <v>33</v>
      </c>
      <c r="F91" s="148"/>
      <c r="G91" s="29">
        <f t="shared" si="4"/>
        <v>0</v>
      </c>
      <c r="I91" s="22"/>
    </row>
    <row r="92" spans="1:9" s="23" customFormat="1" ht="13.5" thickBot="1">
      <c r="A92" s="195"/>
      <c r="B92" s="70" t="s">
        <v>112</v>
      </c>
      <c r="C92" s="80">
        <v>1.5</v>
      </c>
      <c r="D92" s="47">
        <v>14</v>
      </c>
      <c r="E92" s="47" t="s">
        <v>33</v>
      </c>
      <c r="F92" s="148"/>
      <c r="G92" s="29">
        <f t="shared" si="4"/>
        <v>0</v>
      </c>
      <c r="I92" s="22"/>
    </row>
    <row r="93" spans="1:9" s="23" customFormat="1" ht="13.5" thickBot="1">
      <c r="A93" s="195"/>
      <c r="B93" s="70" t="s">
        <v>103</v>
      </c>
      <c r="C93" s="80"/>
      <c r="D93" s="47">
        <v>20</v>
      </c>
      <c r="E93" s="47" t="s">
        <v>33</v>
      </c>
      <c r="F93" s="148"/>
      <c r="G93" s="29">
        <f t="shared" si="4"/>
        <v>0</v>
      </c>
      <c r="I93" s="22"/>
    </row>
    <row r="94" spans="1:7" s="22" customFormat="1" ht="13.5" thickBot="1">
      <c r="A94" s="78"/>
      <c r="B94" s="70" t="s">
        <v>111</v>
      </c>
      <c r="C94" s="80">
        <v>3.5</v>
      </c>
      <c r="D94" s="47">
        <v>12</v>
      </c>
      <c r="E94" s="47" t="s">
        <v>33</v>
      </c>
      <c r="F94" s="148"/>
      <c r="G94" s="29">
        <f t="shared" si="4"/>
        <v>0</v>
      </c>
    </row>
    <row r="95" spans="1:7" ht="24.75" thickBot="1">
      <c r="A95" s="51" t="s">
        <v>16</v>
      </c>
      <c r="B95" s="64" t="s">
        <v>40</v>
      </c>
      <c r="C95" s="64"/>
      <c r="D95" s="66"/>
      <c r="E95" s="62"/>
      <c r="F95" s="160"/>
      <c r="G95" s="25"/>
    </row>
    <row r="96" spans="1:7" s="23" customFormat="1" ht="13.5" thickBot="1">
      <c r="A96" s="195"/>
      <c r="B96" s="70" t="s">
        <v>101</v>
      </c>
      <c r="C96" s="80">
        <v>1</v>
      </c>
      <c r="D96" s="47">
        <v>1.5</v>
      </c>
      <c r="E96" s="144" t="s">
        <v>33</v>
      </c>
      <c r="F96" s="161"/>
      <c r="G96" s="145">
        <f aca="true" t="shared" si="5" ref="G96:G102">D96*F96</f>
        <v>0</v>
      </c>
    </row>
    <row r="97" spans="1:7" s="23" customFormat="1" ht="13.5" thickBot="1">
      <c r="A97" s="195"/>
      <c r="B97" s="70" t="s">
        <v>105</v>
      </c>
      <c r="C97" s="80">
        <v>1.5</v>
      </c>
      <c r="D97" s="47">
        <v>0.5</v>
      </c>
      <c r="E97" s="47" t="s">
        <v>33</v>
      </c>
      <c r="F97" s="161"/>
      <c r="G97" s="29">
        <f t="shared" si="5"/>
        <v>0</v>
      </c>
    </row>
    <row r="98" spans="1:7" s="22" customFormat="1" ht="13.5" thickBot="1">
      <c r="A98" s="78"/>
      <c r="B98" s="70" t="s">
        <v>113</v>
      </c>
      <c r="C98" s="80">
        <v>3.5</v>
      </c>
      <c r="D98" s="47">
        <v>2</v>
      </c>
      <c r="E98" s="47" t="s">
        <v>33</v>
      </c>
      <c r="F98" s="161"/>
      <c r="G98" s="29">
        <f t="shared" si="5"/>
        <v>0</v>
      </c>
    </row>
    <row r="99" spans="1:7" s="23" customFormat="1" ht="13.5" thickBot="1">
      <c r="A99" s="78"/>
      <c r="B99" s="46" t="s">
        <v>114</v>
      </c>
      <c r="C99" s="46"/>
      <c r="D99" s="47">
        <v>8</v>
      </c>
      <c r="E99" s="47" t="s">
        <v>33</v>
      </c>
      <c r="F99" s="161"/>
      <c r="G99" s="29">
        <f t="shared" si="5"/>
        <v>0</v>
      </c>
    </row>
    <row r="100" spans="1:7" s="23" customFormat="1" ht="13.5" thickBot="1">
      <c r="A100" s="78"/>
      <c r="B100" s="46" t="s">
        <v>107</v>
      </c>
      <c r="C100" s="46"/>
      <c r="D100" s="47">
        <v>9</v>
      </c>
      <c r="E100" s="47" t="s">
        <v>33</v>
      </c>
      <c r="F100" s="161"/>
      <c r="G100" s="29">
        <f t="shared" si="5"/>
        <v>0</v>
      </c>
    </row>
    <row r="101" spans="1:7" s="23" customFormat="1" ht="13.5" thickBot="1">
      <c r="A101" s="108"/>
      <c r="B101" s="46" t="s">
        <v>104</v>
      </c>
      <c r="C101" s="80">
        <v>0.5</v>
      </c>
      <c r="D101" s="47">
        <v>4</v>
      </c>
      <c r="E101" s="47" t="s">
        <v>33</v>
      </c>
      <c r="F101" s="161"/>
      <c r="G101" s="29">
        <f t="shared" si="5"/>
        <v>0</v>
      </c>
    </row>
    <row r="102" spans="1:7" s="23" customFormat="1" ht="13.5" thickBot="1">
      <c r="A102" s="78"/>
      <c r="B102" s="46" t="s">
        <v>108</v>
      </c>
      <c r="C102" s="46"/>
      <c r="D102" s="28">
        <v>8</v>
      </c>
      <c r="E102" s="47" t="s">
        <v>33</v>
      </c>
      <c r="F102" s="161"/>
      <c r="G102" s="29">
        <f t="shared" si="5"/>
        <v>0</v>
      </c>
    </row>
    <row r="103" spans="1:7" ht="24.75" thickBot="1">
      <c r="A103" s="63" t="s">
        <v>17</v>
      </c>
      <c r="B103" s="64" t="s">
        <v>34</v>
      </c>
      <c r="C103" s="64"/>
      <c r="D103" s="66"/>
      <c r="E103" s="62"/>
      <c r="F103" s="160"/>
      <c r="G103" s="25"/>
    </row>
    <row r="104" spans="1:7" s="22" customFormat="1" ht="13.5" thickBot="1">
      <c r="A104" s="78"/>
      <c r="B104" s="79" t="s">
        <v>110</v>
      </c>
      <c r="C104" s="80"/>
      <c r="D104" s="28">
        <v>3</v>
      </c>
      <c r="E104" s="157" t="s">
        <v>2</v>
      </c>
      <c r="F104" s="148"/>
      <c r="G104" s="145">
        <f aca="true" t="shared" si="6" ref="G104:G110">D104*F104</f>
        <v>0</v>
      </c>
    </row>
    <row r="105" spans="1:7" s="22" customFormat="1" ht="13.5" thickBot="1">
      <c r="A105" s="78"/>
      <c r="B105" s="79" t="s">
        <v>109</v>
      </c>
      <c r="C105" s="80"/>
      <c r="D105" s="28">
        <v>3</v>
      </c>
      <c r="E105" s="45" t="s">
        <v>2</v>
      </c>
      <c r="F105" s="148"/>
      <c r="G105" s="29">
        <f t="shared" si="6"/>
        <v>0</v>
      </c>
    </row>
    <row r="106" spans="1:7" s="23" customFormat="1" ht="13.5" thickBot="1">
      <c r="A106" s="195"/>
      <c r="B106" s="70" t="s">
        <v>100</v>
      </c>
      <c r="C106" s="80"/>
      <c r="D106" s="47">
        <v>12</v>
      </c>
      <c r="E106" s="45" t="s">
        <v>2</v>
      </c>
      <c r="F106" s="148"/>
      <c r="G106" s="29">
        <f t="shared" si="6"/>
        <v>0</v>
      </c>
    </row>
    <row r="107" spans="1:7" s="23" customFormat="1" ht="13.5" thickBot="1">
      <c r="A107" s="195"/>
      <c r="B107" s="70" t="s">
        <v>102</v>
      </c>
      <c r="C107" s="80">
        <v>2</v>
      </c>
      <c r="D107" s="47">
        <v>6</v>
      </c>
      <c r="E107" s="45" t="s">
        <v>2</v>
      </c>
      <c r="F107" s="148"/>
      <c r="G107" s="29">
        <f t="shared" si="6"/>
        <v>0</v>
      </c>
    </row>
    <row r="108" spans="1:7" s="23" customFormat="1" ht="13.5" thickBot="1">
      <c r="A108" s="195"/>
      <c r="B108" s="70" t="s">
        <v>112</v>
      </c>
      <c r="C108" s="80">
        <v>1.5</v>
      </c>
      <c r="D108" s="47">
        <v>6</v>
      </c>
      <c r="E108" s="45" t="s">
        <v>2</v>
      </c>
      <c r="F108" s="148"/>
      <c r="G108" s="29">
        <f t="shared" si="6"/>
        <v>0</v>
      </c>
    </row>
    <row r="109" spans="1:7" s="23" customFormat="1" ht="13.5" thickBot="1">
      <c r="A109" s="195"/>
      <c r="B109" s="70" t="s">
        <v>103</v>
      </c>
      <c r="C109" s="80"/>
      <c r="D109" s="47">
        <v>1</v>
      </c>
      <c r="E109" s="45" t="s">
        <v>2</v>
      </c>
      <c r="F109" s="148"/>
      <c r="G109" s="29">
        <f t="shared" si="6"/>
        <v>0</v>
      </c>
    </row>
    <row r="110" spans="1:7" s="22" customFormat="1" ht="13.5" thickBot="1">
      <c r="A110" s="78"/>
      <c r="B110" s="70" t="s">
        <v>111</v>
      </c>
      <c r="C110" s="80">
        <v>3.5</v>
      </c>
      <c r="D110" s="47">
        <v>12</v>
      </c>
      <c r="E110" s="45" t="s">
        <v>2</v>
      </c>
      <c r="F110" s="148"/>
      <c r="G110" s="29">
        <f t="shared" si="6"/>
        <v>0</v>
      </c>
    </row>
    <row r="111" spans="1:7" ht="24.75" thickBot="1">
      <c r="A111" s="63" t="s">
        <v>18</v>
      </c>
      <c r="B111" s="64" t="s">
        <v>35</v>
      </c>
      <c r="C111" s="64"/>
      <c r="D111" s="65"/>
      <c r="E111" s="62"/>
      <c r="F111" s="160"/>
      <c r="G111" s="25"/>
    </row>
    <row r="112" spans="1:7" s="23" customFormat="1" ht="13.5" thickBot="1">
      <c r="A112" s="195"/>
      <c r="B112" s="70" t="s">
        <v>112</v>
      </c>
      <c r="C112" s="80">
        <v>1.5</v>
      </c>
      <c r="D112" s="47">
        <v>1</v>
      </c>
      <c r="E112" s="157" t="s">
        <v>2</v>
      </c>
      <c r="F112" s="161"/>
      <c r="G112" s="145">
        <f>D112*F112</f>
        <v>0</v>
      </c>
    </row>
    <row r="113" spans="1:7" s="23" customFormat="1" ht="13.5" thickBot="1">
      <c r="A113" s="195"/>
      <c r="B113" s="70" t="s">
        <v>103</v>
      </c>
      <c r="C113" s="80"/>
      <c r="D113" s="47">
        <v>2</v>
      </c>
      <c r="E113" s="45" t="s">
        <v>2</v>
      </c>
      <c r="F113" s="161"/>
      <c r="G113" s="29">
        <f>D113*F113</f>
        <v>0</v>
      </c>
    </row>
    <row r="114" spans="1:7" s="22" customFormat="1" ht="13.5" thickBot="1">
      <c r="A114" s="78"/>
      <c r="B114" s="70" t="s">
        <v>111</v>
      </c>
      <c r="C114" s="80">
        <v>3.5</v>
      </c>
      <c r="D114" s="47">
        <v>2</v>
      </c>
      <c r="E114" s="45" t="s">
        <v>2</v>
      </c>
      <c r="F114" s="161"/>
      <c r="G114" s="29">
        <f>D114*F114</f>
        <v>0</v>
      </c>
    </row>
    <row r="115" spans="1:7" ht="24.75" thickBot="1">
      <c r="A115" s="63" t="s">
        <v>20</v>
      </c>
      <c r="B115" s="64" t="s">
        <v>36</v>
      </c>
      <c r="C115" s="64"/>
      <c r="D115" s="65"/>
      <c r="E115" s="62"/>
      <c r="F115" s="160"/>
      <c r="G115" s="25"/>
    </row>
    <row r="116" spans="1:7" s="22" customFormat="1" ht="13.5" thickBot="1">
      <c r="A116" s="78"/>
      <c r="B116" s="79" t="s">
        <v>110</v>
      </c>
      <c r="C116" s="80"/>
      <c r="D116" s="28">
        <v>2</v>
      </c>
      <c r="E116" s="157" t="s">
        <v>2</v>
      </c>
      <c r="F116" s="148"/>
      <c r="G116" s="145">
        <f>D116*F116</f>
        <v>0</v>
      </c>
    </row>
    <row r="117" spans="1:7" s="22" customFormat="1" ht="13.5" thickBot="1">
      <c r="A117" s="78"/>
      <c r="B117" s="79" t="s">
        <v>109</v>
      </c>
      <c r="C117" s="80"/>
      <c r="D117" s="28">
        <v>1</v>
      </c>
      <c r="E117" s="45" t="s">
        <v>2</v>
      </c>
      <c r="F117" s="148"/>
      <c r="G117" s="29">
        <f>D117*F117</f>
        <v>0</v>
      </c>
    </row>
    <row r="118" spans="1:7" s="23" customFormat="1" ht="13.5" thickBot="1">
      <c r="A118" s="195"/>
      <c r="B118" s="70" t="s">
        <v>103</v>
      </c>
      <c r="C118" s="80"/>
      <c r="D118" s="47">
        <v>3</v>
      </c>
      <c r="E118" s="45" t="s">
        <v>2</v>
      </c>
      <c r="F118" s="148"/>
      <c r="G118" s="29">
        <f>D118*F118</f>
        <v>0</v>
      </c>
    </row>
    <row r="119" spans="1:7" s="22" customFormat="1" ht="13.5" thickBot="1">
      <c r="A119" s="78"/>
      <c r="B119" s="70" t="s">
        <v>111</v>
      </c>
      <c r="C119" s="80">
        <v>3.5</v>
      </c>
      <c r="D119" s="47">
        <v>3</v>
      </c>
      <c r="E119" s="45" t="s">
        <v>2</v>
      </c>
      <c r="F119" s="148"/>
      <c r="G119" s="29">
        <f>D119*F119</f>
        <v>0</v>
      </c>
    </row>
    <row r="120" spans="1:7" s="23" customFormat="1" ht="13.5" thickBot="1">
      <c r="A120" s="78"/>
      <c r="B120" s="46" t="s">
        <v>115</v>
      </c>
      <c r="C120" s="46"/>
      <c r="D120" s="47">
        <v>1</v>
      </c>
      <c r="E120" s="45" t="s">
        <v>2</v>
      </c>
      <c r="F120" s="148"/>
      <c r="G120" s="29">
        <f>D120*F120</f>
        <v>0</v>
      </c>
    </row>
    <row r="121" spans="1:7" ht="24.75" thickBot="1">
      <c r="A121" s="63" t="s">
        <v>21</v>
      </c>
      <c r="B121" s="64" t="s">
        <v>118</v>
      </c>
      <c r="C121" s="64"/>
      <c r="D121" s="82"/>
      <c r="E121" s="62"/>
      <c r="F121" s="160"/>
      <c r="G121" s="25"/>
    </row>
    <row r="122" spans="1:7" ht="13.5" thickBot="1">
      <c r="A122" s="63"/>
      <c r="B122" s="81" t="s">
        <v>120</v>
      </c>
      <c r="C122" s="81"/>
      <c r="D122" s="82">
        <v>1</v>
      </c>
      <c r="E122" s="151" t="s">
        <v>2</v>
      </c>
      <c r="F122" s="163"/>
      <c r="G122" s="162">
        <f>D122*F122</f>
        <v>0</v>
      </c>
    </row>
    <row r="123" spans="1:7" ht="13.5" thickBot="1">
      <c r="A123" s="63"/>
      <c r="B123" s="81" t="s">
        <v>119</v>
      </c>
      <c r="C123" s="81"/>
      <c r="D123" s="82">
        <v>2</v>
      </c>
      <c r="E123" s="62" t="s">
        <v>2</v>
      </c>
      <c r="F123" s="163"/>
      <c r="G123" s="25">
        <f>D123*F123</f>
        <v>0</v>
      </c>
    </row>
    <row r="124" spans="1:7" ht="13.5" thickBot="1">
      <c r="A124" s="63"/>
      <c r="B124" s="81" t="s">
        <v>121</v>
      </c>
      <c r="C124" s="81"/>
      <c r="D124" s="82">
        <v>1</v>
      </c>
      <c r="E124" s="62" t="s">
        <v>2</v>
      </c>
      <c r="F124" s="163"/>
      <c r="G124" s="25">
        <f>D124*F124</f>
        <v>0</v>
      </c>
    </row>
    <row r="125" spans="1:7" ht="13.5" thickBot="1">
      <c r="A125" s="63"/>
      <c r="B125" s="81" t="s">
        <v>122</v>
      </c>
      <c r="C125" s="81"/>
      <c r="D125" s="82">
        <v>1</v>
      </c>
      <c r="E125" s="62" t="s">
        <v>2</v>
      </c>
      <c r="F125" s="163"/>
      <c r="G125" s="25">
        <f>D125*F125</f>
        <v>0</v>
      </c>
    </row>
    <row r="126" spans="1:7" ht="24.75" thickBot="1">
      <c r="A126" s="63" t="s">
        <v>53</v>
      </c>
      <c r="B126" s="64" t="s">
        <v>123</v>
      </c>
      <c r="C126" s="64"/>
      <c r="D126" s="82"/>
      <c r="E126" s="62"/>
      <c r="F126" s="160"/>
      <c r="G126" s="25"/>
    </row>
    <row r="127" spans="1:7" ht="13.5" thickBot="1">
      <c r="A127" s="63"/>
      <c r="B127" s="81" t="s">
        <v>124</v>
      </c>
      <c r="C127" s="81"/>
      <c r="D127" s="82">
        <v>2</v>
      </c>
      <c r="E127" s="151" t="s">
        <v>2</v>
      </c>
      <c r="F127" s="163"/>
      <c r="G127" s="162">
        <f>D127*F127</f>
        <v>0</v>
      </c>
    </row>
    <row r="128" spans="1:7" ht="13.5" thickBot="1">
      <c r="A128" s="63"/>
      <c r="B128" s="81" t="s">
        <v>121</v>
      </c>
      <c r="C128" s="81"/>
      <c r="D128" s="82">
        <v>2</v>
      </c>
      <c r="E128" s="62" t="s">
        <v>2</v>
      </c>
      <c r="F128" s="163"/>
      <c r="G128" s="25">
        <f>D128*F128</f>
        <v>0</v>
      </c>
    </row>
    <row r="129" spans="1:7" ht="24.75" thickBot="1">
      <c r="A129" s="63" t="s">
        <v>54</v>
      </c>
      <c r="B129" s="64" t="s">
        <v>125</v>
      </c>
      <c r="C129" s="64"/>
      <c r="D129" s="82"/>
      <c r="E129" s="62"/>
      <c r="F129" s="160"/>
      <c r="G129" s="25"/>
    </row>
    <row r="130" spans="1:7" ht="13.5" thickBot="1">
      <c r="A130" s="63"/>
      <c r="B130" s="81" t="s">
        <v>19</v>
      </c>
      <c r="C130" s="81"/>
      <c r="D130" s="82">
        <v>1</v>
      </c>
      <c r="E130" s="151" t="s">
        <v>2</v>
      </c>
      <c r="F130" s="163"/>
      <c r="G130" s="162">
        <f>D130*F130</f>
        <v>0</v>
      </c>
    </row>
    <row r="131" spans="1:7" ht="13.5" thickBot="1">
      <c r="A131" s="63"/>
      <c r="B131" s="81" t="s">
        <v>93</v>
      </c>
      <c r="C131" s="81"/>
      <c r="D131" s="82">
        <v>4</v>
      </c>
      <c r="E131" s="62" t="s">
        <v>2</v>
      </c>
      <c r="F131" s="163"/>
      <c r="G131" s="25">
        <f>D131*F131</f>
        <v>0</v>
      </c>
    </row>
    <row r="132" spans="1:7" ht="48.75" thickBot="1">
      <c r="A132" s="63" t="s">
        <v>55</v>
      </c>
      <c r="B132" s="64" t="s">
        <v>38</v>
      </c>
      <c r="C132" s="64"/>
      <c r="D132" s="65"/>
      <c r="E132" s="62"/>
      <c r="F132" s="160"/>
      <c r="G132" s="25"/>
    </row>
    <row r="133" spans="1:7" s="23" customFormat="1" ht="13.5" thickBot="1">
      <c r="A133" s="78"/>
      <c r="B133" s="107" t="s">
        <v>74</v>
      </c>
      <c r="C133" s="107"/>
      <c r="D133" s="52">
        <v>4</v>
      </c>
      <c r="E133" s="144" t="s">
        <v>2</v>
      </c>
      <c r="F133" s="148"/>
      <c r="G133" s="145">
        <f aca="true" t="shared" si="7" ref="G133:G140">D133*F133</f>
        <v>0</v>
      </c>
    </row>
    <row r="134" spans="1:7" s="23" customFormat="1" ht="13.5" thickBot="1">
      <c r="A134" s="78"/>
      <c r="B134" s="107" t="s">
        <v>88</v>
      </c>
      <c r="C134" s="107"/>
      <c r="D134" s="52">
        <v>2</v>
      </c>
      <c r="E134" s="47" t="s">
        <v>2</v>
      </c>
      <c r="F134" s="148"/>
      <c r="G134" s="29">
        <f t="shared" si="7"/>
        <v>0</v>
      </c>
    </row>
    <row r="135" spans="1:7" s="23" customFormat="1" ht="13.5" thickBot="1">
      <c r="A135" s="78"/>
      <c r="B135" s="107" t="s">
        <v>89</v>
      </c>
      <c r="C135" s="107"/>
      <c r="D135" s="52">
        <v>22</v>
      </c>
      <c r="E135" s="47" t="s">
        <v>2</v>
      </c>
      <c r="F135" s="148"/>
      <c r="G135" s="29">
        <f t="shared" si="7"/>
        <v>0</v>
      </c>
    </row>
    <row r="136" spans="1:7" s="23" customFormat="1" ht="13.5" thickBot="1">
      <c r="A136" s="78"/>
      <c r="B136" s="110" t="s">
        <v>29</v>
      </c>
      <c r="C136" s="110"/>
      <c r="D136" s="111">
        <v>16</v>
      </c>
      <c r="E136" s="112" t="s">
        <v>2</v>
      </c>
      <c r="F136" s="148"/>
      <c r="G136" s="113">
        <f t="shared" si="7"/>
        <v>0</v>
      </c>
    </row>
    <row r="137" spans="1:7" s="23" customFormat="1" ht="13.5" thickBot="1">
      <c r="A137" s="83"/>
      <c r="B137" s="110" t="s">
        <v>30</v>
      </c>
      <c r="C137" s="110"/>
      <c r="D137" s="111">
        <v>11</v>
      </c>
      <c r="E137" s="112" t="s">
        <v>2</v>
      </c>
      <c r="F137" s="148"/>
      <c r="G137" s="113">
        <f t="shared" si="7"/>
        <v>0</v>
      </c>
    </row>
    <row r="138" spans="1:7" s="23" customFormat="1" ht="13.5" thickBot="1">
      <c r="A138" s="83"/>
      <c r="B138" s="110" t="s">
        <v>63</v>
      </c>
      <c r="C138" s="110"/>
      <c r="D138" s="111">
        <v>18</v>
      </c>
      <c r="E138" s="112" t="s">
        <v>2</v>
      </c>
      <c r="F138" s="148"/>
      <c r="G138" s="113">
        <f t="shared" si="7"/>
        <v>0</v>
      </c>
    </row>
    <row r="139" spans="1:7" ht="13.5" thickBot="1">
      <c r="A139" s="63"/>
      <c r="B139" s="31" t="s">
        <v>126</v>
      </c>
      <c r="C139" s="31"/>
      <c r="D139" s="77">
        <v>2</v>
      </c>
      <c r="E139" s="62" t="s">
        <v>2</v>
      </c>
      <c r="F139" s="148"/>
      <c r="G139" s="25">
        <f t="shared" si="7"/>
        <v>0</v>
      </c>
    </row>
    <row r="140" spans="1:7" ht="13.5" thickBot="1">
      <c r="A140" s="63"/>
      <c r="B140" s="31" t="s">
        <v>31</v>
      </c>
      <c r="C140" s="31"/>
      <c r="D140" s="77">
        <v>2</v>
      </c>
      <c r="E140" s="62" t="s">
        <v>2</v>
      </c>
      <c r="F140" s="148"/>
      <c r="G140" s="25">
        <f t="shared" si="7"/>
        <v>0</v>
      </c>
    </row>
    <row r="141" spans="1:7" s="23" customFormat="1" ht="48.75" thickBot="1">
      <c r="A141" s="83" t="s">
        <v>56</v>
      </c>
      <c r="B141" s="68" t="s">
        <v>128</v>
      </c>
      <c r="C141" s="68"/>
      <c r="D141" s="28"/>
      <c r="E141" s="45"/>
      <c r="F141" s="153"/>
      <c r="G141" s="29"/>
    </row>
    <row r="142" spans="1:7" s="23" customFormat="1" ht="13.5" thickBot="1">
      <c r="A142" s="83"/>
      <c r="B142" s="70" t="s">
        <v>91</v>
      </c>
      <c r="C142" s="70"/>
      <c r="D142" s="77">
        <v>1</v>
      </c>
      <c r="E142" s="157" t="s">
        <v>2</v>
      </c>
      <c r="F142" s="148"/>
      <c r="G142" s="145">
        <f>D142*F142</f>
        <v>0</v>
      </c>
    </row>
    <row r="143" spans="1:7" ht="48.75" thickBot="1">
      <c r="A143" s="63" t="s">
        <v>57</v>
      </c>
      <c r="B143" s="64" t="s">
        <v>39</v>
      </c>
      <c r="C143" s="64"/>
      <c r="D143" s="65"/>
      <c r="E143" s="62"/>
      <c r="F143" s="164"/>
      <c r="G143" s="25"/>
    </row>
    <row r="144" spans="1:8" s="23" customFormat="1" ht="13.5" thickBot="1">
      <c r="A144" s="78"/>
      <c r="B144" s="107" t="s">
        <v>89</v>
      </c>
      <c r="C144" s="107"/>
      <c r="D144" s="52">
        <v>2</v>
      </c>
      <c r="E144" s="144" t="s">
        <v>2</v>
      </c>
      <c r="F144" s="148"/>
      <c r="G144" s="145">
        <f>D144*F144</f>
        <v>0</v>
      </c>
      <c r="H144" s="114"/>
    </row>
    <row r="145" spans="1:8" s="23" customFormat="1" ht="13.5" thickBot="1">
      <c r="A145" s="78"/>
      <c r="B145" s="110" t="s">
        <v>29</v>
      </c>
      <c r="C145" s="110"/>
      <c r="D145" s="111">
        <v>4</v>
      </c>
      <c r="E145" s="112" t="s">
        <v>2</v>
      </c>
      <c r="F145" s="148"/>
      <c r="G145" s="113">
        <f>D145*F145</f>
        <v>0</v>
      </c>
      <c r="H145" s="114"/>
    </row>
    <row r="146" spans="1:8" s="23" customFormat="1" ht="13.5" thickBot="1">
      <c r="A146" s="83"/>
      <c r="B146" s="110" t="s">
        <v>30</v>
      </c>
      <c r="C146" s="110"/>
      <c r="D146" s="111">
        <v>1</v>
      </c>
      <c r="E146" s="112" t="s">
        <v>2</v>
      </c>
      <c r="F146" s="148"/>
      <c r="G146" s="113">
        <f>D146*F146</f>
        <v>0</v>
      </c>
      <c r="H146" s="114"/>
    </row>
    <row r="147" spans="1:8" s="23" customFormat="1" ht="13.5" thickBot="1">
      <c r="A147" s="83"/>
      <c r="B147" s="110" t="s">
        <v>63</v>
      </c>
      <c r="C147" s="110"/>
      <c r="D147" s="111">
        <v>1</v>
      </c>
      <c r="E147" s="112" t="s">
        <v>2</v>
      </c>
      <c r="F147" s="148"/>
      <c r="G147" s="113">
        <f>D147*F147</f>
        <v>0</v>
      </c>
      <c r="H147" s="114"/>
    </row>
    <row r="148" spans="1:8" ht="13.5" thickBot="1">
      <c r="A148" s="63"/>
      <c r="B148" s="31" t="s">
        <v>127</v>
      </c>
      <c r="C148" s="31"/>
      <c r="D148" s="77">
        <v>1</v>
      </c>
      <c r="E148" s="62" t="s">
        <v>2</v>
      </c>
      <c r="F148" s="148"/>
      <c r="G148" s="25">
        <f>D148*F148</f>
        <v>0</v>
      </c>
      <c r="H148" s="114"/>
    </row>
    <row r="149" spans="1:7" s="23" customFormat="1" ht="24.75" thickBot="1">
      <c r="A149" s="78" t="s">
        <v>58</v>
      </c>
      <c r="B149" s="67" t="s">
        <v>129</v>
      </c>
      <c r="C149" s="46"/>
      <c r="D149" s="28"/>
      <c r="E149" s="45"/>
      <c r="F149" s="153"/>
      <c r="G149" s="29"/>
    </row>
    <row r="150" spans="1:7" s="23" customFormat="1" ht="13.5" thickBot="1">
      <c r="A150" s="83"/>
      <c r="B150" s="46" t="s">
        <v>131</v>
      </c>
      <c r="C150" s="46"/>
      <c r="D150" s="28">
        <v>20</v>
      </c>
      <c r="E150" s="157" t="s">
        <v>2</v>
      </c>
      <c r="F150" s="148"/>
      <c r="G150" s="145">
        <f>D150*F150</f>
        <v>0</v>
      </c>
    </row>
    <row r="151" spans="1:7" s="23" customFormat="1" ht="13.5" thickBot="1">
      <c r="A151" s="78"/>
      <c r="B151" s="46" t="s">
        <v>132</v>
      </c>
      <c r="C151" s="46"/>
      <c r="D151" s="28">
        <v>16</v>
      </c>
      <c r="E151" s="45" t="s">
        <v>2</v>
      </c>
      <c r="F151" s="148"/>
      <c r="G151" s="29">
        <f>D151*F151</f>
        <v>0</v>
      </c>
    </row>
    <row r="152" spans="1:39" s="117" customFormat="1" ht="24.75" thickBot="1">
      <c r="A152" s="78" t="s">
        <v>144</v>
      </c>
      <c r="B152" s="115" t="s">
        <v>133</v>
      </c>
      <c r="C152" s="110"/>
      <c r="D152" s="116"/>
      <c r="E152" s="112"/>
      <c r="F152" s="168"/>
      <c r="G152" s="11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row>
    <row r="153" spans="1:39" s="117" customFormat="1" ht="13.5" thickBot="1">
      <c r="A153" s="83"/>
      <c r="B153" s="110" t="s">
        <v>138</v>
      </c>
      <c r="C153" s="110"/>
      <c r="D153" s="116">
        <v>8</v>
      </c>
      <c r="E153" s="166" t="s">
        <v>2</v>
      </c>
      <c r="F153" s="148"/>
      <c r="G153" s="167">
        <f>D153*F153</f>
        <v>0</v>
      </c>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row>
    <row r="154" spans="1:39" s="117" customFormat="1" ht="13.5" thickBot="1">
      <c r="A154" s="83"/>
      <c r="B154" s="110" t="s">
        <v>130</v>
      </c>
      <c r="C154" s="110"/>
      <c r="D154" s="116">
        <v>6</v>
      </c>
      <c r="E154" s="112" t="s">
        <v>2</v>
      </c>
      <c r="F154" s="148"/>
      <c r="G154" s="113">
        <f>D154*F154</f>
        <v>0</v>
      </c>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row>
    <row r="155" spans="1:39" s="117" customFormat="1" ht="13.5" thickBot="1">
      <c r="A155" s="83"/>
      <c r="B155" s="110" t="s">
        <v>131</v>
      </c>
      <c r="C155" s="110"/>
      <c r="D155" s="116">
        <v>2</v>
      </c>
      <c r="E155" s="112" t="s">
        <v>2</v>
      </c>
      <c r="F155" s="148"/>
      <c r="G155" s="113">
        <f>D155*F155</f>
        <v>0</v>
      </c>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row>
    <row r="156" spans="1:39" s="117" customFormat="1" ht="13.5" thickBot="1">
      <c r="A156" s="83"/>
      <c r="B156" s="110" t="s">
        <v>132</v>
      </c>
      <c r="C156" s="115"/>
      <c r="D156" s="116">
        <v>5</v>
      </c>
      <c r="E156" s="112" t="s">
        <v>2</v>
      </c>
      <c r="F156" s="148"/>
      <c r="G156" s="113">
        <f>D156*F156</f>
        <v>0</v>
      </c>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row>
    <row r="157" spans="1:39" s="117" customFormat="1" ht="24.75" thickBot="1">
      <c r="A157" s="78" t="s">
        <v>145</v>
      </c>
      <c r="B157" s="115" t="s">
        <v>134</v>
      </c>
      <c r="C157" s="110"/>
      <c r="D157" s="116"/>
      <c r="E157" s="112"/>
      <c r="F157" s="168"/>
      <c r="G157" s="11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row>
    <row r="158" spans="1:39" s="117" customFormat="1" ht="13.5" thickBot="1">
      <c r="A158" s="83"/>
      <c r="B158" s="110" t="s">
        <v>132</v>
      </c>
      <c r="C158" s="115"/>
      <c r="D158" s="116">
        <v>5</v>
      </c>
      <c r="E158" s="166" t="s">
        <v>2</v>
      </c>
      <c r="F158" s="148"/>
      <c r="G158" s="167">
        <f>D158*F158</f>
        <v>0</v>
      </c>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row>
    <row r="159" spans="1:39" s="117" customFormat="1" ht="24.75" thickBot="1">
      <c r="A159" s="78" t="s">
        <v>146</v>
      </c>
      <c r="B159" s="115" t="s">
        <v>139</v>
      </c>
      <c r="C159" s="110"/>
      <c r="D159" s="116"/>
      <c r="E159" s="112"/>
      <c r="F159" s="169"/>
      <c r="G159" s="11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row>
    <row r="160" spans="1:39" s="117" customFormat="1" ht="13.5" thickBot="1">
      <c r="A160" s="83"/>
      <c r="B160" s="110" t="s">
        <v>131</v>
      </c>
      <c r="C160" s="110"/>
      <c r="D160" s="116">
        <v>7</v>
      </c>
      <c r="E160" s="166" t="s">
        <v>2</v>
      </c>
      <c r="F160" s="148"/>
      <c r="G160" s="167">
        <f>D160*F160</f>
        <v>0</v>
      </c>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row>
    <row r="161" spans="1:39" s="117" customFormat="1" ht="12.75">
      <c r="A161" s="83"/>
      <c r="B161" s="110"/>
      <c r="C161" s="115"/>
      <c r="D161" s="116"/>
      <c r="E161" s="112"/>
      <c r="F161" s="165"/>
      <c r="G161" s="11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row>
    <row r="162" spans="1:39" s="117" customFormat="1" ht="24.75" thickBot="1">
      <c r="A162" s="78" t="s">
        <v>147</v>
      </c>
      <c r="B162" s="115" t="s">
        <v>135</v>
      </c>
      <c r="C162" s="110"/>
      <c r="D162" s="116"/>
      <c r="E162" s="112"/>
      <c r="F162" s="168"/>
      <c r="G162" s="11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row>
    <row r="163" spans="1:39" s="117" customFormat="1" ht="13.5" thickBot="1">
      <c r="A163" s="83"/>
      <c r="B163" s="110" t="s">
        <v>130</v>
      </c>
      <c r="C163" s="110"/>
      <c r="D163" s="116">
        <v>1</v>
      </c>
      <c r="E163" s="166" t="s">
        <v>2</v>
      </c>
      <c r="F163" s="148"/>
      <c r="G163" s="167">
        <f>D163*F163</f>
        <v>0</v>
      </c>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row>
    <row r="164" spans="1:7" s="117" customFormat="1" ht="13.5" thickBot="1">
      <c r="A164" s="83"/>
      <c r="B164" s="110" t="s">
        <v>132</v>
      </c>
      <c r="C164" s="115"/>
      <c r="D164" s="116">
        <v>5</v>
      </c>
      <c r="E164" s="112" t="s">
        <v>2</v>
      </c>
      <c r="F164" s="148"/>
      <c r="G164" s="113">
        <f>D164*F164</f>
        <v>0</v>
      </c>
    </row>
    <row r="165" spans="1:7" s="23" customFormat="1" ht="24.75" thickBot="1">
      <c r="A165" s="78" t="s">
        <v>148</v>
      </c>
      <c r="B165" s="115" t="s">
        <v>136</v>
      </c>
      <c r="C165" s="110"/>
      <c r="D165" s="116"/>
      <c r="E165" s="112"/>
      <c r="F165" s="168"/>
      <c r="G165" s="113"/>
    </row>
    <row r="166" spans="1:7" s="117" customFormat="1" ht="13.5" thickBot="1">
      <c r="A166" s="83"/>
      <c r="B166" s="110" t="s">
        <v>138</v>
      </c>
      <c r="C166" s="110"/>
      <c r="D166" s="116">
        <v>3</v>
      </c>
      <c r="E166" s="166" t="s">
        <v>2</v>
      </c>
      <c r="F166" s="148"/>
      <c r="G166" s="167">
        <f>D166*F166</f>
        <v>0</v>
      </c>
    </row>
    <row r="167" spans="1:7" s="117" customFormat="1" ht="13.5" thickBot="1">
      <c r="A167" s="83"/>
      <c r="B167" s="110" t="s">
        <v>130</v>
      </c>
      <c r="C167" s="110"/>
      <c r="D167" s="116">
        <v>2</v>
      </c>
      <c r="E167" s="112" t="s">
        <v>2</v>
      </c>
      <c r="F167" s="148"/>
      <c r="G167" s="113">
        <f>D167*F167</f>
        <v>0</v>
      </c>
    </row>
    <row r="168" spans="1:7" s="23" customFormat="1" ht="13.5" thickBot="1">
      <c r="A168" s="83"/>
      <c r="B168" s="110" t="s">
        <v>131</v>
      </c>
      <c r="C168" s="110"/>
      <c r="D168" s="116">
        <v>2</v>
      </c>
      <c r="E168" s="112" t="s">
        <v>2</v>
      </c>
      <c r="F168" s="148"/>
      <c r="G168" s="113">
        <f>D168*F168</f>
        <v>0</v>
      </c>
    </row>
    <row r="169" spans="1:7" s="23" customFormat="1" ht="13.5" thickBot="1">
      <c r="A169" s="83"/>
      <c r="B169" s="110" t="s">
        <v>132</v>
      </c>
      <c r="C169" s="115"/>
      <c r="D169" s="116">
        <v>2</v>
      </c>
      <c r="E169" s="112" t="s">
        <v>2</v>
      </c>
      <c r="F169" s="148"/>
      <c r="G169" s="113">
        <f>D169*F169</f>
        <v>0</v>
      </c>
    </row>
    <row r="170" spans="1:7" s="23" customFormat="1" ht="48.75" thickBot="1">
      <c r="A170" s="78" t="s">
        <v>149</v>
      </c>
      <c r="B170" s="115" t="s">
        <v>137</v>
      </c>
      <c r="C170" s="115"/>
      <c r="D170" s="116"/>
      <c r="E170" s="112"/>
      <c r="F170" s="168"/>
      <c r="G170" s="113"/>
    </row>
    <row r="171" spans="1:7" s="23" customFormat="1" ht="13.5" thickBot="1">
      <c r="A171" s="83"/>
      <c r="B171" s="110" t="s">
        <v>131</v>
      </c>
      <c r="C171" s="110"/>
      <c r="D171" s="116">
        <v>18</v>
      </c>
      <c r="E171" s="166" t="s">
        <v>2</v>
      </c>
      <c r="F171" s="148"/>
      <c r="G171" s="167">
        <f>D171*F171</f>
        <v>0</v>
      </c>
    </row>
    <row r="172" spans="1:7" s="23" customFormat="1" ht="13.5" thickBot="1">
      <c r="A172" s="83"/>
      <c r="B172" s="110" t="s">
        <v>132</v>
      </c>
      <c r="C172" s="110"/>
      <c r="D172" s="116">
        <v>12</v>
      </c>
      <c r="E172" s="112" t="s">
        <v>2</v>
      </c>
      <c r="F172" s="148"/>
      <c r="G172" s="113">
        <f>D172*F172</f>
        <v>0</v>
      </c>
    </row>
    <row r="173" spans="1:7" s="23" customFormat="1" ht="13.5" thickBot="1">
      <c r="A173" s="26" t="s">
        <v>150</v>
      </c>
      <c r="B173" s="67" t="s">
        <v>87</v>
      </c>
      <c r="C173" s="67"/>
      <c r="D173" s="28"/>
      <c r="E173" s="68"/>
      <c r="F173" s="170"/>
      <c r="G173" s="29"/>
    </row>
    <row r="174" spans="1:7" s="23" customFormat="1" ht="13.5" thickBot="1">
      <c r="A174" s="78"/>
      <c r="B174" s="107" t="s">
        <v>88</v>
      </c>
      <c r="C174" s="107"/>
      <c r="D174" s="52">
        <v>7</v>
      </c>
      <c r="E174" s="144" t="s">
        <v>2</v>
      </c>
      <c r="F174" s="148"/>
      <c r="G174" s="145">
        <f aca="true" t="shared" si="8" ref="G174:G181">D174*F174</f>
        <v>0</v>
      </c>
    </row>
    <row r="175" spans="1:7" s="23" customFormat="1" ht="13.5" thickBot="1">
      <c r="A175" s="78"/>
      <c r="B175" s="107" t="s">
        <v>89</v>
      </c>
      <c r="C175" s="107"/>
      <c r="D175" s="52">
        <v>7</v>
      </c>
      <c r="E175" s="47" t="s">
        <v>2</v>
      </c>
      <c r="F175" s="148"/>
      <c r="G175" s="29">
        <f t="shared" si="8"/>
        <v>0</v>
      </c>
    </row>
    <row r="176" spans="1:7" s="23" customFormat="1" ht="13.5" thickBot="1">
      <c r="A176" s="78"/>
      <c r="B176" s="107" t="s">
        <v>22</v>
      </c>
      <c r="C176" s="107"/>
      <c r="D176" s="52">
        <v>4</v>
      </c>
      <c r="E176" s="47" t="s">
        <v>2</v>
      </c>
      <c r="F176" s="148"/>
      <c r="G176" s="29">
        <f t="shared" si="8"/>
        <v>0</v>
      </c>
    </row>
    <row r="177" spans="1:7" s="23" customFormat="1" ht="13.5" thickBot="1">
      <c r="A177" s="78"/>
      <c r="B177" s="107" t="s">
        <v>19</v>
      </c>
      <c r="C177" s="107"/>
      <c r="D177" s="52">
        <v>5</v>
      </c>
      <c r="E177" s="47" t="s">
        <v>2</v>
      </c>
      <c r="F177" s="148"/>
      <c r="G177" s="29">
        <f t="shared" si="8"/>
        <v>0</v>
      </c>
    </row>
    <row r="178" spans="1:7" s="23" customFormat="1" ht="13.5" thickBot="1">
      <c r="A178" s="78"/>
      <c r="B178" s="107" t="s">
        <v>93</v>
      </c>
      <c r="C178" s="107"/>
      <c r="D178" s="52">
        <v>8</v>
      </c>
      <c r="E178" s="47" t="s">
        <v>2</v>
      </c>
      <c r="F178" s="148"/>
      <c r="G178" s="29">
        <f t="shared" si="8"/>
        <v>0</v>
      </c>
    </row>
    <row r="179" spans="1:7" s="23" customFormat="1" ht="13.5" thickBot="1">
      <c r="A179" s="78"/>
      <c r="B179" s="107" t="s">
        <v>90</v>
      </c>
      <c r="C179" s="107"/>
      <c r="D179" s="52">
        <v>4</v>
      </c>
      <c r="E179" s="47" t="s">
        <v>2</v>
      </c>
      <c r="F179" s="148"/>
      <c r="G179" s="29">
        <f t="shared" si="8"/>
        <v>0</v>
      </c>
    </row>
    <row r="180" spans="1:7" s="23" customFormat="1" ht="13.5" thickBot="1">
      <c r="A180" s="78"/>
      <c r="B180" s="107" t="s">
        <v>91</v>
      </c>
      <c r="C180" s="107"/>
      <c r="D180" s="52">
        <v>1</v>
      </c>
      <c r="E180" s="47" t="s">
        <v>2</v>
      </c>
      <c r="F180" s="148"/>
      <c r="G180" s="29">
        <f t="shared" si="8"/>
        <v>0</v>
      </c>
    </row>
    <row r="181" spans="1:7" s="23" customFormat="1" ht="13.5" thickBot="1">
      <c r="A181" s="78"/>
      <c r="B181" s="107" t="s">
        <v>92</v>
      </c>
      <c r="C181" s="107"/>
      <c r="D181" s="52">
        <v>4</v>
      </c>
      <c r="E181" s="47" t="s">
        <v>2</v>
      </c>
      <c r="F181" s="148"/>
      <c r="G181" s="29">
        <f t="shared" si="8"/>
        <v>0</v>
      </c>
    </row>
    <row r="182" spans="1:7" s="2" customFormat="1" ht="15">
      <c r="A182" s="99" t="s">
        <v>7</v>
      </c>
      <c r="B182" s="36" t="s">
        <v>151</v>
      </c>
      <c r="C182" s="36"/>
      <c r="D182" s="37"/>
      <c r="E182" s="38"/>
      <c r="F182" s="39"/>
      <c r="G182" s="50">
        <f>SUM(G39:G181)</f>
        <v>0</v>
      </c>
    </row>
    <row r="183" spans="1:7" s="2" customFormat="1" ht="15">
      <c r="A183" s="99"/>
      <c r="B183" s="100"/>
      <c r="C183" s="100"/>
      <c r="D183" s="9"/>
      <c r="E183" s="6"/>
      <c r="F183" s="98"/>
      <c r="G183" s="95"/>
    </row>
    <row r="184" spans="1:8" s="35" customFormat="1" ht="16.5" customHeight="1">
      <c r="A184" s="91"/>
      <c r="B184" s="92"/>
      <c r="C184" s="92"/>
      <c r="D184" s="93"/>
      <c r="E184" s="94"/>
      <c r="F184" s="98"/>
      <c r="G184" s="95"/>
      <c r="H184" s="97"/>
    </row>
    <row r="185" spans="1:3" ht="12.75">
      <c r="A185" s="13"/>
      <c r="B185" s="15"/>
      <c r="C185" s="15"/>
    </row>
    <row r="186" spans="1:7" s="24" customFormat="1" ht="15">
      <c r="A186" s="196" t="s">
        <v>140</v>
      </c>
      <c r="B186" s="101" t="s">
        <v>51</v>
      </c>
      <c r="C186" s="101"/>
      <c r="D186" s="102"/>
      <c r="E186" s="103"/>
      <c r="F186" s="104"/>
      <c r="G186" s="96"/>
    </row>
    <row r="187" spans="1:10" s="24" customFormat="1" ht="36.75" thickBot="1">
      <c r="A187" s="63" t="s">
        <v>141</v>
      </c>
      <c r="B187" s="68" t="s">
        <v>153</v>
      </c>
      <c r="C187" s="68"/>
      <c r="D187" s="30"/>
      <c r="E187" s="28"/>
      <c r="F187" s="153"/>
      <c r="G187" s="29"/>
      <c r="I187" s="105"/>
      <c r="J187" s="106"/>
    </row>
    <row r="188" spans="1:10" s="24" customFormat="1" ht="13.5" thickBot="1">
      <c r="A188" s="83"/>
      <c r="B188" s="70" t="s">
        <v>94</v>
      </c>
      <c r="C188" s="70"/>
      <c r="D188" s="33">
        <f>4*45</f>
        <v>180</v>
      </c>
      <c r="E188" s="144" t="s">
        <v>41</v>
      </c>
      <c r="F188" s="148"/>
      <c r="G188" s="145">
        <f aca="true" t="shared" si="9" ref="G188:G194">D188*F188</f>
        <v>0</v>
      </c>
      <c r="I188" s="105"/>
      <c r="J188" s="106"/>
    </row>
    <row r="189" spans="1:10" s="24" customFormat="1" ht="13.5" thickBot="1">
      <c r="A189" s="83"/>
      <c r="B189" s="70" t="s">
        <v>95</v>
      </c>
      <c r="C189" s="70"/>
      <c r="D189" s="33">
        <v>10</v>
      </c>
      <c r="E189" s="47" t="s">
        <v>41</v>
      </c>
      <c r="F189" s="148"/>
      <c r="G189" s="29">
        <f t="shared" si="9"/>
        <v>0</v>
      </c>
      <c r="I189" s="105"/>
      <c r="J189" s="106"/>
    </row>
    <row r="190" spans="1:10" s="24" customFormat="1" ht="13.5" customHeight="1" thickBot="1">
      <c r="A190" s="83"/>
      <c r="B190" s="70" t="s">
        <v>96</v>
      </c>
      <c r="C190" s="70"/>
      <c r="D190" s="33">
        <v>25</v>
      </c>
      <c r="E190" s="47" t="s">
        <v>41</v>
      </c>
      <c r="F190" s="148"/>
      <c r="G190" s="29">
        <f t="shared" si="9"/>
        <v>0</v>
      </c>
      <c r="I190" s="105"/>
      <c r="J190" s="106"/>
    </row>
    <row r="191" spans="1:10" s="24" customFormat="1" ht="13.5" customHeight="1" thickBot="1">
      <c r="A191" s="83"/>
      <c r="B191" s="70" t="s">
        <v>97</v>
      </c>
      <c r="C191" s="70"/>
      <c r="D191" s="33">
        <v>15</v>
      </c>
      <c r="E191" s="47" t="s">
        <v>41</v>
      </c>
      <c r="F191" s="148"/>
      <c r="G191" s="29">
        <f t="shared" si="9"/>
        <v>0</v>
      </c>
      <c r="I191" s="105"/>
      <c r="J191" s="106"/>
    </row>
    <row r="192" spans="1:10" s="24" customFormat="1" ht="13.5" customHeight="1" thickBot="1">
      <c r="A192" s="83"/>
      <c r="B192" s="70" t="s">
        <v>98</v>
      </c>
      <c r="C192" s="70"/>
      <c r="D192" s="33">
        <v>12</v>
      </c>
      <c r="E192" s="47" t="s">
        <v>41</v>
      </c>
      <c r="F192" s="148"/>
      <c r="G192" s="29">
        <f t="shared" si="9"/>
        <v>0</v>
      </c>
      <c r="I192" s="105"/>
      <c r="J192" s="106"/>
    </row>
    <row r="193" spans="1:10" s="24" customFormat="1" ht="13.5" thickBot="1">
      <c r="A193" s="83"/>
      <c r="B193" s="70" t="s">
        <v>99</v>
      </c>
      <c r="C193" s="70"/>
      <c r="D193" s="33">
        <v>50</v>
      </c>
      <c r="E193" s="47" t="s">
        <v>41</v>
      </c>
      <c r="F193" s="148"/>
      <c r="G193" s="29">
        <f t="shared" si="9"/>
        <v>0</v>
      </c>
      <c r="I193" s="105"/>
      <c r="J193" s="106"/>
    </row>
    <row r="194" spans="1:7" ht="13.5" thickBot="1">
      <c r="A194" s="34"/>
      <c r="B194" s="31" t="s">
        <v>52</v>
      </c>
      <c r="C194" s="31"/>
      <c r="D194" s="65">
        <v>200</v>
      </c>
      <c r="E194" s="62" t="s">
        <v>41</v>
      </c>
      <c r="F194" s="148"/>
      <c r="G194" s="29">
        <f t="shared" si="9"/>
        <v>0</v>
      </c>
    </row>
    <row r="195" spans="1:7" ht="12.75">
      <c r="A195" s="51"/>
      <c r="B195" s="31"/>
      <c r="C195" s="31"/>
      <c r="D195" s="52"/>
      <c r="E195" s="62"/>
      <c r="F195" s="25"/>
      <c r="G195" s="25"/>
    </row>
    <row r="196" spans="1:7" ht="12.75">
      <c r="A196" s="11" t="s">
        <v>140</v>
      </c>
      <c r="B196" s="41" t="s">
        <v>45</v>
      </c>
      <c r="C196" s="41"/>
      <c r="D196" s="42"/>
      <c r="E196" s="43"/>
      <c r="F196" s="44"/>
      <c r="G196" s="126">
        <f>SUM(G188:G195)</f>
        <v>0</v>
      </c>
    </row>
    <row r="197" spans="1:3" ht="12.75">
      <c r="A197" s="13"/>
      <c r="B197" s="15"/>
      <c r="C197" s="15"/>
    </row>
    <row r="198" spans="1:7" ht="15.75" thickBot="1">
      <c r="A198" s="196" t="s">
        <v>154</v>
      </c>
      <c r="B198" s="88" t="s">
        <v>23</v>
      </c>
      <c r="C198" s="48"/>
      <c r="D198" s="48"/>
      <c r="E198" s="89"/>
      <c r="F198" s="172"/>
      <c r="G198" s="50"/>
    </row>
    <row r="199" spans="1:7" ht="13.5" thickBot="1">
      <c r="A199" s="26" t="s">
        <v>155</v>
      </c>
      <c r="B199" s="118" t="s">
        <v>152</v>
      </c>
      <c r="C199" s="28"/>
      <c r="D199" s="28">
        <v>1</v>
      </c>
      <c r="E199" s="171" t="s">
        <v>24</v>
      </c>
      <c r="F199" s="148"/>
      <c r="G199" s="145">
        <f aca="true" t="shared" si="10" ref="G199:G213">D199*F199</f>
        <v>0</v>
      </c>
    </row>
    <row r="200" spans="1:7" ht="96.75" thickBot="1">
      <c r="A200" s="26" t="s">
        <v>176</v>
      </c>
      <c r="B200" s="27" t="s">
        <v>159</v>
      </c>
      <c r="C200" s="28"/>
      <c r="D200" s="28">
        <v>1</v>
      </c>
      <c r="E200" s="28" t="s">
        <v>24</v>
      </c>
      <c r="F200" s="148"/>
      <c r="G200" s="29">
        <f t="shared" si="10"/>
        <v>0</v>
      </c>
    </row>
    <row r="201" spans="1:7" ht="13.5" thickBot="1">
      <c r="A201" s="26" t="s">
        <v>177</v>
      </c>
      <c r="B201" s="27" t="s">
        <v>193</v>
      </c>
      <c r="C201" s="28"/>
      <c r="D201" s="28">
        <v>1</v>
      </c>
      <c r="E201" s="28" t="s">
        <v>24</v>
      </c>
      <c r="F201" s="148"/>
      <c r="G201" s="29">
        <f>D201*F201</f>
        <v>0</v>
      </c>
    </row>
    <row r="202" spans="1:7" ht="24.75" thickBot="1">
      <c r="A202" s="26" t="s">
        <v>178</v>
      </c>
      <c r="B202" s="27" t="s">
        <v>163</v>
      </c>
      <c r="C202" s="28"/>
      <c r="D202" s="28">
        <v>2</v>
      </c>
      <c r="E202" s="28" t="s">
        <v>2</v>
      </c>
      <c r="F202" s="148"/>
      <c r="G202" s="29">
        <f t="shared" si="10"/>
        <v>0</v>
      </c>
    </row>
    <row r="203" spans="1:7" ht="96.75" thickBot="1">
      <c r="A203" s="26" t="s">
        <v>179</v>
      </c>
      <c r="B203" s="27" t="s">
        <v>160</v>
      </c>
      <c r="C203" s="28"/>
      <c r="D203" s="28">
        <v>1</v>
      </c>
      <c r="E203" s="28" t="s">
        <v>24</v>
      </c>
      <c r="F203" s="148"/>
      <c r="G203" s="29">
        <f>D203*F203</f>
        <v>0</v>
      </c>
    </row>
    <row r="204" spans="1:7" ht="24.75" thickBot="1">
      <c r="A204" s="26" t="s">
        <v>180</v>
      </c>
      <c r="B204" s="84" t="s">
        <v>161</v>
      </c>
      <c r="C204" s="28"/>
      <c r="D204" s="28">
        <v>1</v>
      </c>
      <c r="E204" s="28" t="s">
        <v>24</v>
      </c>
      <c r="F204" s="148"/>
      <c r="G204" s="29">
        <f t="shared" si="10"/>
        <v>0</v>
      </c>
    </row>
    <row r="205" spans="1:7" ht="24.75" thickBot="1">
      <c r="A205" s="26" t="s">
        <v>181</v>
      </c>
      <c r="B205" s="84" t="s">
        <v>192</v>
      </c>
      <c r="C205" s="28"/>
      <c r="D205" s="28">
        <v>2</v>
      </c>
      <c r="E205" s="28" t="s">
        <v>2</v>
      </c>
      <c r="F205" s="148"/>
      <c r="G205" s="29">
        <f t="shared" si="10"/>
        <v>0</v>
      </c>
    </row>
    <row r="206" spans="1:7" ht="24.75" thickBot="1">
      <c r="A206" s="26" t="s">
        <v>182</v>
      </c>
      <c r="B206" s="84" t="s">
        <v>162</v>
      </c>
      <c r="C206" s="28"/>
      <c r="D206" s="28">
        <v>1</v>
      </c>
      <c r="E206" s="28" t="s">
        <v>24</v>
      </c>
      <c r="F206" s="148"/>
      <c r="G206" s="29">
        <f t="shared" si="10"/>
        <v>0</v>
      </c>
    </row>
    <row r="207" spans="1:7" ht="120.75" thickBot="1">
      <c r="A207" s="26" t="s">
        <v>183</v>
      </c>
      <c r="B207" s="84" t="s">
        <v>526</v>
      </c>
      <c r="C207" s="28"/>
      <c r="D207" s="28">
        <v>600</v>
      </c>
      <c r="E207" s="28" t="s">
        <v>191</v>
      </c>
      <c r="F207" s="148"/>
      <c r="G207" s="29">
        <f>D207*F207</f>
        <v>0</v>
      </c>
    </row>
    <row r="208" spans="1:7" ht="120.75" thickBot="1">
      <c r="A208" s="26" t="s">
        <v>184</v>
      </c>
      <c r="B208" s="84" t="s">
        <v>525</v>
      </c>
      <c r="C208" s="28"/>
      <c r="D208" s="28">
        <v>4000</v>
      </c>
      <c r="E208" s="28" t="s">
        <v>191</v>
      </c>
      <c r="F208" s="148"/>
      <c r="G208" s="29">
        <f t="shared" si="10"/>
        <v>0</v>
      </c>
    </row>
    <row r="209" spans="1:7" ht="24.75" thickBot="1">
      <c r="A209" s="26" t="s">
        <v>185</v>
      </c>
      <c r="B209" s="67" t="s">
        <v>49</v>
      </c>
      <c r="C209" s="28"/>
      <c r="D209" s="28">
        <v>50</v>
      </c>
      <c r="E209" s="45" t="s">
        <v>25</v>
      </c>
      <c r="F209" s="148"/>
      <c r="G209" s="29">
        <f>D209*F209</f>
        <v>0</v>
      </c>
    </row>
    <row r="210" spans="1:7" ht="24.75" thickBot="1">
      <c r="A210" s="26" t="s">
        <v>186</v>
      </c>
      <c r="B210" s="84" t="s">
        <v>26</v>
      </c>
      <c r="C210" s="28"/>
      <c r="D210" s="28">
        <v>1</v>
      </c>
      <c r="E210" s="28" t="s">
        <v>24</v>
      </c>
      <c r="F210" s="148"/>
      <c r="G210" s="29">
        <f t="shared" si="10"/>
        <v>0</v>
      </c>
    </row>
    <row r="211" spans="1:7" ht="36.75" thickBot="1">
      <c r="A211" s="26" t="s">
        <v>187</v>
      </c>
      <c r="B211" s="67" t="s">
        <v>27</v>
      </c>
      <c r="C211" s="28"/>
      <c r="D211" s="28">
        <v>1</v>
      </c>
      <c r="E211" s="28" t="s">
        <v>24</v>
      </c>
      <c r="F211" s="148"/>
      <c r="G211" s="29">
        <f t="shared" si="10"/>
        <v>0</v>
      </c>
    </row>
    <row r="212" spans="1:7" ht="36.75" thickBot="1">
      <c r="A212" s="26" t="s">
        <v>188</v>
      </c>
      <c r="B212" s="67" t="s">
        <v>47</v>
      </c>
      <c r="C212" s="28"/>
      <c r="D212" s="28">
        <v>1</v>
      </c>
      <c r="E212" s="28" t="s">
        <v>24</v>
      </c>
      <c r="F212" s="148"/>
      <c r="G212" s="29">
        <f t="shared" si="10"/>
        <v>0</v>
      </c>
    </row>
    <row r="213" spans="1:7" ht="13.5" thickBot="1">
      <c r="A213" s="26" t="s">
        <v>189</v>
      </c>
      <c r="B213" s="85" t="s">
        <v>50</v>
      </c>
      <c r="C213" s="28"/>
      <c r="D213" s="28">
        <v>1</v>
      </c>
      <c r="E213" s="28" t="s">
        <v>24</v>
      </c>
      <c r="F213" s="148"/>
      <c r="G213" s="29">
        <f t="shared" si="10"/>
        <v>0</v>
      </c>
    </row>
    <row r="214" spans="1:7" ht="24.75" thickBot="1">
      <c r="A214" s="26" t="s">
        <v>198</v>
      </c>
      <c r="B214" s="86" t="s">
        <v>28</v>
      </c>
      <c r="C214" s="87"/>
      <c r="D214" s="87">
        <v>1</v>
      </c>
      <c r="E214" s="28" t="s">
        <v>24</v>
      </c>
      <c r="F214" s="148"/>
      <c r="G214" s="29">
        <f>D214*F214</f>
        <v>0</v>
      </c>
    </row>
    <row r="215" spans="1:7" ht="12.75">
      <c r="A215" s="26"/>
      <c r="B215" s="86"/>
      <c r="C215" s="87"/>
      <c r="D215" s="90"/>
      <c r="E215" s="28"/>
      <c r="F215" s="29"/>
      <c r="G215" s="29"/>
    </row>
    <row r="216" spans="1:7" ht="15">
      <c r="A216" s="196" t="s">
        <v>154</v>
      </c>
      <c r="B216" s="88" t="s">
        <v>48</v>
      </c>
      <c r="C216" s="48"/>
      <c r="D216" s="48"/>
      <c r="E216" s="89"/>
      <c r="F216" s="49"/>
      <c r="G216" s="50">
        <f>SUM(G199:G215)</f>
        <v>0</v>
      </c>
    </row>
    <row r="217" ht="12.75">
      <c r="A217" s="13"/>
    </row>
    <row r="218" spans="1:6" ht="15">
      <c r="A218" s="53" t="s">
        <v>518</v>
      </c>
      <c r="B218" s="53"/>
      <c r="C218" s="54"/>
      <c r="D218" s="55"/>
      <c r="E218" s="56"/>
      <c r="F218" s="56"/>
    </row>
    <row r="219" spans="1:6" ht="15">
      <c r="A219" s="53"/>
      <c r="B219" s="53"/>
      <c r="C219" s="54"/>
      <c r="D219" s="55"/>
      <c r="E219" s="56"/>
      <c r="F219" s="56"/>
    </row>
    <row r="220" spans="1:7" ht="12.75">
      <c r="A220" s="58" t="s">
        <v>42</v>
      </c>
      <c r="B220" s="58" t="s">
        <v>190</v>
      </c>
      <c r="C220" s="58">
        <v>0</v>
      </c>
      <c r="D220" s="58"/>
      <c r="E220" s="58"/>
      <c r="F220" s="125"/>
      <c r="G220" s="125">
        <f>G34</f>
        <v>0</v>
      </c>
    </row>
    <row r="221" spans="1:7" ht="12.75">
      <c r="A221" s="58" t="s">
        <v>199</v>
      </c>
      <c r="B221" s="58" t="s">
        <v>151</v>
      </c>
      <c r="C221" s="58"/>
      <c r="D221" s="58"/>
      <c r="E221" s="58"/>
      <c r="F221" s="61"/>
      <c r="G221" s="61">
        <f>G182</f>
        <v>0</v>
      </c>
    </row>
    <row r="222" spans="1:7" ht="12.75">
      <c r="A222" s="58" t="s">
        <v>201</v>
      </c>
      <c r="B222" s="58" t="s">
        <v>45</v>
      </c>
      <c r="C222" s="58"/>
      <c r="D222" s="58"/>
      <c r="E222" s="58"/>
      <c r="F222" s="61"/>
      <c r="G222" s="61">
        <f>G196</f>
        <v>0</v>
      </c>
    </row>
    <row r="223" spans="1:7" ht="12.75">
      <c r="A223" s="58" t="s">
        <v>200</v>
      </c>
      <c r="B223" s="58" t="s">
        <v>48</v>
      </c>
      <c r="C223" s="58"/>
      <c r="D223" s="58"/>
      <c r="E223" s="58"/>
      <c r="F223" s="61"/>
      <c r="G223" s="61">
        <f>G216</f>
        <v>0</v>
      </c>
    </row>
    <row r="224" spans="1:7" ht="12.75">
      <c r="A224" s="57"/>
      <c r="B224" s="57" t="s">
        <v>46</v>
      </c>
      <c r="C224" s="57"/>
      <c r="D224" s="57"/>
      <c r="E224" s="59"/>
      <c r="F224" s="60"/>
      <c r="G224" s="60">
        <f>SUM(G220:G223)</f>
        <v>0</v>
      </c>
    </row>
    <row r="225" ht="12.75">
      <c r="A225" s="13"/>
    </row>
    <row r="226" ht="12.75">
      <c r="A226" s="13"/>
    </row>
    <row r="227" ht="12.75">
      <c r="A227" s="13"/>
    </row>
    <row r="228" ht="12.75">
      <c r="A228" s="13"/>
    </row>
    <row r="229" ht="12.75">
      <c r="A229" s="13"/>
    </row>
    <row r="230" ht="12.75">
      <c r="A230" s="13"/>
    </row>
    <row r="231" ht="12.75">
      <c r="A231" s="13"/>
    </row>
    <row r="232" ht="12.75">
      <c r="A232" s="13"/>
    </row>
    <row r="233" ht="12.75">
      <c r="A233" s="13"/>
    </row>
    <row r="234" ht="12.75">
      <c r="A234" s="13"/>
    </row>
    <row r="235" ht="12.75">
      <c r="A235" s="13"/>
    </row>
    <row r="236" ht="12.75">
      <c r="A236" s="13"/>
    </row>
    <row r="237" ht="12.75">
      <c r="A237" s="13"/>
    </row>
    <row r="238" ht="12.75">
      <c r="A238" s="13"/>
    </row>
    <row r="239" ht="12.75">
      <c r="A239" s="13"/>
    </row>
    <row r="240" ht="12.75">
      <c r="A240" s="13"/>
    </row>
    <row r="241" ht="12.75">
      <c r="A241" s="13"/>
    </row>
    <row r="242" ht="12.75">
      <c r="A242" s="13"/>
    </row>
    <row r="243" ht="12.75">
      <c r="A243" s="13"/>
    </row>
    <row r="244" ht="12.75">
      <c r="A244" s="13"/>
    </row>
    <row r="245" ht="12.75">
      <c r="A245" s="13"/>
    </row>
  </sheetData>
  <sheetProtection/>
  <mergeCells count="1">
    <mergeCell ref="B4:F4"/>
  </mergeCells>
  <printOptions horizontalCentered="1"/>
  <pageMargins left="0.2755905511811024" right="0.1968503937007874" top="0.7874015748031497" bottom="0.7086614173228347" header="0.35433070866141736" footer="0.3937007874015748"/>
  <pageSetup firstPageNumber="2" useFirstPageNumber="1" horizontalDpi="600" verticalDpi="600" orientation="portrait" paperSize="9" scale="75" r:id="rId2"/>
  <headerFooter alignWithMargins="0">
    <oddHeader>&amp;C&amp;"MS Sans Serif,Krepko"NAFTING&amp;"MS Sans Serif,Običajno"
Projektiranje in svetovanje, d.o.o.
Mlinska ulica 5, 9220 Lendava&amp;R&amp;G</oddHeader>
    <oddFooter>&amp;LEPP TRO POMOLU II V LUKI KOPER
Št: načrta: 1809/5.0&amp;CEPP TRO&amp;R&amp;P-1 / &amp;N
</oddFooter>
  </headerFooter>
  <rowBreaks count="2" manualBreakCount="2">
    <brk id="35" max="6" man="1"/>
    <brk id="197" max="0" man="1"/>
  </rowBreaks>
  <legacyDrawingHF r:id="rId1"/>
</worksheet>
</file>

<file path=xl/worksheets/sheet3.xml><?xml version="1.0" encoding="utf-8"?>
<worksheet xmlns="http://schemas.openxmlformats.org/spreadsheetml/2006/main" xmlns:r="http://schemas.openxmlformats.org/officeDocument/2006/relationships">
  <dimension ref="A1:F81"/>
  <sheetViews>
    <sheetView zoomScalePageLayoutView="0" workbookViewId="0" topLeftCell="A64">
      <selection activeCell="F96" sqref="F96"/>
    </sheetView>
  </sheetViews>
  <sheetFormatPr defaultColWidth="9.140625" defaultRowHeight="12.75"/>
  <cols>
    <col min="1" max="1" width="9.140625" style="191" customWidth="1"/>
    <col min="2" max="2" width="62.00390625" style="240" customWidth="1"/>
    <col min="3" max="4" width="9.140625" style="191" customWidth="1"/>
    <col min="5" max="5" width="14.421875" style="191" customWidth="1"/>
    <col min="6" max="6" width="13.00390625" style="191" customWidth="1"/>
  </cols>
  <sheetData>
    <row r="1" spans="1:6" ht="15.75">
      <c r="A1" s="197"/>
      <c r="B1" s="198" t="s">
        <v>8</v>
      </c>
      <c r="C1" s="197"/>
      <c r="D1" s="197"/>
      <c r="E1" s="197"/>
      <c r="F1" s="197"/>
    </row>
    <row r="2" spans="1:6" ht="15.75">
      <c r="A2" s="197"/>
      <c r="B2" s="199"/>
      <c r="C2" s="197"/>
      <c r="D2" s="197"/>
      <c r="E2" s="197"/>
      <c r="F2" s="197"/>
    </row>
    <row r="3" spans="1:6" ht="15">
      <c r="A3" s="200"/>
      <c r="B3" s="201"/>
      <c r="C3" s="202" t="s">
        <v>209</v>
      </c>
      <c r="D3" s="203" t="s">
        <v>210</v>
      </c>
      <c r="E3" s="203" t="s">
        <v>328</v>
      </c>
      <c r="F3" s="203" t="s">
        <v>212</v>
      </c>
    </row>
    <row r="4" spans="1:6" ht="15">
      <c r="A4" s="200" t="s">
        <v>42</v>
      </c>
      <c r="B4" s="204" t="s">
        <v>213</v>
      </c>
      <c r="C4" s="202"/>
      <c r="D4" s="203"/>
      <c r="E4" s="203"/>
      <c r="F4" s="203"/>
    </row>
    <row r="5" spans="1:6" ht="45">
      <c r="A5" s="200" t="s">
        <v>214</v>
      </c>
      <c r="B5" s="205" t="s">
        <v>215</v>
      </c>
      <c r="C5" s="200"/>
      <c r="D5" s="206"/>
      <c r="E5" s="207"/>
      <c r="F5" s="207"/>
    </row>
    <row r="6" spans="1:6" ht="30">
      <c r="A6" s="208" t="s">
        <v>216</v>
      </c>
      <c r="B6" s="205" t="s">
        <v>217</v>
      </c>
      <c r="C6" s="200">
        <v>1</v>
      </c>
      <c r="D6" s="206" t="s">
        <v>218</v>
      </c>
      <c r="E6" s="241"/>
      <c r="F6" s="207">
        <f>C6*E6</f>
        <v>0</v>
      </c>
    </row>
    <row r="7" spans="1:6" ht="42.75">
      <c r="A7" s="208"/>
      <c r="B7" s="209" t="s">
        <v>219</v>
      </c>
      <c r="C7" s="208"/>
      <c r="D7" s="210"/>
      <c r="E7" s="211"/>
      <c r="F7" s="211"/>
    </row>
    <row r="8" spans="1:6" ht="15">
      <c r="A8" s="200" t="s">
        <v>220</v>
      </c>
      <c r="B8" s="205" t="s">
        <v>221</v>
      </c>
      <c r="C8" s="200">
        <v>1</v>
      </c>
      <c r="D8" s="206" t="s">
        <v>218</v>
      </c>
      <c r="E8" s="241"/>
      <c r="F8" s="207">
        <f>C8*E8</f>
        <v>0</v>
      </c>
    </row>
    <row r="9" spans="1:6" ht="71.25">
      <c r="A9" s="208"/>
      <c r="B9" s="209" t="s">
        <v>222</v>
      </c>
      <c r="C9" s="208"/>
      <c r="D9" s="210"/>
      <c r="E9" s="211"/>
      <c r="F9" s="211"/>
    </row>
    <row r="10" spans="1:6" ht="28.5">
      <c r="A10" s="208"/>
      <c r="B10" s="209" t="s">
        <v>223</v>
      </c>
      <c r="C10" s="208"/>
      <c r="D10" s="210"/>
      <c r="E10" s="211"/>
      <c r="F10" s="211"/>
    </row>
    <row r="11" spans="1:6" ht="15">
      <c r="A11" s="200"/>
      <c r="B11" s="212" t="s">
        <v>224</v>
      </c>
      <c r="C11" s="213"/>
      <c r="D11" s="214"/>
      <c r="E11" s="215"/>
      <c r="F11" s="284">
        <f>SUM(F6:F10)</f>
        <v>0</v>
      </c>
    </row>
    <row r="12" spans="1:6" ht="15">
      <c r="A12" s="216"/>
      <c r="B12" s="212"/>
      <c r="C12" s="213"/>
      <c r="D12" s="214"/>
      <c r="E12" s="215"/>
      <c r="F12" s="207"/>
    </row>
    <row r="13" spans="1:6" ht="15">
      <c r="A13" s="216" t="s">
        <v>43</v>
      </c>
      <c r="B13" s="204" t="s">
        <v>225</v>
      </c>
      <c r="C13" s="202" t="s">
        <v>209</v>
      </c>
      <c r="D13" s="203" t="s">
        <v>210</v>
      </c>
      <c r="E13" s="203" t="s">
        <v>211</v>
      </c>
      <c r="F13" s="203" t="s">
        <v>212</v>
      </c>
    </row>
    <row r="14" spans="1:6" ht="15">
      <c r="A14" s="208" t="s">
        <v>226</v>
      </c>
      <c r="B14" s="209" t="s">
        <v>227</v>
      </c>
      <c r="C14" s="208">
        <v>35</v>
      </c>
      <c r="D14" s="210" t="s">
        <v>33</v>
      </c>
      <c r="E14" s="241"/>
      <c r="F14" s="207">
        <f aca="true" t="shared" si="0" ref="F14:F19">C14*E14</f>
        <v>0</v>
      </c>
    </row>
    <row r="15" spans="1:6" ht="15">
      <c r="A15" s="208" t="s">
        <v>228</v>
      </c>
      <c r="B15" s="209" t="s">
        <v>229</v>
      </c>
      <c r="C15" s="208">
        <v>20</v>
      </c>
      <c r="D15" s="210" t="s">
        <v>33</v>
      </c>
      <c r="E15" s="241"/>
      <c r="F15" s="207">
        <f t="shared" si="0"/>
        <v>0</v>
      </c>
    </row>
    <row r="16" spans="1:6" ht="15">
      <c r="A16" s="208" t="s">
        <v>230</v>
      </c>
      <c r="B16" s="209" t="s">
        <v>231</v>
      </c>
      <c r="C16" s="208">
        <v>160</v>
      </c>
      <c r="D16" s="210" t="s">
        <v>33</v>
      </c>
      <c r="E16" s="241"/>
      <c r="F16" s="207">
        <f t="shared" si="0"/>
        <v>0</v>
      </c>
    </row>
    <row r="17" spans="1:6" ht="15">
      <c r="A17" s="208" t="s">
        <v>232</v>
      </c>
      <c r="B17" s="209" t="s">
        <v>233</v>
      </c>
      <c r="C17" s="208">
        <v>30</v>
      </c>
      <c r="D17" s="210" t="s">
        <v>33</v>
      </c>
      <c r="E17" s="241"/>
      <c r="F17" s="207">
        <f t="shared" si="0"/>
        <v>0</v>
      </c>
    </row>
    <row r="18" spans="1:6" ht="15">
      <c r="A18" s="208" t="s">
        <v>234</v>
      </c>
      <c r="B18" s="209" t="s">
        <v>235</v>
      </c>
      <c r="C18" s="208">
        <v>30</v>
      </c>
      <c r="D18" s="210" t="s">
        <v>33</v>
      </c>
      <c r="E18" s="241"/>
      <c r="F18" s="207">
        <f t="shared" si="0"/>
        <v>0</v>
      </c>
    </row>
    <row r="19" spans="1:6" ht="15">
      <c r="A19" s="208" t="s">
        <v>236</v>
      </c>
      <c r="B19" s="209" t="s">
        <v>237</v>
      </c>
      <c r="C19" s="208">
        <v>160</v>
      </c>
      <c r="D19" s="210" t="s">
        <v>33</v>
      </c>
      <c r="E19" s="241"/>
      <c r="F19" s="207">
        <f t="shared" si="0"/>
        <v>0</v>
      </c>
    </row>
    <row r="20" spans="1:6" ht="15">
      <c r="A20" s="200"/>
      <c r="B20" s="212" t="s">
        <v>238</v>
      </c>
      <c r="C20" s="213"/>
      <c r="D20" s="214"/>
      <c r="E20" s="215"/>
      <c r="F20" s="285">
        <f>SUM(F14:F19)</f>
        <v>0</v>
      </c>
    </row>
    <row r="21" spans="1:6" ht="15">
      <c r="A21" s="200"/>
      <c r="B21" s="212"/>
      <c r="C21" s="213"/>
      <c r="D21" s="214"/>
      <c r="E21" s="215"/>
      <c r="F21" s="207"/>
    </row>
    <row r="22" spans="1:6" ht="15">
      <c r="A22" s="216" t="s">
        <v>239</v>
      </c>
      <c r="B22" s="218" t="s">
        <v>240</v>
      </c>
      <c r="C22" s="202" t="s">
        <v>209</v>
      </c>
      <c r="D22" s="203" t="s">
        <v>210</v>
      </c>
      <c r="E22" s="203" t="s">
        <v>211</v>
      </c>
      <c r="F22" s="203" t="s">
        <v>212</v>
      </c>
    </row>
    <row r="23" spans="1:6" ht="15">
      <c r="A23" s="208" t="s">
        <v>241</v>
      </c>
      <c r="B23" s="209" t="s">
        <v>242</v>
      </c>
      <c r="C23" s="208">
        <v>20</v>
      </c>
      <c r="D23" s="210" t="s">
        <v>33</v>
      </c>
      <c r="E23" s="241"/>
      <c r="F23" s="207">
        <f aca="true" t="shared" si="1" ref="F23:F37">C23*E23</f>
        <v>0</v>
      </c>
    </row>
    <row r="24" spans="1:6" ht="15">
      <c r="A24" s="208" t="s">
        <v>243</v>
      </c>
      <c r="B24" s="209" t="s">
        <v>244</v>
      </c>
      <c r="C24" s="208">
        <v>20</v>
      </c>
      <c r="D24" s="210" t="s">
        <v>33</v>
      </c>
      <c r="E24" s="241"/>
      <c r="F24" s="207">
        <f t="shared" si="1"/>
        <v>0</v>
      </c>
    </row>
    <row r="25" spans="1:6" ht="15">
      <c r="A25" s="208" t="s">
        <v>245</v>
      </c>
      <c r="B25" s="209" t="s">
        <v>246</v>
      </c>
      <c r="C25" s="208">
        <v>4</v>
      </c>
      <c r="D25" s="210" t="s">
        <v>2</v>
      </c>
      <c r="E25" s="241"/>
      <c r="F25" s="207">
        <f t="shared" si="1"/>
        <v>0</v>
      </c>
    </row>
    <row r="26" spans="1:6" ht="15">
      <c r="A26" s="208" t="s">
        <v>247</v>
      </c>
      <c r="B26" s="209" t="s">
        <v>248</v>
      </c>
      <c r="C26" s="208">
        <v>4</v>
      </c>
      <c r="D26" s="210" t="s">
        <v>2</v>
      </c>
      <c r="E26" s="241"/>
      <c r="F26" s="207">
        <f t="shared" si="1"/>
        <v>0</v>
      </c>
    </row>
    <row r="27" spans="1:6" ht="15">
      <c r="A27" s="208" t="s">
        <v>249</v>
      </c>
      <c r="B27" s="209" t="s">
        <v>250</v>
      </c>
      <c r="C27" s="208">
        <v>6</v>
      </c>
      <c r="D27" s="210" t="s">
        <v>2</v>
      </c>
      <c r="E27" s="241"/>
      <c r="F27" s="207">
        <f t="shared" si="1"/>
        <v>0</v>
      </c>
    </row>
    <row r="28" spans="1:6" ht="15">
      <c r="A28" s="208" t="s">
        <v>251</v>
      </c>
      <c r="B28" s="209" t="s">
        <v>252</v>
      </c>
      <c r="C28" s="208">
        <v>10</v>
      </c>
      <c r="D28" s="210" t="s">
        <v>2</v>
      </c>
      <c r="E28" s="241"/>
      <c r="F28" s="207">
        <f t="shared" si="1"/>
        <v>0</v>
      </c>
    </row>
    <row r="29" spans="1:6" ht="15">
      <c r="A29" s="208" t="s">
        <v>253</v>
      </c>
      <c r="B29" s="209" t="s">
        <v>254</v>
      </c>
      <c r="C29" s="208">
        <v>9</v>
      </c>
      <c r="D29" s="210" t="s">
        <v>2</v>
      </c>
      <c r="E29" s="241"/>
      <c r="F29" s="207">
        <f t="shared" si="1"/>
        <v>0</v>
      </c>
    </row>
    <row r="30" spans="1:6" ht="15">
      <c r="A30" s="208" t="s">
        <v>255</v>
      </c>
      <c r="B30" s="209" t="s">
        <v>256</v>
      </c>
      <c r="C30" s="208">
        <v>25</v>
      </c>
      <c r="D30" s="210" t="s">
        <v>33</v>
      </c>
      <c r="E30" s="241"/>
      <c r="F30" s="207">
        <f t="shared" si="1"/>
        <v>0</v>
      </c>
    </row>
    <row r="31" spans="1:6" ht="15">
      <c r="A31" s="208" t="s">
        <v>257</v>
      </c>
      <c r="B31" s="209" t="s">
        <v>258</v>
      </c>
      <c r="C31" s="208">
        <v>25</v>
      </c>
      <c r="D31" s="210" t="s">
        <v>33</v>
      </c>
      <c r="E31" s="241"/>
      <c r="F31" s="207">
        <f t="shared" si="1"/>
        <v>0</v>
      </c>
    </row>
    <row r="32" spans="1:6" ht="15">
      <c r="A32" s="208" t="s">
        <v>259</v>
      </c>
      <c r="B32" s="209" t="s">
        <v>260</v>
      </c>
      <c r="C32" s="208">
        <v>15</v>
      </c>
      <c r="D32" s="210" t="s">
        <v>2</v>
      </c>
      <c r="E32" s="241"/>
      <c r="F32" s="207">
        <f t="shared" si="1"/>
        <v>0</v>
      </c>
    </row>
    <row r="33" spans="1:6" ht="15">
      <c r="A33" s="208" t="s">
        <v>261</v>
      </c>
      <c r="B33" s="209" t="s">
        <v>262</v>
      </c>
      <c r="C33" s="208">
        <v>15</v>
      </c>
      <c r="D33" s="210" t="s">
        <v>2</v>
      </c>
      <c r="E33" s="241"/>
      <c r="F33" s="207">
        <f t="shared" si="1"/>
        <v>0</v>
      </c>
    </row>
    <row r="34" spans="1:6" ht="42.75">
      <c r="A34" s="208" t="s">
        <v>263</v>
      </c>
      <c r="B34" s="219" t="s">
        <v>264</v>
      </c>
      <c r="C34" s="208">
        <v>50</v>
      </c>
      <c r="D34" s="210" t="s">
        <v>2</v>
      </c>
      <c r="E34" s="241"/>
      <c r="F34" s="207">
        <f t="shared" si="1"/>
        <v>0</v>
      </c>
    </row>
    <row r="35" spans="1:6" ht="15">
      <c r="A35" s="208" t="s">
        <v>265</v>
      </c>
      <c r="B35" s="209" t="s">
        <v>266</v>
      </c>
      <c r="C35" s="208">
        <v>100</v>
      </c>
      <c r="D35" s="210" t="s">
        <v>2</v>
      </c>
      <c r="E35" s="241"/>
      <c r="F35" s="207">
        <f t="shared" si="1"/>
        <v>0</v>
      </c>
    </row>
    <row r="36" spans="1:6" ht="15">
      <c r="A36" s="208" t="s">
        <v>267</v>
      </c>
      <c r="B36" s="209" t="s">
        <v>268</v>
      </c>
      <c r="C36" s="208">
        <v>25</v>
      </c>
      <c r="D36" s="210" t="s">
        <v>2</v>
      </c>
      <c r="E36" s="241"/>
      <c r="F36" s="207">
        <f t="shared" si="1"/>
        <v>0</v>
      </c>
    </row>
    <row r="37" spans="1:6" ht="15">
      <c r="A37" s="208" t="s">
        <v>269</v>
      </c>
      <c r="B37" s="209" t="s">
        <v>270</v>
      </c>
      <c r="C37" s="208">
        <v>50</v>
      </c>
      <c r="D37" s="210" t="s">
        <v>2</v>
      </c>
      <c r="E37" s="241"/>
      <c r="F37" s="207">
        <f t="shared" si="1"/>
        <v>0</v>
      </c>
    </row>
    <row r="38" spans="1:6" ht="15">
      <c r="A38" s="200"/>
      <c r="B38" s="212" t="s">
        <v>271</v>
      </c>
      <c r="C38" s="213"/>
      <c r="D38" s="214"/>
      <c r="E38" s="215"/>
      <c r="F38" s="207">
        <f>SUM(F23:F37)</f>
        <v>0</v>
      </c>
    </row>
    <row r="39" spans="1:6" ht="15">
      <c r="A39" s="216"/>
      <c r="B39" s="212"/>
      <c r="C39" s="213"/>
      <c r="D39" s="214"/>
      <c r="E39" s="215"/>
      <c r="F39" s="207"/>
    </row>
    <row r="40" spans="1:6" ht="45">
      <c r="A40" s="216" t="s">
        <v>272</v>
      </c>
      <c r="B40" s="218" t="s">
        <v>273</v>
      </c>
      <c r="C40" s="202" t="s">
        <v>209</v>
      </c>
      <c r="D40" s="203" t="s">
        <v>210</v>
      </c>
      <c r="E40" s="203" t="s">
        <v>211</v>
      </c>
      <c r="F40" s="203" t="s">
        <v>212</v>
      </c>
    </row>
    <row r="41" spans="1:6" ht="15">
      <c r="A41" s="208" t="s">
        <v>274</v>
      </c>
      <c r="B41" s="209" t="s">
        <v>275</v>
      </c>
      <c r="C41" s="208">
        <v>25</v>
      </c>
      <c r="D41" s="210" t="s">
        <v>33</v>
      </c>
      <c r="E41" s="241"/>
      <c r="F41" s="207">
        <f aca="true" t="shared" si="2" ref="F41:F47">C41*E41</f>
        <v>0</v>
      </c>
    </row>
    <row r="42" spans="1:6" ht="15">
      <c r="A42" s="208" t="s">
        <v>276</v>
      </c>
      <c r="B42" s="209" t="s">
        <v>277</v>
      </c>
      <c r="C42" s="208">
        <v>15</v>
      </c>
      <c r="D42" s="210" t="s">
        <v>33</v>
      </c>
      <c r="E42" s="241"/>
      <c r="F42" s="207">
        <f t="shared" si="2"/>
        <v>0</v>
      </c>
    </row>
    <row r="43" spans="1:6" ht="15">
      <c r="A43" s="208" t="s">
        <v>278</v>
      </c>
      <c r="B43" s="209" t="s">
        <v>279</v>
      </c>
      <c r="C43" s="208">
        <v>26</v>
      </c>
      <c r="D43" s="210" t="s">
        <v>2</v>
      </c>
      <c r="E43" s="241"/>
      <c r="F43" s="207">
        <f t="shared" si="2"/>
        <v>0</v>
      </c>
    </row>
    <row r="44" spans="1:6" ht="42.75">
      <c r="A44" s="208" t="s">
        <v>280</v>
      </c>
      <c r="B44" s="209" t="s">
        <v>281</v>
      </c>
      <c r="C44" s="208">
        <v>1</v>
      </c>
      <c r="D44" s="210" t="s">
        <v>2</v>
      </c>
      <c r="E44" s="241"/>
      <c r="F44" s="207">
        <f t="shared" si="2"/>
        <v>0</v>
      </c>
    </row>
    <row r="45" spans="1:6" ht="28.5">
      <c r="A45" s="208" t="s">
        <v>282</v>
      </c>
      <c r="B45" s="209" t="s">
        <v>283</v>
      </c>
      <c r="C45" s="208">
        <v>42</v>
      </c>
      <c r="D45" s="210" t="s">
        <v>2</v>
      </c>
      <c r="E45" s="241"/>
      <c r="F45" s="207">
        <f t="shared" si="2"/>
        <v>0</v>
      </c>
    </row>
    <row r="46" spans="1:6" ht="28.5">
      <c r="A46" s="208" t="s">
        <v>284</v>
      </c>
      <c r="B46" s="209" t="s">
        <v>285</v>
      </c>
      <c r="C46" s="208">
        <v>35</v>
      </c>
      <c r="D46" s="210" t="s">
        <v>2</v>
      </c>
      <c r="E46" s="241"/>
      <c r="F46" s="207">
        <f t="shared" si="2"/>
        <v>0</v>
      </c>
    </row>
    <row r="47" spans="1:6" ht="15">
      <c r="A47" s="208" t="s">
        <v>286</v>
      </c>
      <c r="B47" s="209" t="s">
        <v>287</v>
      </c>
      <c r="C47" s="208">
        <v>15</v>
      </c>
      <c r="D47" s="210" t="s">
        <v>33</v>
      </c>
      <c r="E47" s="241"/>
      <c r="F47" s="207">
        <f t="shared" si="2"/>
        <v>0</v>
      </c>
    </row>
    <row r="48" spans="1:6" ht="15">
      <c r="A48" s="200"/>
      <c r="B48" s="212" t="s">
        <v>288</v>
      </c>
      <c r="C48" s="213"/>
      <c r="D48" s="214"/>
      <c r="E48" s="215"/>
      <c r="F48" s="207">
        <f>SUM(F41:F47)</f>
        <v>0</v>
      </c>
    </row>
    <row r="49" spans="1:6" ht="15">
      <c r="A49" s="216"/>
      <c r="B49" s="212"/>
      <c r="C49" s="213"/>
      <c r="D49" s="214"/>
      <c r="E49" s="215"/>
      <c r="F49" s="207"/>
    </row>
    <row r="50" spans="1:6" ht="15">
      <c r="A50" s="216" t="s">
        <v>289</v>
      </c>
      <c r="B50" s="218" t="s">
        <v>290</v>
      </c>
      <c r="C50" s="202" t="s">
        <v>209</v>
      </c>
      <c r="D50" s="203" t="s">
        <v>210</v>
      </c>
      <c r="E50" s="203" t="s">
        <v>211</v>
      </c>
      <c r="F50" s="203" t="s">
        <v>212</v>
      </c>
    </row>
    <row r="51" spans="1:6" ht="15">
      <c r="A51" s="220" t="s">
        <v>291</v>
      </c>
      <c r="B51" s="221" t="s">
        <v>292</v>
      </c>
      <c r="C51" s="222">
        <v>1</v>
      </c>
      <c r="D51" s="222" t="s">
        <v>2</v>
      </c>
      <c r="E51" s="241"/>
      <c r="F51" s="207">
        <f>C51*E51</f>
        <v>0</v>
      </c>
    </row>
    <row r="52" spans="1:6" ht="15">
      <c r="A52" s="220" t="s">
        <v>293</v>
      </c>
      <c r="B52" s="221" t="s">
        <v>294</v>
      </c>
      <c r="C52" s="222">
        <v>1</v>
      </c>
      <c r="D52" s="222" t="s">
        <v>218</v>
      </c>
      <c r="E52" s="241"/>
      <c r="F52" s="207">
        <f>C52*E52</f>
        <v>0</v>
      </c>
    </row>
    <row r="53" spans="1:6" ht="15">
      <c r="A53" s="224" t="s">
        <v>295</v>
      </c>
      <c r="B53" s="221" t="s">
        <v>296</v>
      </c>
      <c r="C53" s="222">
        <v>1</v>
      </c>
      <c r="D53" s="222" t="s">
        <v>2</v>
      </c>
      <c r="E53" s="241"/>
      <c r="F53" s="207">
        <f>C53*E53</f>
        <v>0</v>
      </c>
    </row>
    <row r="54" spans="1:6" ht="15">
      <c r="A54" s="200"/>
      <c r="B54" s="218" t="s">
        <v>297</v>
      </c>
      <c r="C54" s="213"/>
      <c r="D54" s="214"/>
      <c r="E54" s="215"/>
      <c r="F54" s="207">
        <f>SUM(F51:F53)</f>
        <v>0</v>
      </c>
    </row>
    <row r="55" spans="1:6" ht="15">
      <c r="A55" s="200"/>
      <c r="B55" s="218"/>
      <c r="C55" s="213"/>
      <c r="D55" s="214"/>
      <c r="E55" s="215"/>
      <c r="F55" s="207"/>
    </row>
    <row r="56" spans="1:6" ht="15">
      <c r="A56" s="202" t="s">
        <v>298</v>
      </c>
      <c r="B56" s="225" t="s">
        <v>299</v>
      </c>
      <c r="C56" s="202" t="s">
        <v>209</v>
      </c>
      <c r="D56" s="203" t="s">
        <v>210</v>
      </c>
      <c r="E56" s="203" t="s">
        <v>211</v>
      </c>
      <c r="F56" s="203" t="s">
        <v>212</v>
      </c>
    </row>
    <row r="57" spans="1:6" ht="15">
      <c r="A57" s="208" t="s">
        <v>300</v>
      </c>
      <c r="B57" s="218" t="s">
        <v>301</v>
      </c>
      <c r="C57" s="213"/>
      <c r="D57" s="214"/>
      <c r="E57" s="215"/>
      <c r="F57" s="207"/>
    </row>
    <row r="58" spans="1:6" ht="85.5">
      <c r="A58" s="220"/>
      <c r="B58" s="226" t="s">
        <v>302</v>
      </c>
      <c r="C58" s="227">
        <v>2</v>
      </c>
      <c r="D58" s="222" t="s">
        <v>33</v>
      </c>
      <c r="E58" s="241"/>
      <c r="F58" s="207">
        <f>C58*E58</f>
        <v>0</v>
      </c>
    </row>
    <row r="59" spans="1:6" ht="15">
      <c r="A59" s="200"/>
      <c r="B59" s="218" t="s">
        <v>303</v>
      </c>
      <c r="C59" s="213"/>
      <c r="D59" s="214"/>
      <c r="E59" s="215"/>
      <c r="F59" s="207">
        <f>SUM(F57:F58)</f>
        <v>0</v>
      </c>
    </row>
    <row r="60" spans="1:6" ht="15">
      <c r="A60" s="200"/>
      <c r="B60" s="218"/>
      <c r="C60" s="213"/>
      <c r="D60" s="214"/>
      <c r="E60" s="215"/>
      <c r="F60" s="207"/>
    </row>
    <row r="61" spans="1:6" ht="15">
      <c r="A61" s="216" t="s">
        <v>304</v>
      </c>
      <c r="B61" s="204" t="s">
        <v>305</v>
      </c>
      <c r="C61" s="202" t="s">
        <v>209</v>
      </c>
      <c r="D61" s="203" t="s">
        <v>210</v>
      </c>
      <c r="E61" s="203" t="s">
        <v>211</v>
      </c>
      <c r="F61" s="203" t="s">
        <v>212</v>
      </c>
    </row>
    <row r="62" spans="1:6" ht="15">
      <c r="A62" s="208" t="s">
        <v>306</v>
      </c>
      <c r="B62" s="209" t="s">
        <v>307</v>
      </c>
      <c r="C62" s="208">
        <v>1</v>
      </c>
      <c r="D62" s="210" t="s">
        <v>218</v>
      </c>
      <c r="E62" s="286"/>
      <c r="F62" s="284">
        <f aca="true" t="shared" si="3" ref="F62:F68">C62*E62</f>
        <v>0</v>
      </c>
    </row>
    <row r="63" spans="1:6" ht="114">
      <c r="A63" s="208" t="s">
        <v>308</v>
      </c>
      <c r="B63" s="209" t="s">
        <v>309</v>
      </c>
      <c r="C63" s="208">
        <v>1</v>
      </c>
      <c r="D63" s="210" t="s">
        <v>218</v>
      </c>
      <c r="E63" s="241"/>
      <c r="F63" s="207">
        <f t="shared" si="3"/>
        <v>0</v>
      </c>
    </row>
    <row r="64" spans="1:6" ht="15">
      <c r="A64" s="208" t="s">
        <v>310</v>
      </c>
      <c r="B64" s="209" t="s">
        <v>311</v>
      </c>
      <c r="C64" s="208">
        <v>1</v>
      </c>
      <c r="D64" s="210" t="s">
        <v>218</v>
      </c>
      <c r="E64" s="241"/>
      <c r="F64" s="207">
        <f t="shared" si="3"/>
        <v>0</v>
      </c>
    </row>
    <row r="65" spans="1:6" ht="15">
      <c r="A65" s="208" t="s">
        <v>312</v>
      </c>
      <c r="B65" s="209" t="s">
        <v>313</v>
      </c>
      <c r="C65" s="208">
        <v>8</v>
      </c>
      <c r="D65" s="210" t="s">
        <v>314</v>
      </c>
      <c r="E65" s="241"/>
      <c r="F65" s="207">
        <f t="shared" si="3"/>
        <v>0</v>
      </c>
    </row>
    <row r="66" spans="1:6" ht="15">
      <c r="A66" s="208" t="s">
        <v>315</v>
      </c>
      <c r="B66" s="209" t="s">
        <v>316</v>
      </c>
      <c r="C66" s="208">
        <v>1</v>
      </c>
      <c r="D66" s="210" t="s">
        <v>218</v>
      </c>
      <c r="E66" s="241"/>
      <c r="F66" s="207">
        <f t="shared" si="3"/>
        <v>0</v>
      </c>
    </row>
    <row r="67" spans="1:6" ht="28.5">
      <c r="A67" s="208" t="s">
        <v>317</v>
      </c>
      <c r="B67" s="219" t="s">
        <v>318</v>
      </c>
      <c r="C67" s="208">
        <v>1</v>
      </c>
      <c r="D67" s="210" t="s">
        <v>218</v>
      </c>
      <c r="E67" s="241"/>
      <c r="F67" s="207">
        <f t="shared" si="3"/>
        <v>0</v>
      </c>
    </row>
    <row r="68" spans="1:6" ht="28.5">
      <c r="A68" s="208" t="s">
        <v>319</v>
      </c>
      <c r="B68" s="219" t="s">
        <v>320</v>
      </c>
      <c r="C68" s="208">
        <v>1</v>
      </c>
      <c r="D68" s="210" t="s">
        <v>218</v>
      </c>
      <c r="E68" s="241"/>
      <c r="F68" s="207">
        <f t="shared" si="3"/>
        <v>0</v>
      </c>
    </row>
    <row r="69" spans="1:6" ht="15">
      <c r="A69" s="200"/>
      <c r="B69" s="212" t="s">
        <v>321</v>
      </c>
      <c r="C69" s="213"/>
      <c r="D69" s="214"/>
      <c r="E69" s="215"/>
      <c r="F69" s="207">
        <f>SUM(F62:F68)</f>
        <v>0</v>
      </c>
    </row>
    <row r="70" spans="1:6" ht="15">
      <c r="A70" s="228"/>
      <c r="B70" s="229"/>
      <c r="C70" s="230"/>
      <c r="D70" s="231"/>
      <c r="E70" s="232"/>
      <c r="F70" s="232"/>
    </row>
    <row r="71" spans="1:6" ht="15">
      <c r="A71" s="233"/>
      <c r="B71" s="218" t="s">
        <v>323</v>
      </c>
      <c r="C71" s="202"/>
      <c r="D71" s="234"/>
      <c r="E71" s="234"/>
      <c r="F71" s="234" t="s">
        <v>212</v>
      </c>
    </row>
    <row r="72" spans="1:6" ht="14.25">
      <c r="A72" s="220" t="s">
        <v>42</v>
      </c>
      <c r="B72" s="209" t="s">
        <v>213</v>
      </c>
      <c r="C72" s="220"/>
      <c r="D72" s="235"/>
      <c r="E72" s="236"/>
      <c r="F72" s="287">
        <f>F11</f>
        <v>0</v>
      </c>
    </row>
    <row r="73" spans="1:6" ht="14.25">
      <c r="A73" s="220" t="s">
        <v>43</v>
      </c>
      <c r="B73" s="209" t="s">
        <v>324</v>
      </c>
      <c r="C73" s="220"/>
      <c r="D73" s="235"/>
      <c r="E73" s="236"/>
      <c r="F73" s="287">
        <f>F20</f>
        <v>0</v>
      </c>
    </row>
    <row r="74" spans="1:6" ht="14.25">
      <c r="A74" s="220" t="s">
        <v>239</v>
      </c>
      <c r="B74" s="209" t="s">
        <v>325</v>
      </c>
      <c r="C74" s="220"/>
      <c r="D74" s="235"/>
      <c r="E74" s="236"/>
      <c r="F74" s="287">
        <f>F38</f>
        <v>0</v>
      </c>
    </row>
    <row r="75" spans="1:6" ht="14.25">
      <c r="A75" s="220" t="s">
        <v>272</v>
      </c>
      <c r="B75" s="209" t="s">
        <v>326</v>
      </c>
      <c r="C75" s="220"/>
      <c r="D75" s="235"/>
      <c r="E75" s="236"/>
      <c r="F75" s="287">
        <f>F48</f>
        <v>0</v>
      </c>
    </row>
    <row r="76" spans="1:6" ht="14.25">
      <c r="A76" s="220" t="s">
        <v>289</v>
      </c>
      <c r="B76" s="219" t="s">
        <v>290</v>
      </c>
      <c r="C76" s="220"/>
      <c r="D76" s="235"/>
      <c r="E76" s="236"/>
      <c r="F76" s="287">
        <f>F54</f>
        <v>0</v>
      </c>
    </row>
    <row r="77" spans="1:6" ht="14.25">
      <c r="A77" s="220" t="s">
        <v>298</v>
      </c>
      <c r="B77" s="219" t="s">
        <v>299</v>
      </c>
      <c r="C77" s="220"/>
      <c r="D77" s="235"/>
      <c r="E77" s="236"/>
      <c r="F77" s="287">
        <f>F59</f>
        <v>0</v>
      </c>
    </row>
    <row r="78" spans="1:6" ht="14.25">
      <c r="A78" s="220" t="s">
        <v>304</v>
      </c>
      <c r="B78" s="219" t="s">
        <v>305</v>
      </c>
      <c r="C78" s="220"/>
      <c r="D78" s="235"/>
      <c r="E78" s="236"/>
      <c r="F78" s="287">
        <f>F69</f>
        <v>0</v>
      </c>
    </row>
    <row r="79" spans="1:6" ht="14.25">
      <c r="A79" s="220" t="s">
        <v>322</v>
      </c>
      <c r="B79" s="219" t="s">
        <v>538</v>
      </c>
      <c r="C79" s="220"/>
      <c r="D79" s="235"/>
      <c r="E79" s="236"/>
      <c r="F79" s="236">
        <f>'JAVLJANJE POŽARA'!F11+'JAVLJANJE POŽARA'!F23+'JAVLJANJE POŽARA'!F31+'JAVLJANJE POŽARA'!F36</f>
        <v>0</v>
      </c>
    </row>
    <row r="80" spans="1:6" ht="14.25">
      <c r="A80" s="220" t="s">
        <v>540</v>
      </c>
      <c r="B80" s="219" t="s">
        <v>539</v>
      </c>
      <c r="C80" s="220"/>
      <c r="D80" s="235"/>
      <c r="E80" s="236"/>
      <c r="F80" s="236">
        <f>'OPREMA SB-PV-EPP'!I39</f>
        <v>0</v>
      </c>
    </row>
    <row r="81" spans="1:6" ht="15">
      <c r="A81" s="202"/>
      <c r="B81" s="237" t="s">
        <v>327</v>
      </c>
      <c r="C81" s="202"/>
      <c r="D81" s="238"/>
      <c r="E81" s="239"/>
      <c r="F81" s="239">
        <f>SUM(F72:F80)</f>
        <v>0</v>
      </c>
    </row>
  </sheetData>
  <sheetProtection/>
  <protectedRanges>
    <protectedRange sqref="C51:D53" name="Obseg1_13_1_11"/>
    <protectedRange sqref="C58:D58" name="Obseg1_13_1_1_1_11"/>
    <protectedRange sqref="B58" name="Obseg1_1_1_1_1_11"/>
  </protectedRange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36"/>
  <sheetViews>
    <sheetView zoomScalePageLayoutView="0" workbookViewId="0" topLeftCell="A1">
      <selection activeCell="H38" sqref="H38"/>
    </sheetView>
  </sheetViews>
  <sheetFormatPr defaultColWidth="9.140625" defaultRowHeight="12.75"/>
  <cols>
    <col min="1" max="1" width="9.140625" style="191" customWidth="1"/>
    <col min="2" max="2" width="53.57421875" style="240" customWidth="1"/>
    <col min="3" max="4" width="9.140625" style="191" customWidth="1"/>
    <col min="5" max="5" width="16.421875" style="191" customWidth="1"/>
    <col min="6" max="6" width="17.140625" style="191" customWidth="1"/>
  </cols>
  <sheetData>
    <row r="1" spans="1:6" ht="15.75">
      <c r="A1" s="197" t="s">
        <v>322</v>
      </c>
      <c r="B1" s="198" t="s">
        <v>329</v>
      </c>
      <c r="C1" s="197"/>
      <c r="D1" s="197"/>
      <c r="E1" s="197"/>
      <c r="F1" s="197"/>
    </row>
    <row r="2" spans="1:6" ht="15.75">
      <c r="A2" s="197"/>
      <c r="B2" s="199"/>
      <c r="C2" s="197"/>
      <c r="D2" s="197"/>
      <c r="E2" s="197"/>
      <c r="F2" s="197"/>
    </row>
    <row r="3" spans="1:6" ht="15">
      <c r="A3" s="200"/>
      <c r="B3" s="204"/>
      <c r="C3" s="202" t="s">
        <v>209</v>
      </c>
      <c r="D3" s="203" t="s">
        <v>210</v>
      </c>
      <c r="E3" s="203" t="s">
        <v>328</v>
      </c>
      <c r="F3" s="203" t="s">
        <v>212</v>
      </c>
    </row>
    <row r="4" spans="1:6" ht="15">
      <c r="A4" s="242" t="s">
        <v>42</v>
      </c>
      <c r="B4" s="204" t="s">
        <v>330</v>
      </c>
      <c r="C4" s="202"/>
      <c r="D4" s="203"/>
      <c r="E4" s="203"/>
      <c r="F4" s="203"/>
    </row>
    <row r="5" spans="1:6" ht="29.25">
      <c r="A5" s="208" t="s">
        <v>214</v>
      </c>
      <c r="B5" s="243" t="s">
        <v>331</v>
      </c>
      <c r="C5" s="208">
        <v>1</v>
      </c>
      <c r="D5" s="210" t="s">
        <v>2</v>
      </c>
      <c r="E5" s="241"/>
      <c r="F5" s="207">
        <f aca="true" t="shared" si="0" ref="F5:F10">C5*E5</f>
        <v>0</v>
      </c>
    </row>
    <row r="6" spans="1:6" ht="15">
      <c r="A6" s="208" t="s">
        <v>220</v>
      </c>
      <c r="B6" s="244" t="s">
        <v>332</v>
      </c>
      <c r="C6" s="208">
        <v>2</v>
      </c>
      <c r="D6" s="210" t="s">
        <v>2</v>
      </c>
      <c r="E6" s="241"/>
      <c r="F6" s="207">
        <f t="shared" si="0"/>
        <v>0</v>
      </c>
    </row>
    <row r="7" spans="1:6" ht="87">
      <c r="A7" s="208" t="s">
        <v>333</v>
      </c>
      <c r="B7" s="243" t="s">
        <v>334</v>
      </c>
      <c r="C7" s="208">
        <v>19</v>
      </c>
      <c r="D7" s="210" t="s">
        <v>2</v>
      </c>
      <c r="E7" s="241"/>
      <c r="F7" s="207">
        <f t="shared" si="0"/>
        <v>0</v>
      </c>
    </row>
    <row r="8" spans="1:6" ht="87">
      <c r="A8" s="208" t="s">
        <v>335</v>
      </c>
      <c r="B8" s="243" t="s">
        <v>336</v>
      </c>
      <c r="C8" s="208">
        <v>2</v>
      </c>
      <c r="D8" s="210" t="s">
        <v>2</v>
      </c>
      <c r="E8" s="241"/>
      <c r="F8" s="207">
        <f t="shared" si="0"/>
        <v>0</v>
      </c>
    </row>
    <row r="9" spans="1:6" ht="43.5">
      <c r="A9" s="208" t="s">
        <v>337</v>
      </c>
      <c r="B9" s="243" t="s">
        <v>338</v>
      </c>
      <c r="C9" s="208">
        <v>18</v>
      </c>
      <c r="D9" s="210" t="s">
        <v>2</v>
      </c>
      <c r="E9" s="241"/>
      <c r="F9" s="207">
        <f t="shared" si="0"/>
        <v>0</v>
      </c>
    </row>
    <row r="10" spans="1:6" ht="28.5">
      <c r="A10" s="208" t="s">
        <v>339</v>
      </c>
      <c r="B10" s="226" t="s">
        <v>340</v>
      </c>
      <c r="C10" s="208">
        <v>21</v>
      </c>
      <c r="D10" s="210" t="s">
        <v>2</v>
      </c>
      <c r="E10" s="241"/>
      <c r="F10" s="207">
        <f t="shared" si="0"/>
        <v>0</v>
      </c>
    </row>
    <row r="11" spans="1:6" ht="15">
      <c r="A11" s="200"/>
      <c r="B11" s="204" t="s">
        <v>341</v>
      </c>
      <c r="C11" s="213"/>
      <c r="D11" s="214"/>
      <c r="E11" s="215"/>
      <c r="F11" s="207">
        <f>SUM(F5:F10)</f>
        <v>0</v>
      </c>
    </row>
    <row r="12" spans="1:6" ht="15">
      <c r="A12" s="216"/>
      <c r="B12" s="212"/>
      <c r="C12" s="213"/>
      <c r="D12" s="214"/>
      <c r="E12" s="215"/>
      <c r="F12" s="207"/>
    </row>
    <row r="13" spans="1:6" ht="15">
      <c r="A13" s="200"/>
      <c r="B13" s="245"/>
      <c r="C13" s="202" t="s">
        <v>209</v>
      </c>
      <c r="D13" s="203" t="s">
        <v>210</v>
      </c>
      <c r="E13" s="203" t="s">
        <v>211</v>
      </c>
      <c r="F13" s="203" t="s">
        <v>212</v>
      </c>
    </row>
    <row r="14" spans="1:6" ht="15">
      <c r="A14" s="200" t="s">
        <v>43</v>
      </c>
      <c r="B14" s="246" t="s">
        <v>342</v>
      </c>
      <c r="C14" s="208"/>
      <c r="D14" s="247"/>
      <c r="E14" s="248"/>
      <c r="F14" s="248"/>
    </row>
    <row r="15" spans="1:6" ht="71.25">
      <c r="A15" s="208" t="s">
        <v>226</v>
      </c>
      <c r="B15" s="243" t="s">
        <v>343</v>
      </c>
      <c r="C15" s="208">
        <v>1</v>
      </c>
      <c r="D15" s="247" t="s">
        <v>24</v>
      </c>
      <c r="E15" s="241"/>
      <c r="F15" s="207">
        <f aca="true" t="shared" si="1" ref="F15:F22">C15*E15</f>
        <v>0</v>
      </c>
    </row>
    <row r="16" spans="1:6" ht="15">
      <c r="A16" s="208" t="s">
        <v>228</v>
      </c>
      <c r="B16" s="249" t="s">
        <v>344</v>
      </c>
      <c r="C16" s="208">
        <v>1</v>
      </c>
      <c r="D16" s="247" t="s">
        <v>24</v>
      </c>
      <c r="E16" s="241"/>
      <c r="F16" s="207">
        <f t="shared" si="1"/>
        <v>0</v>
      </c>
    </row>
    <row r="17" spans="1:6" ht="71.25">
      <c r="A17" s="208" t="s">
        <v>230</v>
      </c>
      <c r="B17" s="226" t="s">
        <v>345</v>
      </c>
      <c r="C17" s="208">
        <v>1</v>
      </c>
      <c r="D17" s="247" t="s">
        <v>2</v>
      </c>
      <c r="E17" s="241"/>
      <c r="F17" s="207">
        <f t="shared" si="1"/>
        <v>0</v>
      </c>
    </row>
    <row r="18" spans="1:6" ht="242.25">
      <c r="A18" s="208" t="s">
        <v>232</v>
      </c>
      <c r="B18" s="226" t="s">
        <v>346</v>
      </c>
      <c r="C18" s="208">
        <v>46</v>
      </c>
      <c r="D18" s="247" t="s">
        <v>2</v>
      </c>
      <c r="E18" s="241"/>
      <c r="F18" s="207">
        <f t="shared" si="1"/>
        <v>0</v>
      </c>
    </row>
    <row r="19" spans="1:6" ht="42.75">
      <c r="A19" s="208" t="s">
        <v>234</v>
      </c>
      <c r="B19" s="226" t="s">
        <v>347</v>
      </c>
      <c r="C19" s="208">
        <v>1</v>
      </c>
      <c r="D19" s="247" t="s">
        <v>348</v>
      </c>
      <c r="E19" s="241"/>
      <c r="F19" s="207">
        <f t="shared" si="1"/>
        <v>0</v>
      </c>
    </row>
    <row r="20" spans="1:6" ht="42.75">
      <c r="A20" s="208" t="s">
        <v>236</v>
      </c>
      <c r="B20" s="226" t="s">
        <v>349</v>
      </c>
      <c r="C20" s="208">
        <v>1</v>
      </c>
      <c r="D20" s="247" t="s">
        <v>348</v>
      </c>
      <c r="E20" s="241"/>
      <c r="F20" s="207">
        <f t="shared" si="1"/>
        <v>0</v>
      </c>
    </row>
    <row r="21" spans="1:6" ht="42.75">
      <c r="A21" s="208" t="s">
        <v>350</v>
      </c>
      <c r="B21" s="226" t="s">
        <v>351</v>
      </c>
      <c r="C21" s="208">
        <v>1</v>
      </c>
      <c r="D21" s="247" t="s">
        <v>348</v>
      </c>
      <c r="E21" s="241"/>
      <c r="F21" s="207">
        <f t="shared" si="1"/>
        <v>0</v>
      </c>
    </row>
    <row r="22" spans="1:6" ht="15">
      <c r="A22" s="208" t="s">
        <v>352</v>
      </c>
      <c r="B22" s="251" t="s">
        <v>353</v>
      </c>
      <c r="C22" s="220">
        <v>1</v>
      </c>
      <c r="D22" s="208" t="s">
        <v>348</v>
      </c>
      <c r="E22" s="241"/>
      <c r="F22" s="207">
        <f t="shared" si="1"/>
        <v>0</v>
      </c>
    </row>
    <row r="23" spans="1:6" ht="15">
      <c r="A23" s="200"/>
      <c r="B23" s="246" t="s">
        <v>354</v>
      </c>
      <c r="C23" s="213"/>
      <c r="D23" s="214"/>
      <c r="E23" s="215"/>
      <c r="F23" s="207">
        <f>SUM(F15:F22)</f>
        <v>0</v>
      </c>
    </row>
    <row r="24" spans="1:6" ht="15">
      <c r="A24" s="216"/>
      <c r="B24" s="212"/>
      <c r="C24" s="213"/>
      <c r="D24" s="214"/>
      <c r="E24" s="215"/>
      <c r="F24" s="207"/>
    </row>
    <row r="25" spans="1:6" ht="15">
      <c r="A25" s="200"/>
      <c r="B25" s="252"/>
      <c r="C25" s="202" t="s">
        <v>209</v>
      </c>
      <c r="D25" s="200" t="s">
        <v>210</v>
      </c>
      <c r="E25" s="200" t="s">
        <v>211</v>
      </c>
      <c r="F25" s="200" t="s">
        <v>212</v>
      </c>
    </row>
    <row r="26" spans="1:6" ht="15">
      <c r="A26" s="200" t="s">
        <v>239</v>
      </c>
      <c r="B26" s="237" t="s">
        <v>355</v>
      </c>
      <c r="C26" s="208"/>
      <c r="D26" s="247"/>
      <c r="E26" s="248"/>
      <c r="F26" s="248"/>
    </row>
    <row r="27" spans="1:6" ht="71.25">
      <c r="A27" s="208" t="s">
        <v>241</v>
      </c>
      <c r="B27" s="226" t="s">
        <v>356</v>
      </c>
      <c r="C27" s="208">
        <v>21</v>
      </c>
      <c r="D27" s="247" t="s">
        <v>348</v>
      </c>
      <c r="E27" s="241"/>
      <c r="F27" s="207">
        <f>C27*E27</f>
        <v>0</v>
      </c>
    </row>
    <row r="28" spans="1:6" ht="28.5">
      <c r="A28" s="208" t="s">
        <v>243</v>
      </c>
      <c r="B28" s="226" t="s">
        <v>357</v>
      </c>
      <c r="C28" s="208">
        <v>15</v>
      </c>
      <c r="D28" s="247" t="s">
        <v>33</v>
      </c>
      <c r="E28" s="241"/>
      <c r="F28" s="207">
        <f>C28*E28</f>
        <v>0</v>
      </c>
    </row>
    <row r="29" spans="1:6" ht="42.75">
      <c r="A29" s="208" t="s">
        <v>245</v>
      </c>
      <c r="B29" s="243" t="s">
        <v>358</v>
      </c>
      <c r="C29" s="208">
        <v>5</v>
      </c>
      <c r="D29" s="247" t="s">
        <v>33</v>
      </c>
      <c r="E29" s="241"/>
      <c r="F29" s="207">
        <f>C29*E29</f>
        <v>0</v>
      </c>
    </row>
    <row r="30" spans="1:6" ht="15">
      <c r="A30" s="208" t="s">
        <v>247</v>
      </c>
      <c r="B30" s="249" t="s">
        <v>359</v>
      </c>
      <c r="C30" s="208">
        <v>1</v>
      </c>
      <c r="D30" s="247" t="s">
        <v>348</v>
      </c>
      <c r="E30" s="241"/>
      <c r="F30" s="275">
        <f>C30*E30</f>
        <v>0</v>
      </c>
    </row>
    <row r="31" spans="1:6" ht="15">
      <c r="A31" s="200"/>
      <c r="B31" s="237" t="s">
        <v>360</v>
      </c>
      <c r="C31" s="213"/>
      <c r="D31" s="214"/>
      <c r="E31" s="215"/>
      <c r="F31" s="275">
        <f>SUM(F27:F30)</f>
        <v>0</v>
      </c>
    </row>
    <row r="32" spans="1:6" ht="15">
      <c r="A32" s="216"/>
      <c r="B32" s="212"/>
      <c r="C32" s="213"/>
      <c r="D32" s="214"/>
      <c r="E32" s="215"/>
      <c r="F32" s="207"/>
    </row>
    <row r="33" spans="1:6" ht="15">
      <c r="A33" s="216"/>
      <c r="B33" s="252"/>
      <c r="C33" s="202" t="s">
        <v>209</v>
      </c>
      <c r="D33" s="203" t="s">
        <v>210</v>
      </c>
      <c r="E33" s="203" t="s">
        <v>211</v>
      </c>
      <c r="F33" s="203" t="s">
        <v>212</v>
      </c>
    </row>
    <row r="34" spans="1:6" ht="15">
      <c r="A34" s="202" t="s">
        <v>272</v>
      </c>
      <c r="B34" s="225" t="s">
        <v>361</v>
      </c>
      <c r="C34" s="222"/>
      <c r="D34" s="222"/>
      <c r="E34" s="223"/>
      <c r="F34" s="217"/>
    </row>
    <row r="35" spans="1:6" ht="57">
      <c r="A35" s="220" t="s">
        <v>274</v>
      </c>
      <c r="B35" s="253" t="s">
        <v>362</v>
      </c>
      <c r="C35" s="222">
        <v>1</v>
      </c>
      <c r="D35" s="222" t="s">
        <v>24</v>
      </c>
      <c r="E35" s="241"/>
      <c r="F35" s="207">
        <f>C35*E35</f>
        <v>0</v>
      </c>
    </row>
    <row r="36" spans="1:6" ht="15">
      <c r="A36" s="200"/>
      <c r="B36" s="218" t="s">
        <v>542</v>
      </c>
      <c r="C36" s="213"/>
      <c r="D36" s="214"/>
      <c r="E36" s="215"/>
      <c r="F36" s="254">
        <f>SUM(F35)</f>
        <v>0</v>
      </c>
    </row>
  </sheetData>
  <sheetProtection password="C48A" sheet="1"/>
  <protectedRanges>
    <protectedRange sqref="C34:E34 C35:D35" name="Obseg1_13_1"/>
  </protectedRange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39"/>
  <sheetViews>
    <sheetView zoomScalePageLayoutView="0" workbookViewId="0" topLeftCell="A25">
      <selection activeCell="I40" sqref="I40"/>
    </sheetView>
  </sheetViews>
  <sheetFormatPr defaultColWidth="9.140625" defaultRowHeight="12.75"/>
  <cols>
    <col min="1" max="2" width="9.140625" style="191" customWidth="1"/>
    <col min="3" max="3" width="34.421875" style="273" customWidth="1"/>
    <col min="4" max="4" width="9.140625" style="191" customWidth="1"/>
    <col min="5" max="6" width="18.57421875" style="191" customWidth="1"/>
    <col min="7" max="7" width="9.140625" style="191" customWidth="1"/>
    <col min="8" max="8" width="8.28125" style="191" bestFit="1" customWidth="1"/>
    <col min="9" max="9" width="13.421875" style="191" bestFit="1" customWidth="1"/>
  </cols>
  <sheetData>
    <row r="1" spans="1:7" ht="15.75">
      <c r="A1" s="281" t="s">
        <v>541</v>
      </c>
      <c r="B1" s="282"/>
      <c r="C1" s="282"/>
      <c r="D1" s="282"/>
      <c r="E1" s="282"/>
      <c r="F1" s="282"/>
      <c r="G1" s="282"/>
    </row>
    <row r="2" spans="1:9" ht="38.25">
      <c r="A2" s="255" t="s">
        <v>364</v>
      </c>
      <c r="B2" s="256" t="s">
        <v>365</v>
      </c>
      <c r="C2" s="255" t="s">
        <v>366</v>
      </c>
      <c r="D2" s="257" t="s">
        <v>367</v>
      </c>
      <c r="E2" s="255" t="s">
        <v>368</v>
      </c>
      <c r="F2" s="255" t="s">
        <v>543</v>
      </c>
      <c r="G2" s="257" t="s">
        <v>1</v>
      </c>
      <c r="H2" s="200" t="s">
        <v>211</v>
      </c>
      <c r="I2" s="200" t="s">
        <v>212</v>
      </c>
    </row>
    <row r="3" spans="1:9" ht="153">
      <c r="A3" s="258">
        <v>1</v>
      </c>
      <c r="B3" s="259" t="s">
        <v>369</v>
      </c>
      <c r="C3" s="260" t="s">
        <v>370</v>
      </c>
      <c r="D3" s="255"/>
      <c r="E3" s="261" t="s">
        <v>371</v>
      </c>
      <c r="F3" s="261" t="s">
        <v>2</v>
      </c>
      <c r="G3" s="257">
        <v>1</v>
      </c>
      <c r="H3" s="274"/>
      <c r="I3" s="263">
        <f>G3*H3</f>
        <v>0</v>
      </c>
    </row>
    <row r="4" spans="1:9" ht="51">
      <c r="A4" s="258">
        <v>2</v>
      </c>
      <c r="B4" s="264" t="s">
        <v>372</v>
      </c>
      <c r="C4" s="260" t="s">
        <v>373</v>
      </c>
      <c r="D4" s="255"/>
      <c r="E4" s="265" t="s">
        <v>374</v>
      </c>
      <c r="F4" s="261" t="s">
        <v>2</v>
      </c>
      <c r="G4" s="257">
        <v>1</v>
      </c>
      <c r="H4" s="262"/>
      <c r="I4" s="263">
        <f aca="true" t="shared" si="0" ref="I4:I38">G4*H4</f>
        <v>0</v>
      </c>
    </row>
    <row r="5" spans="1:9" ht="25.5">
      <c r="A5" s="258">
        <v>3</v>
      </c>
      <c r="B5" s="259" t="s">
        <v>375</v>
      </c>
      <c r="C5" s="260" t="s">
        <v>376</v>
      </c>
      <c r="D5" s="255"/>
      <c r="E5" s="265" t="s">
        <v>374</v>
      </c>
      <c r="F5" s="261" t="s">
        <v>2</v>
      </c>
      <c r="G5" s="255">
        <v>1</v>
      </c>
      <c r="H5" s="262"/>
      <c r="I5" s="263">
        <f t="shared" si="0"/>
        <v>0</v>
      </c>
    </row>
    <row r="6" spans="1:9" ht="25.5">
      <c r="A6" s="258">
        <v>4</v>
      </c>
      <c r="B6" s="259" t="s">
        <v>377</v>
      </c>
      <c r="C6" s="260" t="s">
        <v>378</v>
      </c>
      <c r="D6" s="255"/>
      <c r="E6" s="265" t="s">
        <v>374</v>
      </c>
      <c r="F6" s="261" t="s">
        <v>2</v>
      </c>
      <c r="G6" s="255">
        <v>2</v>
      </c>
      <c r="H6" s="262"/>
      <c r="I6" s="263">
        <f t="shared" si="0"/>
        <v>0</v>
      </c>
    </row>
    <row r="7" spans="1:9" ht="38.25">
      <c r="A7" s="258">
        <v>5</v>
      </c>
      <c r="B7" s="257" t="s">
        <v>379</v>
      </c>
      <c r="C7" s="260" t="s">
        <v>380</v>
      </c>
      <c r="D7" s="255"/>
      <c r="E7" s="265" t="s">
        <v>374</v>
      </c>
      <c r="F7" s="261" t="s">
        <v>2</v>
      </c>
      <c r="G7" s="257">
        <v>4</v>
      </c>
      <c r="H7" s="262"/>
      <c r="I7" s="263">
        <f t="shared" si="0"/>
        <v>0</v>
      </c>
    </row>
    <row r="8" spans="1:9" ht="25.5">
      <c r="A8" s="258">
        <v>6</v>
      </c>
      <c r="B8" s="255" t="s">
        <v>381</v>
      </c>
      <c r="C8" s="260" t="s">
        <v>382</v>
      </c>
      <c r="D8" s="255"/>
      <c r="E8" s="265" t="s">
        <v>374</v>
      </c>
      <c r="F8" s="261" t="s">
        <v>2</v>
      </c>
      <c r="G8" s="257">
        <v>1</v>
      </c>
      <c r="H8" s="262"/>
      <c r="I8" s="263">
        <f t="shared" si="0"/>
        <v>0</v>
      </c>
    </row>
    <row r="9" spans="1:9" ht="25.5">
      <c r="A9" s="258">
        <v>7</v>
      </c>
      <c r="B9" s="259" t="s">
        <v>383</v>
      </c>
      <c r="C9" s="260" t="s">
        <v>384</v>
      </c>
      <c r="D9" s="255"/>
      <c r="E9" s="265" t="s">
        <v>374</v>
      </c>
      <c r="F9" s="261" t="s">
        <v>2</v>
      </c>
      <c r="G9" s="257">
        <v>1</v>
      </c>
      <c r="H9" s="262"/>
      <c r="I9" s="263">
        <f t="shared" si="0"/>
        <v>0</v>
      </c>
    </row>
    <row r="10" spans="1:9" ht="25.5">
      <c r="A10" s="258">
        <v>8</v>
      </c>
      <c r="B10" s="255" t="s">
        <v>385</v>
      </c>
      <c r="C10" s="260" t="s">
        <v>386</v>
      </c>
      <c r="D10" s="255"/>
      <c r="E10" s="265" t="s">
        <v>374</v>
      </c>
      <c r="F10" s="261" t="s">
        <v>2</v>
      </c>
      <c r="G10" s="257">
        <v>1</v>
      </c>
      <c r="H10" s="262"/>
      <c r="I10" s="263">
        <f t="shared" si="0"/>
        <v>0</v>
      </c>
    </row>
    <row r="11" spans="1:9" ht="25.5">
      <c r="A11" s="258">
        <v>9</v>
      </c>
      <c r="B11" s="255" t="s">
        <v>387</v>
      </c>
      <c r="C11" s="260" t="s">
        <v>388</v>
      </c>
      <c r="D11" s="255"/>
      <c r="E11" s="265" t="s">
        <v>374</v>
      </c>
      <c r="F11" s="261" t="s">
        <v>2</v>
      </c>
      <c r="G11" s="257">
        <v>1</v>
      </c>
      <c r="H11" s="262"/>
      <c r="I11" s="263">
        <f t="shared" si="0"/>
        <v>0</v>
      </c>
    </row>
    <row r="12" spans="1:9" ht="25.5">
      <c r="A12" s="258">
        <v>10</v>
      </c>
      <c r="B12" s="255" t="s">
        <v>389</v>
      </c>
      <c r="C12" s="260" t="s">
        <v>390</v>
      </c>
      <c r="D12" s="255"/>
      <c r="E12" s="265" t="s">
        <v>374</v>
      </c>
      <c r="F12" s="261" t="s">
        <v>2</v>
      </c>
      <c r="G12" s="257">
        <v>1</v>
      </c>
      <c r="H12" s="262"/>
      <c r="I12" s="263">
        <f t="shared" si="0"/>
        <v>0</v>
      </c>
    </row>
    <row r="13" spans="1:9" ht="25.5">
      <c r="A13" s="258">
        <v>11</v>
      </c>
      <c r="B13" s="266" t="s">
        <v>391</v>
      </c>
      <c r="C13" s="260" t="s">
        <v>392</v>
      </c>
      <c r="D13" s="255"/>
      <c r="E13" s="265" t="s">
        <v>374</v>
      </c>
      <c r="F13" s="261" t="s">
        <v>2</v>
      </c>
      <c r="G13" s="257">
        <v>1</v>
      </c>
      <c r="H13" s="262"/>
      <c r="I13" s="263">
        <f t="shared" si="0"/>
        <v>0</v>
      </c>
    </row>
    <row r="14" spans="1:9" ht="25.5">
      <c r="A14" s="258">
        <v>12</v>
      </c>
      <c r="B14" s="255" t="s">
        <v>393</v>
      </c>
      <c r="C14" s="260" t="s">
        <v>394</v>
      </c>
      <c r="D14" s="255"/>
      <c r="E14" s="265" t="s">
        <v>374</v>
      </c>
      <c r="F14" s="261" t="s">
        <v>2</v>
      </c>
      <c r="G14" s="257">
        <v>1</v>
      </c>
      <c r="H14" s="262"/>
      <c r="I14" s="263">
        <f t="shared" si="0"/>
        <v>0</v>
      </c>
    </row>
    <row r="15" spans="1:9" ht="25.5">
      <c r="A15" s="258">
        <v>13</v>
      </c>
      <c r="B15" s="266" t="s">
        <v>395</v>
      </c>
      <c r="C15" s="260" t="s">
        <v>396</v>
      </c>
      <c r="D15" s="255"/>
      <c r="E15" s="265" t="s">
        <v>374</v>
      </c>
      <c r="F15" s="261" t="s">
        <v>2</v>
      </c>
      <c r="G15" s="257">
        <v>1</v>
      </c>
      <c r="H15" s="262"/>
      <c r="I15" s="263">
        <f t="shared" si="0"/>
        <v>0</v>
      </c>
    </row>
    <row r="16" spans="1:9" ht="25.5">
      <c r="A16" s="258">
        <v>14</v>
      </c>
      <c r="B16" s="259" t="s">
        <v>397</v>
      </c>
      <c r="C16" s="260" t="s">
        <v>378</v>
      </c>
      <c r="D16" s="255"/>
      <c r="E16" s="265" t="s">
        <v>374</v>
      </c>
      <c r="F16" s="261" t="s">
        <v>2</v>
      </c>
      <c r="G16" s="255">
        <v>1</v>
      </c>
      <c r="H16" s="262"/>
      <c r="I16" s="263">
        <f t="shared" si="0"/>
        <v>0</v>
      </c>
    </row>
    <row r="17" spans="1:9" ht="25.5">
      <c r="A17" s="258">
        <v>15</v>
      </c>
      <c r="B17" s="259" t="s">
        <v>398</v>
      </c>
      <c r="C17" s="260" t="s">
        <v>399</v>
      </c>
      <c r="D17" s="255"/>
      <c r="E17" s="265" t="s">
        <v>374</v>
      </c>
      <c r="F17" s="261" t="s">
        <v>2</v>
      </c>
      <c r="G17" s="257">
        <v>1</v>
      </c>
      <c r="H17" s="262"/>
      <c r="I17" s="263">
        <f t="shared" si="0"/>
        <v>0</v>
      </c>
    </row>
    <row r="18" spans="1:9" ht="25.5">
      <c r="A18" s="258">
        <v>16</v>
      </c>
      <c r="B18" s="259" t="s">
        <v>400</v>
      </c>
      <c r="C18" s="260" t="s">
        <v>401</v>
      </c>
      <c r="D18" s="255"/>
      <c r="E18" s="265" t="s">
        <v>374</v>
      </c>
      <c r="F18" s="261" t="s">
        <v>2</v>
      </c>
      <c r="G18" s="255">
        <v>1</v>
      </c>
      <c r="H18" s="262"/>
      <c r="I18" s="263">
        <f t="shared" si="0"/>
        <v>0</v>
      </c>
    </row>
    <row r="19" spans="1:9" ht="25.5">
      <c r="A19" s="258">
        <v>17</v>
      </c>
      <c r="B19" s="259" t="s">
        <v>402</v>
      </c>
      <c r="C19" s="260" t="s">
        <v>403</v>
      </c>
      <c r="D19" s="255"/>
      <c r="E19" s="265" t="s">
        <v>374</v>
      </c>
      <c r="F19" s="261" t="s">
        <v>2</v>
      </c>
      <c r="G19" s="255">
        <v>1</v>
      </c>
      <c r="H19" s="262"/>
      <c r="I19" s="263">
        <f t="shared" si="0"/>
        <v>0</v>
      </c>
    </row>
    <row r="20" spans="1:9" ht="38.25">
      <c r="A20" s="258">
        <v>18</v>
      </c>
      <c r="B20" s="259" t="s">
        <v>404</v>
      </c>
      <c r="C20" s="260" t="s">
        <v>405</v>
      </c>
      <c r="D20" s="255"/>
      <c r="E20" s="265" t="s">
        <v>374</v>
      </c>
      <c r="F20" s="261" t="s">
        <v>2</v>
      </c>
      <c r="G20" s="255">
        <v>1</v>
      </c>
      <c r="H20" s="262"/>
      <c r="I20" s="263">
        <f t="shared" si="0"/>
        <v>0</v>
      </c>
    </row>
    <row r="21" spans="1:9" ht="25.5">
      <c r="A21" s="258">
        <v>19</v>
      </c>
      <c r="B21" s="259" t="s">
        <v>406</v>
      </c>
      <c r="C21" s="260" t="s">
        <v>407</v>
      </c>
      <c r="D21" s="255"/>
      <c r="E21" s="265" t="s">
        <v>374</v>
      </c>
      <c r="F21" s="261" t="s">
        <v>2</v>
      </c>
      <c r="G21" s="257">
        <v>1</v>
      </c>
      <c r="H21" s="262"/>
      <c r="I21" s="263">
        <f t="shared" si="0"/>
        <v>0</v>
      </c>
    </row>
    <row r="22" spans="1:9" ht="38.25">
      <c r="A22" s="258">
        <v>20</v>
      </c>
      <c r="B22" s="259" t="s">
        <v>408</v>
      </c>
      <c r="C22" s="267" t="s">
        <v>409</v>
      </c>
      <c r="D22" s="255"/>
      <c r="E22" s="265" t="s">
        <v>374</v>
      </c>
      <c r="F22" s="261" t="s">
        <v>2</v>
      </c>
      <c r="G22" s="257">
        <v>4</v>
      </c>
      <c r="H22" s="262"/>
      <c r="I22" s="263">
        <f t="shared" si="0"/>
        <v>0</v>
      </c>
    </row>
    <row r="23" spans="1:9" ht="38.25">
      <c r="A23" s="258">
        <v>21</v>
      </c>
      <c r="B23" s="259" t="s">
        <v>410</v>
      </c>
      <c r="C23" s="260" t="s">
        <v>405</v>
      </c>
      <c r="D23" s="255"/>
      <c r="E23" s="265" t="s">
        <v>374</v>
      </c>
      <c r="F23" s="261" t="s">
        <v>2</v>
      </c>
      <c r="G23" s="255">
        <v>3</v>
      </c>
      <c r="H23" s="262"/>
      <c r="I23" s="263">
        <f t="shared" si="0"/>
        <v>0</v>
      </c>
    </row>
    <row r="24" spans="1:9" ht="38.25">
      <c r="A24" s="258">
        <v>22</v>
      </c>
      <c r="B24" s="259" t="s">
        <v>411</v>
      </c>
      <c r="C24" s="260" t="s">
        <v>412</v>
      </c>
      <c r="D24" s="255"/>
      <c r="E24" s="265" t="s">
        <v>374</v>
      </c>
      <c r="F24" s="261" t="s">
        <v>2</v>
      </c>
      <c r="G24" s="255">
        <v>1</v>
      </c>
      <c r="H24" s="262"/>
      <c r="I24" s="263">
        <f t="shared" si="0"/>
        <v>0</v>
      </c>
    </row>
    <row r="25" spans="1:9" ht="25.5">
      <c r="A25" s="258">
        <v>23</v>
      </c>
      <c r="B25" s="259" t="s">
        <v>413</v>
      </c>
      <c r="C25" s="260" t="s">
        <v>414</v>
      </c>
      <c r="D25" s="255"/>
      <c r="E25" s="265" t="s">
        <v>374</v>
      </c>
      <c r="F25" s="261" t="s">
        <v>2</v>
      </c>
      <c r="G25" s="268">
        <v>1</v>
      </c>
      <c r="H25" s="262"/>
      <c r="I25" s="263">
        <f t="shared" si="0"/>
        <v>0</v>
      </c>
    </row>
    <row r="26" spans="1:9" ht="38.25">
      <c r="A26" s="258">
        <v>24</v>
      </c>
      <c r="B26" s="259" t="s">
        <v>415</v>
      </c>
      <c r="C26" s="267" t="s">
        <v>409</v>
      </c>
      <c r="D26" s="255"/>
      <c r="E26" s="265" t="s">
        <v>374</v>
      </c>
      <c r="F26" s="261" t="s">
        <v>2</v>
      </c>
      <c r="G26" s="257">
        <v>4</v>
      </c>
      <c r="H26" s="262"/>
      <c r="I26" s="263">
        <f t="shared" si="0"/>
        <v>0</v>
      </c>
    </row>
    <row r="27" spans="1:9" ht="38.25">
      <c r="A27" s="258">
        <v>25</v>
      </c>
      <c r="B27" s="259" t="s">
        <v>416</v>
      </c>
      <c r="C27" s="260" t="s">
        <v>405</v>
      </c>
      <c r="D27" s="255"/>
      <c r="E27" s="265" t="s">
        <v>374</v>
      </c>
      <c r="F27" s="261" t="s">
        <v>2</v>
      </c>
      <c r="G27" s="255">
        <v>3</v>
      </c>
      <c r="H27" s="262"/>
      <c r="I27" s="263">
        <f t="shared" si="0"/>
        <v>0</v>
      </c>
    </row>
    <row r="28" spans="1:9" ht="38.25">
      <c r="A28" s="258">
        <v>26</v>
      </c>
      <c r="B28" s="259" t="s">
        <v>417</v>
      </c>
      <c r="C28" s="260" t="s">
        <v>412</v>
      </c>
      <c r="D28" s="255"/>
      <c r="E28" s="265" t="s">
        <v>374</v>
      </c>
      <c r="F28" s="261" t="s">
        <v>2</v>
      </c>
      <c r="G28" s="255">
        <v>1</v>
      </c>
      <c r="H28" s="262"/>
      <c r="I28" s="263">
        <f t="shared" si="0"/>
        <v>0</v>
      </c>
    </row>
    <row r="29" spans="1:9" ht="25.5">
      <c r="A29" s="258">
        <v>27</v>
      </c>
      <c r="B29" s="259" t="s">
        <v>418</v>
      </c>
      <c r="C29" s="260" t="s">
        <v>419</v>
      </c>
      <c r="D29" s="265"/>
      <c r="E29" s="265" t="s">
        <v>374</v>
      </c>
      <c r="F29" s="261" t="s">
        <v>2</v>
      </c>
      <c r="G29" s="265">
        <v>8</v>
      </c>
      <c r="H29" s="262"/>
      <c r="I29" s="263">
        <f t="shared" si="0"/>
        <v>0</v>
      </c>
    </row>
    <row r="30" spans="1:9" ht="38.25">
      <c r="A30" s="258">
        <v>28</v>
      </c>
      <c r="B30" s="259" t="s">
        <v>420</v>
      </c>
      <c r="C30" s="260" t="s">
        <v>405</v>
      </c>
      <c r="D30" s="255"/>
      <c r="E30" s="265" t="s">
        <v>374</v>
      </c>
      <c r="F30" s="261" t="s">
        <v>2</v>
      </c>
      <c r="G30" s="255">
        <v>8</v>
      </c>
      <c r="H30" s="262"/>
      <c r="I30" s="263">
        <f t="shared" si="0"/>
        <v>0</v>
      </c>
    </row>
    <row r="31" spans="1:9" ht="25.5">
      <c r="A31" s="258">
        <v>29</v>
      </c>
      <c r="B31" s="259" t="s">
        <v>421</v>
      </c>
      <c r="C31" s="260" t="s">
        <v>419</v>
      </c>
      <c r="D31" s="255"/>
      <c r="E31" s="265" t="s">
        <v>374</v>
      </c>
      <c r="F31" s="261" t="s">
        <v>2</v>
      </c>
      <c r="G31" s="255">
        <v>6</v>
      </c>
      <c r="H31" s="262"/>
      <c r="I31" s="263">
        <f t="shared" si="0"/>
        <v>0</v>
      </c>
    </row>
    <row r="32" spans="1:9" ht="38.25">
      <c r="A32" s="268">
        <v>30</v>
      </c>
      <c r="B32" s="259" t="s">
        <v>422</v>
      </c>
      <c r="C32" s="260" t="s">
        <v>405</v>
      </c>
      <c r="D32" s="255"/>
      <c r="E32" s="265" t="s">
        <v>374</v>
      </c>
      <c r="F32" s="261" t="s">
        <v>2</v>
      </c>
      <c r="G32" s="255">
        <v>6</v>
      </c>
      <c r="H32" s="262"/>
      <c r="I32" s="263">
        <f t="shared" si="0"/>
        <v>0</v>
      </c>
    </row>
    <row r="33" spans="1:9" ht="15.75">
      <c r="A33" s="258"/>
      <c r="B33" s="259"/>
      <c r="C33" s="269" t="s">
        <v>423</v>
      </c>
      <c r="D33" s="255"/>
      <c r="E33" s="265"/>
      <c r="F33" s="261"/>
      <c r="G33" s="255"/>
      <c r="H33" s="262"/>
      <c r="I33" s="263">
        <f t="shared" si="0"/>
        <v>0</v>
      </c>
    </row>
    <row r="34" spans="1:9" ht="51">
      <c r="A34" s="258">
        <v>30</v>
      </c>
      <c r="B34" s="270"/>
      <c r="C34" s="271" t="s">
        <v>424</v>
      </c>
      <c r="D34" s="272" t="s">
        <v>425</v>
      </c>
      <c r="E34" s="265"/>
      <c r="F34" s="261" t="s">
        <v>2</v>
      </c>
      <c r="G34" s="257">
        <v>32</v>
      </c>
      <c r="H34" s="262"/>
      <c r="I34" s="263">
        <f t="shared" si="0"/>
        <v>0</v>
      </c>
    </row>
    <row r="35" spans="1:9" ht="51">
      <c r="A35" s="258">
        <v>31</v>
      </c>
      <c r="B35" s="270"/>
      <c r="C35" s="260" t="s">
        <v>426</v>
      </c>
      <c r="D35" s="255" t="s">
        <v>427</v>
      </c>
      <c r="E35" s="265" t="s">
        <v>428</v>
      </c>
      <c r="F35" s="261" t="s">
        <v>2</v>
      </c>
      <c r="G35" s="255">
        <v>1</v>
      </c>
      <c r="H35" s="262"/>
      <c r="I35" s="263">
        <f t="shared" si="0"/>
        <v>0</v>
      </c>
    </row>
    <row r="36" spans="1:9" ht="51">
      <c r="A36" s="258">
        <v>32</v>
      </c>
      <c r="B36" s="259"/>
      <c r="C36" s="260" t="s">
        <v>429</v>
      </c>
      <c r="D36" s="255" t="s">
        <v>430</v>
      </c>
      <c r="E36" s="265" t="s">
        <v>428</v>
      </c>
      <c r="F36" s="261" t="s">
        <v>2</v>
      </c>
      <c r="G36" s="255">
        <v>1</v>
      </c>
      <c r="H36" s="262"/>
      <c r="I36" s="263">
        <f t="shared" si="0"/>
        <v>0</v>
      </c>
    </row>
    <row r="37" spans="1:9" ht="12.75">
      <c r="A37" s="258">
        <v>33</v>
      </c>
      <c r="B37" s="259"/>
      <c r="C37" s="260" t="s">
        <v>431</v>
      </c>
      <c r="D37" s="255"/>
      <c r="E37" s="261" t="s">
        <v>371</v>
      </c>
      <c r="F37" s="261" t="s">
        <v>2</v>
      </c>
      <c r="G37" s="255">
        <v>1</v>
      </c>
      <c r="H37" s="262"/>
      <c r="I37" s="263">
        <f t="shared" si="0"/>
        <v>0</v>
      </c>
    </row>
    <row r="38" spans="1:9" ht="63.75">
      <c r="A38" s="258">
        <v>34</v>
      </c>
      <c r="B38" s="259"/>
      <c r="C38" s="260" t="s">
        <v>432</v>
      </c>
      <c r="D38" s="255"/>
      <c r="E38" s="268"/>
      <c r="F38" s="261" t="s">
        <v>2</v>
      </c>
      <c r="G38" s="257">
        <v>1</v>
      </c>
      <c r="H38" s="262"/>
      <c r="I38" s="263">
        <f t="shared" si="0"/>
        <v>0</v>
      </c>
    </row>
    <row r="39" spans="1:9" ht="15">
      <c r="A39" s="262"/>
      <c r="B39" s="200"/>
      <c r="C39" s="218" t="s">
        <v>363</v>
      </c>
      <c r="D39" s="213"/>
      <c r="E39" s="214"/>
      <c r="F39" s="214"/>
      <c r="G39" s="215"/>
      <c r="H39" s="262"/>
      <c r="I39" s="250">
        <f>SUM(I3:I38)</f>
        <v>0</v>
      </c>
    </row>
  </sheetData>
  <sheetProtection/>
  <mergeCells count="1">
    <mergeCell ref="A1:G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40"/>
  <sheetViews>
    <sheetView zoomScalePageLayoutView="0" workbookViewId="0" topLeftCell="A1">
      <selection activeCell="J36" sqref="J36"/>
    </sheetView>
  </sheetViews>
  <sheetFormatPr defaultColWidth="9.140625" defaultRowHeight="12.75"/>
  <cols>
    <col min="2" max="3" width="17.57421875" style="0" customWidth="1"/>
    <col min="4" max="4" width="32.57421875" style="0" customWidth="1"/>
    <col min="5" max="5" width="16.00390625" style="0" customWidth="1"/>
  </cols>
  <sheetData>
    <row r="1" spans="1:5" ht="18">
      <c r="A1" s="142" t="s">
        <v>433</v>
      </c>
      <c r="B1" s="127"/>
      <c r="C1" s="127"/>
      <c r="D1" s="127"/>
      <c r="E1" s="127"/>
    </row>
    <row r="2" spans="1:5" ht="15">
      <c r="A2" s="127"/>
      <c r="B2" s="130" t="s">
        <v>434</v>
      </c>
      <c r="C2" s="131" t="s">
        <v>435</v>
      </c>
      <c r="D2" s="132"/>
      <c r="E2" s="127"/>
    </row>
    <row r="3" spans="1:5" ht="15">
      <c r="A3" s="127"/>
      <c r="B3" s="130" t="s">
        <v>436</v>
      </c>
      <c r="C3" s="133" t="s">
        <v>437</v>
      </c>
      <c r="D3" s="132"/>
      <c r="E3" s="127"/>
    </row>
    <row r="4" spans="1:5" ht="15">
      <c r="A4" s="127"/>
      <c r="B4" s="130"/>
      <c r="C4" s="133"/>
      <c r="D4" s="132"/>
      <c r="E4" s="127"/>
    </row>
    <row r="5" spans="1:5" ht="15">
      <c r="A5" s="127"/>
      <c r="B5" s="130" t="s">
        <v>438</v>
      </c>
      <c r="C5" s="133" t="s">
        <v>439</v>
      </c>
      <c r="D5" s="132"/>
      <c r="E5" s="127"/>
    </row>
    <row r="6" spans="1:5" ht="15">
      <c r="A6" s="127"/>
      <c r="B6" s="129" t="s">
        <v>440</v>
      </c>
      <c r="C6" s="128"/>
      <c r="D6" s="127"/>
      <c r="E6" s="127"/>
    </row>
    <row r="7" spans="1:5" ht="15">
      <c r="A7" s="127"/>
      <c r="B7" s="127"/>
      <c r="C7" s="127"/>
      <c r="D7" s="127"/>
      <c r="E7" s="127"/>
    </row>
    <row r="8" spans="1:5" ht="30">
      <c r="A8" s="134" t="s">
        <v>441</v>
      </c>
      <c r="B8" s="135" t="s">
        <v>442</v>
      </c>
      <c r="C8" s="135" t="s">
        <v>443</v>
      </c>
      <c r="D8" s="135" t="s">
        <v>444</v>
      </c>
      <c r="E8" s="135" t="s">
        <v>445</v>
      </c>
    </row>
    <row r="9" spans="1:5" ht="14.25">
      <c r="A9" s="136">
        <v>1</v>
      </c>
      <c r="B9" s="137" t="s">
        <v>446</v>
      </c>
      <c r="C9" s="136" t="s">
        <v>447</v>
      </c>
      <c r="D9" s="141" t="s">
        <v>448</v>
      </c>
      <c r="E9" s="136" t="s">
        <v>449</v>
      </c>
    </row>
    <row r="10" spans="1:5" ht="14.25">
      <c r="A10" s="136">
        <v>2</v>
      </c>
      <c r="B10" s="137" t="s">
        <v>450</v>
      </c>
      <c r="C10" s="136" t="s">
        <v>451</v>
      </c>
      <c r="D10" s="141" t="s">
        <v>452</v>
      </c>
      <c r="E10" s="136" t="s">
        <v>453</v>
      </c>
    </row>
    <row r="11" spans="1:5" ht="14.25">
      <c r="A11" s="136">
        <v>3</v>
      </c>
      <c r="B11" s="137" t="s">
        <v>454</v>
      </c>
      <c r="C11" s="136" t="s">
        <v>455</v>
      </c>
      <c r="D11" s="141" t="s">
        <v>456</v>
      </c>
      <c r="E11" s="136" t="s">
        <v>457</v>
      </c>
    </row>
    <row r="12" spans="1:5" ht="14.25">
      <c r="A12" s="136">
        <v>4</v>
      </c>
      <c r="B12" s="137" t="s">
        <v>458</v>
      </c>
      <c r="C12" s="136" t="s">
        <v>459</v>
      </c>
      <c r="D12" s="141" t="s">
        <v>456</v>
      </c>
      <c r="E12" s="136" t="s">
        <v>460</v>
      </c>
    </row>
    <row r="13" spans="1:5" ht="14.25">
      <c r="A13" s="136">
        <v>5</v>
      </c>
      <c r="B13" s="137" t="s">
        <v>461</v>
      </c>
      <c r="C13" s="136" t="s">
        <v>462</v>
      </c>
      <c r="D13" s="141" t="s">
        <v>456</v>
      </c>
      <c r="E13" s="136" t="s">
        <v>463</v>
      </c>
    </row>
    <row r="14" spans="1:5" ht="14.25">
      <c r="A14" s="136">
        <v>6</v>
      </c>
      <c r="B14" s="137" t="s">
        <v>464</v>
      </c>
      <c r="C14" s="136" t="s">
        <v>459</v>
      </c>
      <c r="D14" s="141" t="s">
        <v>456</v>
      </c>
      <c r="E14" s="136" t="s">
        <v>465</v>
      </c>
    </row>
    <row r="15" spans="1:5" ht="14.25">
      <c r="A15" s="136">
        <v>7</v>
      </c>
      <c r="B15" s="137" t="s">
        <v>466</v>
      </c>
      <c r="C15" s="136" t="s">
        <v>462</v>
      </c>
      <c r="D15" s="141" t="s">
        <v>456</v>
      </c>
      <c r="E15" s="136" t="s">
        <v>467</v>
      </c>
    </row>
    <row r="16" spans="1:5" ht="14.25">
      <c r="A16" s="136">
        <v>8</v>
      </c>
      <c r="B16" s="137" t="s">
        <v>468</v>
      </c>
      <c r="C16" s="136" t="s">
        <v>459</v>
      </c>
      <c r="D16" s="141" t="s">
        <v>456</v>
      </c>
      <c r="E16" s="136" t="s">
        <v>469</v>
      </c>
    </row>
    <row r="17" spans="1:5" ht="14.25">
      <c r="A17" s="136">
        <v>9</v>
      </c>
      <c r="B17" s="137" t="s">
        <v>470</v>
      </c>
      <c r="C17" s="136" t="s">
        <v>462</v>
      </c>
      <c r="D17" s="141" t="s">
        <v>456</v>
      </c>
      <c r="E17" s="136" t="s">
        <v>471</v>
      </c>
    </row>
    <row r="18" spans="1:5" ht="14.25">
      <c r="A18" s="136">
        <v>10</v>
      </c>
      <c r="B18" s="137" t="s">
        <v>472</v>
      </c>
      <c r="C18" s="136" t="s">
        <v>459</v>
      </c>
      <c r="D18" s="141" t="s">
        <v>456</v>
      </c>
      <c r="E18" s="136" t="s">
        <v>473</v>
      </c>
    </row>
    <row r="19" spans="1:5" ht="14.25">
      <c r="A19" s="136">
        <v>11</v>
      </c>
      <c r="B19" s="137" t="s">
        <v>474</v>
      </c>
      <c r="C19" s="136" t="s">
        <v>462</v>
      </c>
      <c r="D19" s="141" t="s">
        <v>456</v>
      </c>
      <c r="E19" s="136" t="s">
        <v>475</v>
      </c>
    </row>
    <row r="20" spans="1:5" ht="14.25">
      <c r="A20" s="136">
        <v>12</v>
      </c>
      <c r="B20" s="137" t="s">
        <v>476</v>
      </c>
      <c r="C20" s="136" t="s">
        <v>477</v>
      </c>
      <c r="D20" s="141" t="s">
        <v>456</v>
      </c>
      <c r="E20" s="136" t="s">
        <v>478</v>
      </c>
    </row>
    <row r="21" spans="1:5" ht="14.25">
      <c r="A21" s="136">
        <v>13</v>
      </c>
      <c r="B21" s="137" t="s">
        <v>479</v>
      </c>
      <c r="C21" s="136" t="s">
        <v>477</v>
      </c>
      <c r="D21" s="141" t="s">
        <v>456</v>
      </c>
      <c r="E21" s="136" t="s">
        <v>480</v>
      </c>
    </row>
    <row r="22" spans="1:5" ht="14.25">
      <c r="A22" s="136">
        <v>14</v>
      </c>
      <c r="B22" s="137" t="s">
        <v>481</v>
      </c>
      <c r="C22" s="136" t="s">
        <v>455</v>
      </c>
      <c r="D22" s="141" t="s">
        <v>456</v>
      </c>
      <c r="E22" s="136" t="s">
        <v>482</v>
      </c>
    </row>
    <row r="23" spans="1:5" ht="14.25">
      <c r="A23" s="136">
        <v>15</v>
      </c>
      <c r="B23" s="137" t="s">
        <v>483</v>
      </c>
      <c r="C23" s="136" t="s">
        <v>455</v>
      </c>
      <c r="D23" s="141" t="s">
        <v>456</v>
      </c>
      <c r="E23" s="136" t="s">
        <v>484</v>
      </c>
    </row>
    <row r="24" spans="1:5" ht="14.25">
      <c r="A24" s="136">
        <v>16</v>
      </c>
      <c r="B24" s="137" t="s">
        <v>485</v>
      </c>
      <c r="C24" s="136" t="s">
        <v>455</v>
      </c>
      <c r="D24" s="141" t="s">
        <v>456</v>
      </c>
      <c r="E24" s="136" t="s">
        <v>486</v>
      </c>
    </row>
    <row r="25" spans="1:5" ht="14.25">
      <c r="A25" s="136">
        <v>17</v>
      </c>
      <c r="B25" s="139" t="s">
        <v>487</v>
      </c>
      <c r="C25" s="140" t="s">
        <v>488</v>
      </c>
      <c r="D25" s="140"/>
      <c r="E25" s="136" t="s">
        <v>489</v>
      </c>
    </row>
    <row r="26" spans="1:5" ht="14.25">
      <c r="A26" s="136">
        <v>18</v>
      </c>
      <c r="B26" s="139" t="s">
        <v>490</v>
      </c>
      <c r="C26" s="140" t="s">
        <v>488</v>
      </c>
      <c r="D26" s="140"/>
      <c r="E26" s="140" t="s">
        <v>491</v>
      </c>
    </row>
    <row r="27" spans="1:5" ht="14.25">
      <c r="A27" s="136">
        <v>19</v>
      </c>
      <c r="B27" s="139" t="s">
        <v>492</v>
      </c>
      <c r="C27" s="140" t="s">
        <v>488</v>
      </c>
      <c r="D27" s="138"/>
      <c r="E27" s="136" t="s">
        <v>493</v>
      </c>
    </row>
    <row r="28" spans="1:5" ht="14.25">
      <c r="A28" s="136">
        <v>20</v>
      </c>
      <c r="B28" s="139" t="s">
        <v>494</v>
      </c>
      <c r="C28" s="140" t="s">
        <v>488</v>
      </c>
      <c r="D28" s="138"/>
      <c r="E28" s="136" t="s">
        <v>495</v>
      </c>
    </row>
    <row r="29" spans="1:5" ht="14.25">
      <c r="A29" s="136">
        <v>21</v>
      </c>
      <c r="B29" s="139" t="s">
        <v>496</v>
      </c>
      <c r="C29" s="140" t="s">
        <v>488</v>
      </c>
      <c r="D29" s="138"/>
      <c r="E29" s="136" t="s">
        <v>497</v>
      </c>
    </row>
    <row r="30" spans="1:5" ht="14.25">
      <c r="A30" s="136">
        <v>22</v>
      </c>
      <c r="B30" s="139" t="s">
        <v>498</v>
      </c>
      <c r="C30" s="140" t="s">
        <v>488</v>
      </c>
      <c r="D30" s="138"/>
      <c r="E30" s="136" t="s">
        <v>499</v>
      </c>
    </row>
    <row r="31" spans="1:5" ht="14.25">
      <c r="A31" s="136">
        <v>23</v>
      </c>
      <c r="B31" s="139" t="s">
        <v>500</v>
      </c>
      <c r="C31" s="140" t="s">
        <v>488</v>
      </c>
      <c r="D31" s="138"/>
      <c r="E31" s="136" t="s">
        <v>501</v>
      </c>
    </row>
    <row r="32" spans="1:5" ht="14.25">
      <c r="A32" s="136">
        <v>24</v>
      </c>
      <c r="B32" s="139" t="s">
        <v>502</v>
      </c>
      <c r="C32" s="140" t="s">
        <v>488</v>
      </c>
      <c r="D32" s="138"/>
      <c r="E32" s="136" t="s">
        <v>503</v>
      </c>
    </row>
    <row r="33" spans="1:5" ht="14.25">
      <c r="A33" s="136">
        <v>25</v>
      </c>
      <c r="B33" s="139" t="s">
        <v>504</v>
      </c>
      <c r="C33" s="140" t="s">
        <v>488</v>
      </c>
      <c r="D33" s="138"/>
      <c r="E33" s="136" t="s">
        <v>505</v>
      </c>
    </row>
    <row r="34" spans="1:5" ht="14.25">
      <c r="A34" s="136">
        <v>26</v>
      </c>
      <c r="B34" s="139" t="s">
        <v>506</v>
      </c>
      <c r="C34" s="140" t="s">
        <v>488</v>
      </c>
      <c r="D34" s="138"/>
      <c r="E34" s="136" t="s">
        <v>507</v>
      </c>
    </row>
    <row r="35" spans="1:5" ht="14.25">
      <c r="A35" s="136">
        <v>27</v>
      </c>
      <c r="B35" s="139" t="s">
        <v>508</v>
      </c>
      <c r="C35" s="140" t="s">
        <v>488</v>
      </c>
      <c r="D35" s="138"/>
      <c r="E35" s="136" t="s">
        <v>509</v>
      </c>
    </row>
    <row r="36" spans="1:5" ht="14.25">
      <c r="A36" s="136">
        <v>28</v>
      </c>
      <c r="B36" s="139" t="s">
        <v>510</v>
      </c>
      <c r="C36" s="140" t="s">
        <v>488</v>
      </c>
      <c r="D36" s="138"/>
      <c r="E36" s="136" t="s">
        <v>511</v>
      </c>
    </row>
    <row r="37" spans="1:5" ht="14.25">
      <c r="A37" s="136">
        <v>29</v>
      </c>
      <c r="B37" s="139" t="s">
        <v>512</v>
      </c>
      <c r="C37" s="140" t="s">
        <v>488</v>
      </c>
      <c r="D37" s="138"/>
      <c r="E37" s="136" t="s">
        <v>513</v>
      </c>
    </row>
    <row r="38" spans="1:5" ht="14.25">
      <c r="A38" s="136">
        <v>30</v>
      </c>
      <c r="B38" s="139" t="s">
        <v>514</v>
      </c>
      <c r="C38" s="140" t="s">
        <v>488</v>
      </c>
      <c r="D38" s="138"/>
      <c r="E38" s="136" t="s">
        <v>515</v>
      </c>
    </row>
    <row r="40" spans="1:5" ht="12.75">
      <c r="A40" s="283" t="s">
        <v>516</v>
      </c>
      <c r="B40" s="283"/>
      <c r="C40" s="283"/>
      <c r="D40" s="283"/>
      <c r="E40" s="283"/>
    </row>
  </sheetData>
  <sheetProtection/>
  <mergeCells count="1">
    <mergeCell ref="A40:E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NAFTING</dc:creator>
  <cp:keywords/>
  <dc:description/>
  <cp:lastModifiedBy>Žerjal Mara</cp:lastModifiedBy>
  <cp:lastPrinted>2019-04-17T11:45:03Z</cp:lastPrinted>
  <dcterms:created xsi:type="dcterms:W3CDTF">2012-02-25T06:04:25Z</dcterms:created>
  <dcterms:modified xsi:type="dcterms:W3CDTF">2019-05-23T10:29:40Z</dcterms:modified>
  <cp:category/>
  <cp:version/>
  <cp:contentType/>
  <cp:contentStatus/>
</cp:coreProperties>
</file>