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Dusan\OneDrive\Documents\1-PROJEKTIRANJE\19\Hidrantno omrežje skl 6a do N9\tekst\POPIS\19-10-01 prilagajanje oblike\"/>
    </mc:Choice>
  </mc:AlternateContent>
  <xr:revisionPtr revIDLastSave="27" documentId="8_{610BC42E-47E8-4553-9F7D-C445BDB4BBB0}" xr6:coauthVersionLast="44" xr6:coauthVersionMax="44" xr10:uidLastSave="{FC536B17-A588-40B9-BA07-78F2B7541CF6}"/>
  <bookViews>
    <workbookView xWindow="28680" yWindow="-120" windowWidth="29040" windowHeight="17640" activeTab="2" xr2:uid="{00000000-000D-0000-FFFF-FFFF00000000}"/>
  </bookViews>
  <sheets>
    <sheet name="Rekapitulacija" sheetId="5" r:id="rId1"/>
    <sheet name="splošna določila" sheetId="7" r:id="rId2"/>
    <sheet name="popis" sheetId="9" r:id="rId3"/>
  </sheets>
  <definedNames>
    <definedName name="_xlnm.Print_Area" localSheetId="2">popis!$A$1:$G$193</definedName>
    <definedName name="_xlnm.Print_Area" localSheetId="0">Rekapitulacija!$B$1:$F$31</definedName>
    <definedName name="_xlnm.Print_Area" localSheetId="1">'splošna določila'!$B$1:$G$45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6" i="9" l="1"/>
  <c r="G187" i="9"/>
  <c r="G188" i="9"/>
  <c r="G189" i="9"/>
  <c r="G190" i="9"/>
  <c r="G191" i="9"/>
  <c r="G192" i="9"/>
  <c r="G185" i="9"/>
  <c r="G193" i="9" s="1"/>
  <c r="G174" i="9"/>
  <c r="G175" i="9"/>
  <c r="G176" i="9"/>
  <c r="G177" i="9"/>
  <c r="G178" i="9"/>
  <c r="G179" i="9"/>
  <c r="G180" i="9"/>
  <c r="G173" i="9"/>
  <c r="G158" i="9"/>
  <c r="G159" i="9"/>
  <c r="G160" i="9"/>
  <c r="G161" i="9"/>
  <c r="G162" i="9"/>
  <c r="G163" i="9"/>
  <c r="G164" i="9"/>
  <c r="G165" i="9"/>
  <c r="G166" i="9"/>
  <c r="G167" i="9"/>
  <c r="G168" i="9"/>
  <c r="G169" i="9"/>
  <c r="G170" i="9"/>
  <c r="G157" i="9"/>
  <c r="G141" i="9"/>
  <c r="G142" i="9"/>
  <c r="G143" i="9"/>
  <c r="G144" i="9"/>
  <c r="G145" i="9"/>
  <c r="G146" i="9"/>
  <c r="G147" i="9"/>
  <c r="G148" i="9"/>
  <c r="G149" i="9"/>
  <c r="G150" i="9"/>
  <c r="G151" i="9"/>
  <c r="G152" i="9"/>
  <c r="G153" i="9"/>
  <c r="G154" i="9"/>
  <c r="G140" i="9"/>
  <c r="G127" i="9"/>
  <c r="G128" i="9"/>
  <c r="G129" i="9"/>
  <c r="G130" i="9"/>
  <c r="G131" i="9"/>
  <c r="G132" i="9"/>
  <c r="G133" i="9"/>
  <c r="G134" i="9"/>
  <c r="G135" i="9"/>
  <c r="G136" i="9"/>
  <c r="G126" i="9"/>
  <c r="G121" i="9"/>
  <c r="G122" i="9"/>
  <c r="G123" i="9"/>
  <c r="G120" i="9"/>
  <c r="G93" i="9"/>
  <c r="G92" i="9"/>
  <c r="G71" i="9"/>
  <c r="G72" i="9"/>
  <c r="G73" i="9"/>
  <c r="G74" i="9"/>
  <c r="G75" i="9"/>
  <c r="G76" i="9"/>
  <c r="G77" i="9"/>
  <c r="G78" i="9"/>
  <c r="G79" i="9"/>
  <c r="G80" i="9"/>
  <c r="G81" i="9"/>
  <c r="G82" i="9"/>
  <c r="G83" i="9"/>
  <c r="G84" i="9"/>
  <c r="G85" i="9"/>
  <c r="G86" i="9"/>
  <c r="G87" i="9"/>
  <c r="G88" i="9"/>
  <c r="G89" i="9"/>
  <c r="G90" i="9"/>
  <c r="G70"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35" i="9"/>
  <c r="E43" i="9" l="1"/>
  <c r="E42" i="9"/>
  <c r="E41" i="9"/>
  <c r="E175" i="9" l="1"/>
  <c r="E177" i="9" l="1"/>
  <c r="E90" i="9" l="1"/>
  <c r="E88" i="9"/>
  <c r="B2" i="9" l="1"/>
  <c r="C2" i="9"/>
  <c r="B3" i="9"/>
  <c r="C3" i="9"/>
  <c r="B4" i="9"/>
  <c r="C4" i="9"/>
  <c r="C12" i="5" l="1"/>
  <c r="C11" i="5"/>
  <c r="B11" i="5"/>
  <c r="B12" i="5"/>
  <c r="C10" i="5"/>
  <c r="B10" i="5"/>
  <c r="C193" i="9" l="1"/>
  <c r="C181" i="9"/>
  <c r="C94" i="9"/>
  <c r="G94" i="9" l="1"/>
  <c r="C21" i="5"/>
  <c r="F2" i="9" l="1"/>
  <c r="F10" i="5" s="1"/>
  <c r="C16" i="5"/>
  <c r="G181" i="9" l="1"/>
  <c r="F4" i="9" l="1"/>
  <c r="F12" i="5" s="1"/>
  <c r="F3" i="9"/>
  <c r="F11" i="5" s="1"/>
  <c r="F13" i="5" l="1"/>
  <c r="F16" i="5" s="1"/>
  <c r="F18" i="5" s="1"/>
  <c r="F21" i="5" s="1"/>
  <c r="F5" i="9"/>
</calcChain>
</file>

<file path=xl/sharedStrings.xml><?xml version="1.0" encoding="utf-8"?>
<sst xmlns="http://schemas.openxmlformats.org/spreadsheetml/2006/main" count="395" uniqueCount="228">
  <si>
    <t>EM</t>
  </si>
  <si>
    <t>Količina</t>
  </si>
  <si>
    <t>Cena</t>
  </si>
  <si>
    <t>kos</t>
  </si>
  <si>
    <t>m1</t>
  </si>
  <si>
    <t>m2</t>
  </si>
  <si>
    <t>m3</t>
  </si>
  <si>
    <t>Znesek</t>
  </si>
  <si>
    <t>Postavka</t>
  </si>
  <si>
    <t>kpl</t>
  </si>
  <si>
    <t>Zavarovanje zakoličbenih točk, postavitev gradbenih profilov in prenos zakoličbe na profile, vključno z višinskimi točkami (za vse elemente gradnje po načrtu);</t>
  </si>
  <si>
    <t>Uradna zakoličba trase komunalnih vodov v ravninskem terenu. Zakoličbo opravi za to pooblaščen geometer in pripravi elaborat oz. zapisnik o zakoličbi.</t>
  </si>
  <si>
    <t xml:space="preserve">m2 </t>
  </si>
  <si>
    <t>I.</t>
  </si>
  <si>
    <t>II.</t>
  </si>
  <si>
    <t>III.</t>
  </si>
  <si>
    <t>SPLOŠNO O CENI ZA MERSKO ENOTO POSAMEZNE POSTAVKE - v ceni morajo biti zajeti vsi stroški potrebni za izvedbo:</t>
  </si>
  <si>
    <t xml:space="preserve">Izdelati projekt ureditve gradbišča ter stroške organizacije in opreme zajeti v ceno, zagotoviti vsa potrebna zavarovanja in označbe gradbišča, s predpisano signalizacijo - gradbiščna ograja, vrvice, označbe, svetlobna telesa z odstranitvijo po končanih delih. </t>
  </si>
  <si>
    <t>Priprava gradbišča z odstranitvijo eventualnih ovir na trasi, zagotovitev delovnih platojev</t>
  </si>
  <si>
    <t>Razvodi in stroški porabe električne energije, vode;</t>
  </si>
  <si>
    <t>Vse akivnosti in oprema potrebni za izvajanje notranje kontrole (meritve, laboratorij, geodestki posnetki, poročila...)</t>
  </si>
  <si>
    <t>vsi zunanji in notranji transporti (horizontalni in vertikalni) do mesta vgradnje;</t>
  </si>
  <si>
    <t>voditi vso po predpisih zahtevano dokumentacijo o kvaliteti materialov in tehnološkem postopku gradnje in ob dokončanju predložiti "Dokazilo o zanesljivosti objekta";</t>
  </si>
  <si>
    <t>koordinacija izvajalca do svojih podizvajalcev, dobaviteljev in kooperantov, ki sodelujejo pri predmetni gradnji oz.izvedbi del;</t>
  </si>
  <si>
    <t>koordinacija in izvajanje nadzora s strani strokovnega delavca upravljalca posameznega komunalnega voda</t>
  </si>
  <si>
    <t>Vsi stroški začasnih in stalnih deponij (takse, odškodnine, razplaniranja...)</t>
  </si>
  <si>
    <t>SPLOŠNA DOLOČILA:</t>
  </si>
  <si>
    <t>Dimenzije in količine je potrebno pred izdelavo oziroma naročanjem preveriti na objektu!</t>
  </si>
  <si>
    <t>Potrebni odri so upoštevani v enotnih cenah, v kolikor ni v samem popisu drugače določeno in se ne obračunajo posebej.</t>
  </si>
  <si>
    <t>Odvoz odpadnega materiala se izvrši v skladu z veljavno zakonodajo, na javne deponije odpadnega materiala, katere imajo upravna dovoljenja za deponiranje posameznih vrst materiala. Potrebno je voditi evidenčne liste.</t>
  </si>
  <si>
    <t>Vsi izvajalci gradbenih, zaključnih in instalacijskih del na gradbišču morajo upoštevati vsa veljavna določila in predpise o varstvu pri delu!</t>
  </si>
  <si>
    <t>Vsa izkopna dela in transporti izkopnih materialov se obračunajo po prostornini zemljine v raščenem stanju. Vsa nasipna dela se obračunajo po prostornini zemljine v vgrajenem (zbitem) stanju, zato je potrebno pri kalkulaciji cene na enoto upoštevati ustrezne faktorje razrahljivosti oziroma zbitosti.</t>
  </si>
  <si>
    <t>Pri izkopih z razpiranjem se obračunajo neto količine (brez širine opažev za razpiranje)</t>
  </si>
  <si>
    <t>V CENI NA ENOTO POSTAVK JE POTREBNO ZAJETI</t>
  </si>
  <si>
    <t>izvedbo del po opisu v posameznih postavkah</t>
  </si>
  <si>
    <t>stroške za zagotovitev del v skladu z veljavnimi tehničnimi predpisi, normativi in projektno dokumentacijo!</t>
  </si>
  <si>
    <t>stroške navedene v splošnih določilih</t>
  </si>
  <si>
    <t>-</t>
  </si>
  <si>
    <t>pravočasno vgradnjo vgradnih elementov in elementov za preboje oz. odprtine</t>
  </si>
  <si>
    <t>vezni in distančni material</t>
  </si>
  <si>
    <t>materiali in premazi za izvajanje nege betona skladno s projektom betona</t>
  </si>
  <si>
    <t>stroške izdelave projekta betona in dokazila kvalitete vgrajenega betona (tekoča notranja kontrola, odvzemi in preskusi vzorcev, pridobitev poročil o preiskavi betona in predaja nadzornemu organu ter končno poročilo zunanje institucije registrirane za oceno kvalitete betonov).</t>
  </si>
  <si>
    <t>kg</t>
  </si>
  <si>
    <t>GRADBENI DEL</t>
  </si>
  <si>
    <t>VODOVODNI MATERIAL Z MONTAŽO IN TRANSPORTI</t>
  </si>
  <si>
    <t>V ENOTNIH CENAH POSTAVK ZAJETI TUDI:</t>
  </si>
  <si>
    <t>Dobava in polaganje signalno opozorilnega traku z napisom "POZOR VODOVOD!"</t>
  </si>
  <si>
    <t>transportne stroške dobave materiala.</t>
  </si>
  <si>
    <t>ureditev deponije vodovodnega materiala in zavarovanje</t>
  </si>
  <si>
    <t xml:space="preserve">nakladanje, razkladanje in prevoz vodovodnega materiala in orodja po gradbišču od deponije do mesta vgradnje </t>
  </si>
  <si>
    <t>prenos, spuščanje in polaganje vodovodnega materiala v jarek ter montaža z vsemi pomožnimi deli in materialom.</t>
  </si>
  <si>
    <t>usklajevanje z naročnikom in izvajanje oz. sodelovanje pri izvajanju začasnih zapor za potrebe navezav in testiranj novega vodovoda.</t>
  </si>
  <si>
    <t>preskus hidrantov s strani registriranega izvajalca, skladno s pravilnikom o preskušanju hidrantnih omrežij (ULRS št. 22/95 in 102/09)</t>
  </si>
  <si>
    <t>rezanje obst cevi na mestu navezave in priprava cevi za montažo, ter odvoz in deponiranje odstranjenih delov.</t>
  </si>
  <si>
    <t>cevi  in fazonski kosi iz PE materiala se spajajo z elektrofuzijo (brez čelnih spojev)</t>
  </si>
  <si>
    <t xml:space="preserve">fazonski kosi - duktil </t>
  </si>
  <si>
    <t>Tablice za označevanje nadtalnih hidrantov</t>
  </si>
  <si>
    <t>vzdrževanje reda in čistoče na gradbišču, čiščenje površin in jaškov.</t>
  </si>
  <si>
    <t>nega vseh vgrajenih materialov</t>
  </si>
  <si>
    <t>Izdelava geodetskih posnetkov, izvajanje meritev in risanje shem za potrebe izdelave DOZO, PID, NOV, geodetskega posnetka končnega stanja terena in za potrebe vnosa komunalnih vodov v kataster komunalnih vodov.</t>
  </si>
  <si>
    <t>Pred izdelavo ponudbe si ogledati teren in se seznaniti s pogoji na terenu, ter jih upoštevati v svoji ponudbi. Investitor ne bo priznal nobene zahteve, ki bi izvirala iz nepoznavanja  razmer na terenu, ki jih je mogoče ugotoviti pred oddajo ponudbe.</t>
  </si>
  <si>
    <t>Izdelava tehnološko ekonomskega elaborata vključno s programom notranje kontrole in terminskim planom.</t>
  </si>
  <si>
    <t xml:space="preserve">material, delovna sila, orodja, delavni stroji oz. naprave potrebni za izpolnitev posamezne postavke </t>
  </si>
  <si>
    <t>snemanje izmer na mestu samem in usklajevanje z nadzorom oz. odg.projektantom v primeru odstopanja od projekta ali pri nejasnostih;</t>
  </si>
  <si>
    <t xml:space="preserve"> DDV</t>
  </si>
  <si>
    <t>REKAPITULACIJA</t>
  </si>
  <si>
    <t>Odgovorni projektant:</t>
  </si>
  <si>
    <t>Dušan Križaj, u.d.i.g.</t>
  </si>
  <si>
    <t>Datum:</t>
  </si>
  <si>
    <t>POPIS DEL:</t>
  </si>
  <si>
    <t xml:space="preserve">Kompletna gradbiščna ureditev </t>
  </si>
  <si>
    <t>Geomehanski nadzor</t>
  </si>
  <si>
    <t>Izdelava geodetskega posnetek končnega stanja v obsegu in po navodilih upravljalca.</t>
  </si>
  <si>
    <t>ZAKLJUČNA DELA IN TUJE STORITVE</t>
  </si>
  <si>
    <t>Ročno planiranje in strojno utrjevanje dna jarka/gradbene jame (Evd=30 MPa) z natančnostjo +/-2 cm</t>
  </si>
  <si>
    <t>rezanje novih cevi, kjer je to potrebno zaradi odcepov, lokov in ostalih prekinitev, priprava cevi za montažo, ter odvoz in deponiranje odstranjenih delov.</t>
  </si>
  <si>
    <t xml:space="preserve">cevi </t>
  </si>
  <si>
    <t>Pri proizvodih, kjer je naveden določen proizvajalec, je možna tudi izbira drugega z enakimi lastnostmi in kvaliteto s predhodno potrditvijo odgovornega projektanta in naročnika. Potrebno paziti na vgradne dimenzije.</t>
  </si>
  <si>
    <t>Izvajanje zemeljskih del je potrebno prilagoditi dejanskemu stanju, ugotovljenem na terenu in navodilih geomehanika. Nagib stranice odprtega izkopa mora ustrezati zemljini tako, da se material na posipa, oziroma drsi. 
Zaporedje del je potrebno organizirati na način, da se po izkopu jarka čim prej izdela posteljica, položi cevovod in izvede zasip. Dolžino odsekov prilagoditi stanju na terenu.</t>
  </si>
  <si>
    <t>Fazonski kosi - PE100 SDR11 - 16 bar</t>
  </si>
  <si>
    <t xml:space="preserve">Sestavni del tega projektantskega popisa je kompletna projektna PZI dokumentacija! Če se zahteve v različnih delih načrta razlikujejo, se je potrebno posvetovati z odgovornim projektantom, sicer se upoštevajo višje zahteve. </t>
  </si>
  <si>
    <t>Zakoličba in označevanje vseh križanj in vzporednih potekov z ostalimi komunalnimi vodi</t>
  </si>
  <si>
    <t>Rušenje nearmiranih betonov (podložni, polnilni, naklonski...) z nakladanjem in odvozom na stalno deponijo vključno s stroški deponije (obračuna se vgrajeno stanje pred rušenjem)</t>
  </si>
  <si>
    <t xml:space="preserve">Porušitev in odstranitev jaška z notranjo stranico/premerom 85 do 100 cm vključno s pripadajočim AB vencem in LTŽ/bet pokrovom, z nalaganjem na kamion in odvozom v deponijo  ter plačilom takse. </t>
  </si>
  <si>
    <t xml:space="preserve">Porušitev in odstranitev jaška z notranjo stranico/premerom do 50 cm vključno s pripadajočim AB vencem in LTŽ/bet pokrovom, z nalaganjem na kamion in odvozom v deponijo na razdaljo ter plačilom takse. </t>
  </si>
  <si>
    <t xml:space="preserve">Porušitev in odstranitev jaška z notranjo stranico/premerom 60 do 80 cm vključno s pripadajočim AB vencem in LTŽ/bet pokrovom, z nalaganjem na kamion in odvozom v deponijo  ter plačilom takse. </t>
  </si>
  <si>
    <t>odpadek je vštet v ceno vgrajene cevi. Obračuna se dolžino vgrajenih cevi!</t>
  </si>
  <si>
    <t>za elektro uporovno spajanje !</t>
  </si>
  <si>
    <t>Armature - min PN16</t>
  </si>
  <si>
    <t>Glavni tlačni preizkus skladno s standardom SIST EN 805</t>
  </si>
  <si>
    <t>Predpreizkus vodotesnosti cevovoda s tlačnim preizkusom pred predajanjem posamezne faze v uporabo skladno s standardom SIST EN 805.</t>
  </si>
  <si>
    <t>Izpiranje cevovoda</t>
  </si>
  <si>
    <r>
      <rPr>
        <b/>
        <sz val="10"/>
        <rFont val="Arial"/>
        <family val="2"/>
        <charset val="238"/>
      </rPr>
      <t>Opomba:</t>
    </r>
    <r>
      <rPr>
        <sz val="10"/>
        <rFont val="Arial"/>
        <family val="2"/>
        <charset val="238"/>
      </rPr>
      <t xml:space="preserve"> </t>
    </r>
  </si>
  <si>
    <t>Potrebno zajeti vse stroške povezane z izvajanjem del v več fazah, odvisno od zasedenosti površin. Sproščanje površin za gradnjo se bo sproti usklajevalo z operativo Luke Koper.</t>
  </si>
  <si>
    <t>Betoniranje odcepov, podstavkov za hidrante z betonom C16/20 (cca 0.05 m3/kos) s pomožnimi deli (začasno podpiranje, opaži,...)</t>
  </si>
  <si>
    <r>
      <t>ves material in delo potrebna za spajanje cevi, fazonskih kosov in armatur (</t>
    </r>
    <r>
      <rPr>
        <b/>
        <sz val="10"/>
        <rFont val="Arial"/>
        <family val="2"/>
        <charset val="238"/>
      </rPr>
      <t>spojke oz. obojke*</t>
    </r>
    <r>
      <rPr>
        <sz val="10"/>
        <rFont val="Arial"/>
        <family val="2"/>
        <charset val="238"/>
      </rPr>
      <t>, vijaki, tesnila, maziva...)
*nekateri fazonski kosi iz PEHD imajo že narejene elektrovarilne nastavke, medtem ko je pri drugih potrebno dodati spojke (obojke) za izvedbo spoja PEHD fazonskega kosa na PEHD cev ali drug PEHD fazonski kos</t>
    </r>
    <r>
      <rPr>
        <b/>
        <sz val="10"/>
        <rFont val="Arial"/>
        <family val="2"/>
        <charset val="238"/>
      </rPr>
      <t>. Dodatne spojke za fazonske kose se obračunajo ločeno. Spojke za spajanje cevi je potrebno zajeti v ceni cevi in se ne obračunajo ločeno!</t>
    </r>
  </si>
  <si>
    <t>Izdelava obrabne in zaporne plasti iz bituminizirane zmesi AC 11 surf PmB 45/80-65 A2 v debelini 4 cm</t>
  </si>
  <si>
    <t>stroški črpanja vode iz jarkov in gradbenih jam (prisotna podtalna voda vezana na plimovanje)</t>
  </si>
  <si>
    <t>SKUPAJ</t>
  </si>
  <si>
    <t>Nepredvidena dela:</t>
  </si>
  <si>
    <t xml:space="preserve">Zaščita obstoječih komunalnih vodov  (na mestu prečkanja) z začasnim podpiranjem oziroma obešanjem. </t>
  </si>
  <si>
    <t>Dobava in vgradnja zaščitne cevi PE d160 nad zasuni</t>
  </si>
  <si>
    <t>Potrebno zajeti stroške dobave, vse prevoze in prenose materialov, vsa potrebna dela in vse podjetniške stroške, vključno z vsemi pristojbinami Luki Koper (plačilia dovolilnic, evidence za odpeljan material na deponije in ostalih stroškov nastalih zaradi dela na področju carinske cone v Luki Koper.</t>
  </si>
  <si>
    <t>Potrebno zajeti stroške povezane z izvajanjem del v območju tirov (obveščanje, zaščita tira skladno s pravilnikom, čuvaji , geodetski posnetki,…)</t>
  </si>
  <si>
    <t>Izdelava PID po končani gradnji objekta v pisni (4 izvodi) in digitalni obliki ter predajo investitorju.</t>
  </si>
  <si>
    <t>Izdelava NOV po končani gradnji objekta v pisni (4 izvodi) in digitalni obliki ter predajo investitorju.</t>
  </si>
  <si>
    <t>Dejansko stanje poteka obstoječih temeljev, komunalnih vodov in ostalih okoliščin lahko odstopa od predvidenih v projektu in se bo dokončno odkrilo v fazi izvedbe. Po potrebi se potek prilagodi stanju na terenu.</t>
  </si>
  <si>
    <t>ves potrebni dodatni material in delo za izvedbo tlačnega preskusa kot so slepe prirobnice z not navojem, enojne univerzalne spojke, fitingi, manometer, ventili…)</t>
  </si>
  <si>
    <t xml:space="preserve">Porušitev in odstranitev obstoječih cevi (PEHD, PVC, LTŽ; beton…)  premera do DN10 cm, vključno z odvozom na trajno deponijo ter plačilom takse. </t>
  </si>
  <si>
    <t xml:space="preserve">Porušitev in odstranitev obstoječih cevi (PEHD, PVC, LTŽ; beton…)  premera nad DN 100 mm do 300 mm, vključno z odvozom na trajno deponijo ter plačilom takse. </t>
  </si>
  <si>
    <t xml:space="preserve">Dobava in polaganje peščene posteljice iz sejanega peska 4-8 mm v debelini 15 cm, kompletmo s prevozom, premetavanjem v jarek, planiranjem, podbijanjem cevi in lahkim utrjevanjem. Zgoščenost min 97% SPP. </t>
  </si>
  <si>
    <t xml:space="preserve">Obsip ob in nad cevjo v višini 20 cm iz sejanega peska 4-8 mm, kompletno s prevozom, premetavanjem v jarek, planiranjem,  podbijanjem cevi in lahkim utrjevanjem. Zgoščenost min 97% SPP. </t>
  </si>
  <si>
    <t>Razpiranje jarka s kanalskimi varovalni opaži (npr. Krings, Bandelli,…), za višine izkopa do 2 m, v primeru nestabilnih stranic izkopa. Obračun po tekočem metru jarka.</t>
  </si>
  <si>
    <t>Razpiranje jarka s kanalskimi varovalni opaži (npr. Krings, Bandelli,…), za višine izkopa 2 do 4 m, v primeru nestabilnih stranic izkopa. Obračun po tekočem metru jarka.</t>
  </si>
  <si>
    <t>Pod in obbetoniranje podložne betonske plošče za cestne kape zasunov, zračnikov, hidrantov z betonom C30/37 XC4 z vsemi pomožnimi deli (začasno podpiranje, opaži,...).</t>
  </si>
  <si>
    <t>Sprotno pometanje in pranje površin</t>
  </si>
  <si>
    <t>Nego vgrajenih materialov</t>
  </si>
  <si>
    <t>Premazovanje stika med obstoječim in novim nosilnim asfaltom z bitumensko emulzijo.</t>
  </si>
  <si>
    <t>Premazovanje stika med obstoječim in novim obrabnim asfaltom z bitumensko emulzijo.</t>
  </si>
  <si>
    <t>Pobrizg s polimerno bitumensko emulzijo nad 1.3 kg/m2 (med nosilnim in obrabnim asfaltom)</t>
  </si>
  <si>
    <t>Kompletna dobava materiala in izvedba horizontalne prometne signalizacije - tankoslojne voziščne označbe (zahtevane lastnosti: B3, S1, R2, RW0). Strojno izdelane talne označbe iz enokomponentne barve, vključno z 250 g/m2 posipa z drobci / kroglicami stekla, debelina plasti suhe snovi 250 mikrometra:</t>
  </si>
  <si>
    <t>neprekinjena črta, širine 12 cm, bela barva</t>
  </si>
  <si>
    <t>Geodetski posnetek obstoječih talnih označb v območju posega in ponovno zakoličenje po izvedbi novega asfaltiranja</t>
  </si>
  <si>
    <t>cev PE100 RC d110-16 bar</t>
  </si>
  <si>
    <t xml:space="preserve">fazonski kosi iz nodularne litine (ductil) morajo biti izdelani v skladu z EN 545:2010 z zunanjo epoxy zaščito min deb. 250 mikronov; opremljeni morajo biti z ustreznimi tesnili v skladu z EN 681-1. Vse za nominalni tlak PN 16 barov ali več (vključno s prirobničnimi spoji in tesnili), razen, če je v posamezni postavki navedeno drugače. </t>
  </si>
  <si>
    <t>KOLENO 45° E+ PE100  SDR11 d110</t>
  </si>
  <si>
    <t>OBOJKA E+ PE100  SDR11 d110</t>
  </si>
  <si>
    <t>EV ZASUN DN 125 - DUKTIL</t>
  </si>
  <si>
    <t>EV ZASUN DN 100 - DUKTIL</t>
  </si>
  <si>
    <t>EV ZASUN DN 80 - DUKTIL</t>
  </si>
  <si>
    <t xml:space="preserve">Dezinfekcija in sanitarni preizkus vodovoda. </t>
  </si>
  <si>
    <t xml:space="preserve">Izvajalec je dolžan na pisni nalog naročnika izvesti nepredvidena dela. Za ta dela je dolžan predložiti analizo cene ter navesti uporabljene normative.
Izvajalec tudi brez poprejšnjega naloga naročnika izvede nepredvidena dela, ki so nujna, da se zagotovijo trdnost objekta, pravilen potek del in normalne uporaba zgrajenega objekta ali da se prepreči nastanek škode, če zaradi nujnosti ali drugih opravičenih vzrokov nima možnosti, da bi zanje zahteval od naročnika poprej nalog. Pri tem se sme izvajalec odmakniti od tehnične dokumentacije, na podlagi katere izvaja dela. 
</t>
  </si>
  <si>
    <t>Ostali material in oprema</t>
  </si>
  <si>
    <t>Zagotavljanje požarne straže v času trajanja pogodbe.</t>
  </si>
  <si>
    <t>Rezkanje (ali obejstransko rezanje z diamantno žago in porušitev) asfaltne plasti v debelini 10-20 cm, vključno z odvozom in obdelavo za ponovno uporabo ali odvozom na stalno deponijo ter plačilom takse.
opomba: rezkan asfalt se lahko uporabi za zasip v razmerju tampon:rezkanec=70:30</t>
  </si>
  <si>
    <t>Rezkanje (ali obejstransko rezanje z diamantno žago in porušitev) asfaltne plasti v debelini 20-30 cm, vključno z odvozom in obdelavo za ponovno uporabo ali odvozom na stalno deponijo ter plačilom takse.
opomba: rezkan asfalt se lahko uporabi za zasip v razmerju tampon:rezkanec=70:30</t>
  </si>
  <si>
    <t>Rezkanje (ali obejstransko rezanje z diamantno žago in porušitev) asfaltne plasti v debelini nad 30 cm, vključno z odvozom in obdelavo za ponovno uporabo ali odvozom na stalno deponijo ter plačilom takse.
opomba: rezkan asfalt se lahko uporabi za zasip v razmerju tampon:rezkanec=70:30</t>
  </si>
  <si>
    <t xml:space="preserve">Rušenje AB konstrukcij z rezanjem armature, nakladanje in odvoz ruševin na stalno deponijo vključno s stroški deponije in vsemi pomožnimi deli (obračun v vgrajenem stanje pred rušenjem). </t>
  </si>
  <si>
    <r>
      <t xml:space="preserve">Polaganje ločilnega geosintetika natezne trdnosti 50 kN/m npr. TenCate Polifelt TS 50 po obodu izkopa z začasnim pritrjevanjem na bok izkopa in kasnejšim prekrivanjem na vrhu vgrajene zemljine 
</t>
    </r>
    <r>
      <rPr>
        <i/>
        <sz val="10"/>
        <rFont val="Arial"/>
        <family val="2"/>
      </rPr>
      <t>Opomba: Geotekstil se uporabi v primeru glinenega materiala na dnu in stranicah izkopa.</t>
    </r>
  </si>
  <si>
    <r>
      <t xml:space="preserve">Dobava in vgradnja kamnite posteljice iz grušča 0-100 mm, d=25-50 cm.  Komprimiranje v plasteh po 20 cm (Evd=30 MPa).
</t>
    </r>
    <r>
      <rPr>
        <i/>
        <sz val="10"/>
        <rFont val="Arial"/>
        <family val="2"/>
      </rPr>
      <t>Opomba: V primeru zamenjave slabo nosilnih temeljnih tal.</t>
    </r>
  </si>
  <si>
    <t>DN 100</t>
  </si>
  <si>
    <t>DN 200</t>
  </si>
  <si>
    <t>DN 300</t>
  </si>
  <si>
    <t>DN 400</t>
  </si>
  <si>
    <t>Dobava, krivljenje in vezanje armature B500B za armiranje podstavkov.</t>
  </si>
  <si>
    <t>Izdelava s cementom vezane (stabilizirane) spodnje nosilne plasti drobljenca v debelini 20 cm. Zajeti vse dobave in dela skladno s TSC 06.320</t>
  </si>
  <si>
    <t>cev PE100 RC d125-16 bar</t>
  </si>
  <si>
    <t>cev PE100 RC d140-16 bar</t>
  </si>
  <si>
    <t>cev PE100 RC d32-16 bar</t>
  </si>
  <si>
    <t>T DN125/100 - DUKTIL</t>
  </si>
  <si>
    <t>T DN100/100 - DUKTIL</t>
  </si>
  <si>
    <t>T DN100/80 - DUKTIL</t>
  </si>
  <si>
    <t>FFR DN100/80 - DUKTIL</t>
  </si>
  <si>
    <t>FF DN100/500 - DUCTIL</t>
  </si>
  <si>
    <t>FF DN80/100 - DUCTIL</t>
  </si>
  <si>
    <t>FF DN80/300 - DUCTIL</t>
  </si>
  <si>
    <t>FF DN80/500 - DUCTIL</t>
  </si>
  <si>
    <t>N DN100 - DUCTIL</t>
  </si>
  <si>
    <t>N DN80 - DUCTIL</t>
  </si>
  <si>
    <t>Provizorij za pitno vodolz cevi PE d63, fazonskih kosov in armatur  komplet z vsem materialom in delom.</t>
  </si>
  <si>
    <t>T KOS RED  E+ E+ PE100  SDR11 d125/d90</t>
  </si>
  <si>
    <t>KOLENO 90° E+ PE100  SDR11 d125</t>
  </si>
  <si>
    <t>KOLENO 45° E+ PE100  SDR11 d125</t>
  </si>
  <si>
    <t>KOLENO 15° PE100 SDR11 L d125</t>
  </si>
  <si>
    <t>KOLENO 15° PE100 SDR11 L d110</t>
  </si>
  <si>
    <t>LOK 22° PE100 SDR11 L d110</t>
  </si>
  <si>
    <t>KONČNIK IN PRIROBNICA PE d140/DN125</t>
  </si>
  <si>
    <t>KONČNIK IN PRIROBNICA PE d125/DN100</t>
  </si>
  <si>
    <t>KONČNIK IN PRIROBNICA PE d110/DN100</t>
  </si>
  <si>
    <t xml:space="preserve">KONČNIK IN PRIROBNICA PE d90/DN80 </t>
  </si>
  <si>
    <t>OBOJKA E+ PE100  SDR11 d140</t>
  </si>
  <si>
    <t>OBOJKA E+ PE100  SDR11 d125</t>
  </si>
  <si>
    <t>EV ZASUN DN 100 - primeren za morsko vodo</t>
  </si>
  <si>
    <t>EV ZASUN DN 80 - primeren za morsko vodo</t>
  </si>
  <si>
    <t>DVOJNA UNIVERZALNA SPOJKA DN 125</t>
  </si>
  <si>
    <t>DVOJNA UNIVERZALNA SPOJKA DN 100</t>
  </si>
  <si>
    <t>DVOJNA UNIVERZALNA SPOJKA DN80</t>
  </si>
  <si>
    <t>ENOJNA UNIVERZALNA SPOJKA DN 100</t>
  </si>
  <si>
    <t>ENOJNA UNIVERZALNA SPOJKA DN 80</t>
  </si>
  <si>
    <r>
      <t xml:space="preserve">Zasuni so skladni z EN 1074-1 in -2, zunanje dimenzije po EN 558-1 GR14 (EN 1074-1 in -2). Dimenzije prirobnic skladne z 1092-2. Telo in ohišje zasuna morajo biti iz duktilne litine EN-GJS 400 po EN 1563, zunanja in notranja epoxy prašno zaščita min. debeline 250 </t>
    </r>
    <r>
      <rPr>
        <sz val="10"/>
        <rFont val="Symbol"/>
        <family val="1"/>
        <charset val="2"/>
      </rPr>
      <t>m</t>
    </r>
    <r>
      <rPr>
        <sz val="10"/>
        <rFont val="Arial"/>
        <family val="2"/>
        <charset val="238"/>
      </rPr>
      <t>m. Vreteno mora biti iz nerjavečega jekla tesnjeno z več O-ring obroči. 
Če je navedena zahteva, da so zasuni primerni za morsko vodo morajo biti vsi deli (vreteno, matice, tesnila...), ki so v stiku z morsko vodo korozijsko odporni na slano vodo.</t>
    </r>
  </si>
  <si>
    <t>cevi in fazonski kosi iz PE materiala morajo biti izdelani iz materiala PE100-RC - tip 1 za nazivni tlak 16 barov (SDR11) in skladni s standardi DIN EN 12201, DIN 8074/75, ISO 12176.
Izvajalec mora dokazati ustreznost izbranega proizvajalca s statičnim izračunom za PE cevi</t>
  </si>
  <si>
    <t>Epoxi zaščita fazonskih kosov in armatur mora biti povsem nepoškodovna!!! V primeru prask ali lokalno odluščene zaščite se kosi ne smejo vgraditi. Popravljanje s premazovanjem na gradbišču ni dovoljeno!!!</t>
  </si>
  <si>
    <r>
      <t xml:space="preserve">CESTNA KAPA </t>
    </r>
    <r>
      <rPr>
        <sz val="11"/>
        <rFont val="Symbol"/>
        <family val="1"/>
        <charset val="2"/>
      </rPr>
      <t xml:space="preserve">F </t>
    </r>
    <r>
      <rPr>
        <sz val="11"/>
        <color theme="1"/>
        <rFont val="Calibri"/>
        <family val="2"/>
        <charset val="238"/>
        <scheme val="minor"/>
      </rPr>
      <t>200mm  ZA ZASUN Z BET. PODLOŽNO PLOŠČICO</t>
    </r>
  </si>
  <si>
    <r>
      <t xml:space="preserve">CESTNA KAPA </t>
    </r>
    <r>
      <rPr>
        <sz val="11"/>
        <rFont val="Symbol"/>
        <family val="1"/>
        <charset val="2"/>
      </rPr>
      <t xml:space="preserve">F </t>
    </r>
    <r>
      <rPr>
        <sz val="11"/>
        <color theme="1"/>
        <rFont val="Calibri"/>
        <family val="2"/>
        <charset val="238"/>
        <scheme val="minor"/>
      </rPr>
      <t>125 mm  ZA ZASUN Z BET. PODLOŽNO PLOŠČICO</t>
    </r>
  </si>
  <si>
    <r>
      <t>OVALNA CESTNA KAPA</t>
    </r>
    <r>
      <rPr>
        <sz val="11"/>
        <color theme="1"/>
        <rFont val="Calibri"/>
        <family val="2"/>
        <charset val="238"/>
        <scheme val="minor"/>
      </rPr>
      <t xml:space="preserve"> ZA HIDRANT Z BET. PODLOŽNO PLOŠČICO</t>
    </r>
  </si>
  <si>
    <t>OBNOVA HIDRANTNEGA OMREŽJA SKLADIŠČA 6A do NAS9</t>
  </si>
  <si>
    <t>Izvedba priključka z navrtnim zasunom za vgradnjo pod tlakom za hitro spajanje na cevi PE d140: navrtni zasun z oklepom ZAK 34 in koleno ZAK34/d32</t>
  </si>
  <si>
    <t>Krogelni ventil z izpustom 1'' z drobnim spojnim materialom (vse inox) za montažo v jašku</t>
  </si>
  <si>
    <t xml:space="preserve">Izdelava jaška brez dna za talni izpust na vodovodnem priključku iz betonske cevi DN 40 cm globokega 1,0 m na podložni plasti iz betona C16/20 vključno z drenažnim zasipom,  z vsemi deli in dobavami. </t>
  </si>
  <si>
    <t>Dobava in vgraditev pokrova in okvirja 400/400 mm iz duktilne litine  z nosilnostjo 600 kN, z možnostjo zaklepa in protihrupnim vložkom, nad jaškom DN 400 mm. Upoštevati tudi podl. beton in AB ploščo iz betona C30/37.</t>
  </si>
  <si>
    <t>Izvedba AB temelja za pitnik dimenzij 50cm x 50cm x 40cm.</t>
  </si>
  <si>
    <t>Dobava in montaža ogledala dimenzij 45x60 cm na steno nad pitnikom.</t>
  </si>
  <si>
    <t>PITNIK s kroglično pipo in vso potrebno instalacijo za priklop na vodovodni priključek (vse nerjavna izvedba). Pred montažo mora pitnik potrditi naročnik  Primeren je npr. pitnik Kremen Mb - Vodnjak "Drava".</t>
  </si>
  <si>
    <t>Vsi vijaki morajo biti iz nerjavečega jekla inox A4 (AISI 316), obvezna upraba ustreznega maziva za montažo privijačenih spojev.</t>
  </si>
  <si>
    <t>Betoniranje začasnih prekopov na nivoju obst. asfaltov debeline z betonom C12/5, vključno s podložno PVC folijo ter kasnejša porušitev in odvoz  na deponijo.</t>
  </si>
  <si>
    <t>Vsa rušitvena dela in transporti ruševin se obračunajo v vgrajenem stanju, zato je potrebno pri kalkulaciji cene na enoto upoštevati ustrezne faktorje razrahljivosti oziroma zbitosti.</t>
  </si>
  <si>
    <t xml:space="preserve">Demontaža in odstranitev obstoječih cevi (PEHD, PVC, LTŽ; beton…)  premera nad DN300 mm do 500, vključno z odvozom na trajno deponijo ter plačilom takse. </t>
  </si>
  <si>
    <t xml:space="preserve">Demontaža in odstranitev obstoječih zunanjih hidrantov in cestnih kap, vključno z odvozom na trajno deponijo ter plačilom takse. </t>
  </si>
  <si>
    <t xml:space="preserve">Demontaža in odstranitev obstoječih hidrantnih omaric z opremo, vključno z  odvozom na trajno deponijo ter plačilom takse oz. deponiranjem znotraj Luke KP po predhodnem dogovoru z naročnikom. </t>
  </si>
  <si>
    <t>Izdelava nosilne plasti iz bituminizirane zmesi AC 22 base B 50/70 A2 v debelini 12 cm</t>
  </si>
  <si>
    <t>Rezkanje asfaltne plasti v debelini do 4 cm in širini 30 cm pred asfaltiranjem obrabne plasti (navezava stari novi asfalt), vključno z odvozom in obdelavo za ponovno uporabo ali odvozom na stalno deponijo ter plačilom takse.</t>
  </si>
  <si>
    <t>neprekinjena črta, širine 12 cm, rumena barva za označitev hidranta</t>
  </si>
  <si>
    <r>
      <t xml:space="preserve">Izdelava cestnega betonskega požiralnika iz BC premera 50 cm s peskolovom min.globine 50 cm, skupaj z izdelavo AB ležišča in dna in obbetoniranja  z betonom  C20/25;XC2, izdelavo AB okvirja iz betona C30/37 XC4, montažo obstoječega LTŽ okvirja in rešetke 
</t>
    </r>
    <r>
      <rPr>
        <i/>
        <sz val="10"/>
        <rFont val="Arial"/>
        <family val="2"/>
      </rPr>
      <t>opomba: Predvideno v primeru, da je zaradi izkopa potrebna odstranitev obstoječih požiralnikov</t>
    </r>
  </si>
  <si>
    <t>2.10</t>
  </si>
  <si>
    <t>2.11</t>
  </si>
  <si>
    <t>X DN100 - DUCTIL</t>
  </si>
  <si>
    <t>KOLENO 45° E+ PE100  SDR11 d140</t>
  </si>
  <si>
    <t xml:space="preserve">Razrez in odstranitev obstoječih cevovodov v skladiščih do DN 100 mm (jeklo, LTŽ...), vključno z odvozom na trajno deponijo ter plačilom takse oz. odprodajo. </t>
  </si>
  <si>
    <t>Izvedba odtoka iz cevi in fazonskih kosov PVC d 50 - 75 mm ter priklopom na obstoječi jašek (odtok iz pitnika)</t>
  </si>
  <si>
    <t>PODTALNI HIDRANT DN80, RD 1000 mm - primeren za morsko vodo</t>
  </si>
  <si>
    <t>PODTALNI HIDRANT DN80, RD 750 mm - primeren za morsko vodo</t>
  </si>
  <si>
    <t>Teleskopska vgradilna garnitura za zasune, vsi kovinski deli iz nerjavečega jekla oz. PKZ premaz - za morsko vodo</t>
  </si>
  <si>
    <t>Avgust 2019</t>
  </si>
  <si>
    <t>IV.</t>
  </si>
  <si>
    <t>NEPREDVIDENA DELA (10%)</t>
  </si>
  <si>
    <t>Dobava na mesto vgradnje in polaganje  zaščitnih cevi reb PE/PVC d 250, polno obbetoniranje, vključno s tesnenjem koncev cevi s PU peno</t>
  </si>
  <si>
    <r>
      <t xml:space="preserve">Dobava na mesto vgradnje in polaganje kanalizacije, polno obbetoniranje, vključno z izvedbo priključkov na obstoječo kanalizacijo.
</t>
    </r>
    <r>
      <rPr>
        <i/>
        <sz val="10"/>
        <rFont val="Arial"/>
        <family val="2"/>
      </rPr>
      <t>opomba: Predvideno v primeru, da je ni možno ohraniti obstoječe kanalizacije pri izvajanju izkopov.</t>
    </r>
  </si>
  <si>
    <t>Zasip jarka z betonom C 12/15 na težko dostopnih mestih (npr. med zaščitno cevjo in obst. komunalnim vodom). V ceni so zajeta vsa pomožna in zaščitna dela vključno z opaži.</t>
  </si>
  <si>
    <t>Strojni in delno ročni (sonde, kom vodi...) izkop materiala III. - IV. ktg (vključno s cementno stabilizacijo in globje ležečimi plastmi starih asfaltov) za temelje, kanalske rove, prepuste, jaške in drenaže, globine do 2,0 m  s sprotnim nakladanjem na kamion in odvozom na stalno deponijo ter plačilom takse.</t>
  </si>
  <si>
    <t>Strojni in delno ročni (sonde, kom vodi...) izkop materiala III. - IV. ktg (vključno s cementno stabilizacijo in globje ležečimi plastmi starih asfaltov) za temelje, kanalske rove, prepuste, jaške in drenaže, globine 2,0 do 4,0 m  s sprotnim nakladanjem na kamion in odvozom na stalno deponijo ter plačilom takse.</t>
  </si>
  <si>
    <t>Dobava in zasip jarka s tamponskim drobljencem 0-32 vključno s planiranjem (z natančnostjo ± 2cm) in utrjevanjem-uvaljanjem do projektno predpisane zbitosti na planumu asfalta (Ev2≥120 MPa; Evd≥55 MPa; Ev2/Ev1≤2,0).
V ceni zajeti tudi transporti in manipulacije z zasipnim materialom
Upoštevati, da se začasno jarek zasipa višje od planuma cementne stabilizacije zaradi prevoznosti jarka in se pred polaganjem cementne stabilizacije odstrani do kote planuma CS in ponovno uvalja. Obračuna se samo končno vgrajena količina.</t>
  </si>
  <si>
    <t>Ureditev gradbišča v skladu z načrtom organizacije gradbišča in v skladu z varnostnim načrtom. Po končanih delih se odstranijo vsi provizoriji in območje gradbišča se pospravi in počisti. Načrt ureditve gradbišča in sodelovanje z izdelovalcem varnostnega načrta.
V ceni zajeti:
&gt; priprava gradbišča z odstranitvijo eventualinih ovir na območju gradbišča
&gt; postavitev in najem gradbiščne table za označitev gradbišča (skladno z veljavnim Pravilnikom o označitvi gradbišča)
&gt; provizoriji za potrebe gradbišča (garderobe, pisarne, WC,  dovod, razvod in poraba električne energije ter vode)
&gt; gradbiščne-zaščitne ograje z dostopnimi vrati, napisne table in opozorilni znaki ter druga potrebna oprema
&gt; prometna ureditev v času gradnje - dovoljenja in izvedba zapore ali preusmeritve prometa, po potrebi je potrebno urediti obvoze za čas gradnje in jih primerno označiti
&gt;strošek zapore tira in progovnega čuvaja
&gt; izdelava dovozov in dostopov uporabnikom do objektov oz. privezov v času gradnje</t>
  </si>
  <si>
    <t xml:space="preserve">Predvideti je potrebno lokacije za začasne deponije materialov. Predvideti je potrebno prostore za vodstvo gradbišča, delavce in materiale ter strojno  in ročno orodje in opremo, prenosne sanitarije ter sanitarno in pitno vodo. </t>
  </si>
  <si>
    <t xml:space="preserve">Varovalna oprema in usposabljanja za delavce. </t>
  </si>
  <si>
    <t>zap.št</t>
  </si>
  <si>
    <t>Opis postavke</t>
  </si>
  <si>
    <t>Cena/EM</t>
  </si>
  <si>
    <t>Vrednost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</si>
</sst>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_-* #,##0.00\ [$€-424]_-;\-* #,##0.00\ [$€-424]_-;_-* &quot;-&quot;??\ [$€-424]_-;_-@_-"/>
    <numFmt numFmtId="167" formatCode="_-* #,##0.00\ _S_I_T_-;\-* #,##0.00\ _S_I_T_-;_-* &quot;-&quot;??\ _S_I_T_-;_-@_-"/>
    <numFmt numFmtId="168" formatCode="#,##0&quot;SIT&quot;;[Red]\-#,##0&quot;SIT&quot;"/>
    <numFmt numFmtId="169" formatCode="_-&quot;€&quot;\ * #,##0.00_-;\-&quot;€&quot;\ * #,##0.00_-;_-&quot;€&quot;\ * &quot;-&quot;??_-;_-@_-"/>
  </numFmts>
  <fonts count="54">
    <font>
      <sz val="11"/>
      <color theme="1"/>
      <name val="Calibri"/>
      <family val="2"/>
      <charset val="238"/>
      <scheme val="minor"/>
    </font>
    <font>
      <sz val="11"/>
      <color theme="1"/>
      <name val="Calibri"/>
      <family val="2"/>
      <charset val="238"/>
      <scheme val="minor"/>
    </font>
    <font>
      <sz val="10"/>
      <name val="Arial CE"/>
      <family val="2"/>
      <charset val="238"/>
    </font>
    <font>
      <sz val="12"/>
      <name val="SLO Times New Roman"/>
    </font>
    <font>
      <sz val="10"/>
      <name val="Arial"/>
      <family val="2"/>
      <charset val="238"/>
    </font>
    <font>
      <sz val="10"/>
      <name val="Arial CE"/>
      <charset val="238"/>
    </font>
    <font>
      <b/>
      <sz val="11"/>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10"/>
      <name val="Calibri"/>
      <family val="2"/>
      <charset val="238"/>
    </font>
    <font>
      <b/>
      <sz val="11"/>
      <color indexed="9"/>
      <name val="Calibri"/>
      <family val="2"/>
      <charset val="238"/>
    </font>
    <font>
      <sz val="10"/>
      <name val="MS Sans Serif"/>
      <family val="2"/>
      <charset val="238"/>
    </font>
    <font>
      <sz val="11"/>
      <color indexed="17"/>
      <name val="Calibri"/>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62"/>
      <name val="Calibri"/>
      <family val="2"/>
      <charset val="238"/>
    </font>
    <font>
      <b/>
      <sz val="11"/>
      <color indexed="63"/>
      <name val="Calibri"/>
      <family val="2"/>
      <charset val="238"/>
    </font>
    <font>
      <sz val="11"/>
      <color indexed="10"/>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19"/>
      <name val="Calibri"/>
      <family val="2"/>
      <charset val="238"/>
    </font>
    <font>
      <sz val="11"/>
      <color indexed="60"/>
      <name val="Calibri"/>
      <family val="2"/>
      <charset val="238"/>
    </font>
    <font>
      <sz val="10"/>
      <name val="Arial"/>
      <family val="2"/>
      <charset val="238"/>
    </font>
    <font>
      <sz val="11"/>
      <color indexed="52"/>
      <name val="Calibri"/>
      <family val="2"/>
      <charset val="238"/>
    </font>
    <font>
      <b/>
      <sz val="11"/>
      <color indexed="52"/>
      <name val="Calibri"/>
      <family val="2"/>
      <charset val="238"/>
    </font>
    <font>
      <sz val="10"/>
      <name val="Helv"/>
      <charset val="204"/>
    </font>
    <font>
      <b/>
      <sz val="18"/>
      <color indexed="62"/>
      <name val="Cambria"/>
      <family val="2"/>
      <charset val="238"/>
    </font>
    <font>
      <b/>
      <sz val="11"/>
      <color indexed="8"/>
      <name val="Calibri"/>
      <family val="2"/>
      <charset val="238"/>
    </font>
    <font>
      <b/>
      <sz val="10"/>
      <name val="Arial"/>
      <family val="2"/>
      <charset val="238"/>
    </font>
    <font>
      <sz val="9"/>
      <name val="Courier New CE"/>
      <family val="3"/>
      <charset val="238"/>
    </font>
    <font>
      <sz val="11"/>
      <name val="Calibri"/>
      <family val="2"/>
      <charset val="238"/>
    </font>
    <font>
      <sz val="11"/>
      <name val="Calibri"/>
      <family val="2"/>
      <charset val="238"/>
    </font>
    <font>
      <b/>
      <sz val="12"/>
      <name val="Arial"/>
      <family val="2"/>
      <charset val="238"/>
    </font>
    <font>
      <b/>
      <sz val="11"/>
      <color theme="1"/>
      <name val="Arial"/>
      <family val="2"/>
      <charset val="238"/>
    </font>
    <font>
      <sz val="11"/>
      <name val="Arial"/>
      <family val="2"/>
      <charset val="238"/>
    </font>
    <font>
      <b/>
      <i/>
      <sz val="12"/>
      <name val="Arial"/>
      <family val="2"/>
      <charset val="238"/>
    </font>
    <font>
      <sz val="11"/>
      <color theme="1"/>
      <name val="Arial"/>
      <family val="2"/>
      <charset val="238"/>
    </font>
    <font>
      <sz val="9"/>
      <name val="Arial"/>
      <family val="2"/>
      <charset val="238"/>
    </font>
    <font>
      <b/>
      <i/>
      <sz val="10"/>
      <name val="Arial"/>
      <family val="2"/>
      <charset val="238"/>
    </font>
    <font>
      <b/>
      <sz val="9"/>
      <name val="Arial"/>
      <family val="2"/>
      <charset val="238"/>
    </font>
    <font>
      <sz val="10"/>
      <color theme="1"/>
      <name val="Arial"/>
      <family val="2"/>
      <charset val="238"/>
    </font>
    <font>
      <sz val="10"/>
      <color rgb="FFFF0000"/>
      <name val="Arial"/>
      <family val="2"/>
      <charset val="238"/>
    </font>
    <font>
      <b/>
      <sz val="14"/>
      <name val="Arial"/>
      <family val="2"/>
      <charset val="238"/>
    </font>
    <font>
      <sz val="12"/>
      <name val="Arial"/>
      <family val="2"/>
      <charset val="238"/>
    </font>
    <font>
      <sz val="10"/>
      <name val="Arial Narrow"/>
      <family val="2"/>
      <charset val="238"/>
    </font>
    <font>
      <sz val="9"/>
      <name val="Arial Narrow"/>
      <family val="2"/>
      <charset val="238"/>
    </font>
    <font>
      <sz val="10"/>
      <name val="Symbol"/>
      <family val="1"/>
      <charset val="2"/>
    </font>
    <font>
      <sz val="11"/>
      <name val="Symbol"/>
      <family val="1"/>
      <charset val="2"/>
    </font>
    <font>
      <i/>
      <sz val="10"/>
      <name val="Arial"/>
      <family val="2"/>
    </font>
  </fonts>
  <fills count="30">
    <fill>
      <patternFill patternType="none"/>
    </fill>
    <fill>
      <patternFill patternType="gray125"/>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indexed="22"/>
      </patternFill>
    </fill>
    <fill>
      <patternFill patternType="solid">
        <fgColor indexed="62"/>
      </patternFill>
    </fill>
    <fill>
      <patternFill patternType="solid">
        <fgColor indexed="57"/>
      </patternFill>
    </fill>
    <fill>
      <patternFill patternType="solid">
        <fgColor theme="0" tint="-0.14999847407452621"/>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auto="1"/>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auto="1"/>
      </top>
      <bottom style="thin">
        <color indexed="64"/>
      </bottom>
      <diagonal/>
    </border>
    <border>
      <left/>
      <right/>
      <top style="thin">
        <color auto="1"/>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15">
    <xf numFmtId="0" fontId="0" fillId="0" borderId="0"/>
    <xf numFmtId="164" fontId="1" fillId="0" borderId="0" applyFont="0" applyFill="0" applyBorder="0" applyAlignment="0" applyProtection="0"/>
    <xf numFmtId="0" fontId="2" fillId="0" borderId="0"/>
    <xf numFmtId="0" fontId="3" fillId="0" borderId="0"/>
    <xf numFmtId="0" fontId="4" fillId="0" borderId="0"/>
    <xf numFmtId="0" fontId="5" fillId="0" borderId="0"/>
    <xf numFmtId="0" fontId="4" fillId="0" borderId="0"/>
    <xf numFmtId="0" fontId="5" fillId="0" borderId="0"/>
    <xf numFmtId="0" fontId="4" fillId="0" borderId="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7" borderId="0" applyNumberFormat="0" applyBorder="0" applyAlignment="0" applyProtection="0"/>
    <xf numFmtId="0" fontId="8" fillId="19" borderId="0" applyNumberFormat="0" applyBorder="0" applyAlignment="0" applyProtection="0"/>
    <xf numFmtId="0" fontId="8" fillId="13" borderId="0" applyNumberFormat="0" applyBorder="0" applyAlignment="0" applyProtection="0"/>
    <xf numFmtId="0" fontId="8" fillId="4"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8" fillId="13" borderId="0" applyNumberFormat="0" applyBorder="0" applyAlignment="0" applyProtection="0"/>
    <xf numFmtId="0" fontId="8" fillId="21"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9" fillId="6" borderId="0" applyNumberFormat="0" applyBorder="0" applyAlignment="0" applyProtection="0"/>
    <xf numFmtId="0" fontId="10" fillId="23" borderId="3" applyNumberFormat="0" applyAlignment="0" applyProtection="0"/>
    <xf numFmtId="0" fontId="10" fillId="23" borderId="3" applyNumberFormat="0" applyAlignment="0" applyProtection="0"/>
    <xf numFmtId="0" fontId="10" fillId="23" borderId="3" applyNumberFormat="0" applyAlignment="0" applyProtection="0"/>
    <xf numFmtId="0" fontId="10" fillId="23" borderId="3" applyNumberFormat="0" applyAlignment="0" applyProtection="0"/>
    <xf numFmtId="0" fontId="11" fillId="24" borderId="4" applyNumberFormat="0" applyAlignment="0" applyProtection="0"/>
    <xf numFmtId="38" fontId="12" fillId="0" borderId="0" applyFont="0" applyFill="0" applyBorder="0" applyAlignment="0" applyProtection="0"/>
    <xf numFmtId="38" fontId="1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14" fillId="0" borderId="0" applyNumberFormat="0" applyFill="0" applyBorder="0" applyAlignment="0" applyProtection="0"/>
    <xf numFmtId="0" fontId="13" fillId="7"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14" borderId="3" applyNumberFormat="0" applyAlignment="0" applyProtection="0"/>
    <xf numFmtId="0" fontId="18" fillId="14" borderId="3" applyNumberFormat="0" applyAlignment="0" applyProtection="0"/>
    <xf numFmtId="0" fontId="18" fillId="14" borderId="3" applyNumberFormat="0" applyAlignment="0" applyProtection="0"/>
    <xf numFmtId="0" fontId="18" fillId="14" borderId="3" applyNumberFormat="0" applyAlignment="0" applyProtection="0"/>
    <xf numFmtId="0" fontId="19" fillId="25" borderId="8" applyNumberFormat="0" applyAlignment="0" applyProtection="0"/>
    <xf numFmtId="0" fontId="19" fillId="25" borderId="8" applyNumberFormat="0" applyAlignment="0" applyProtection="0"/>
    <xf numFmtId="0" fontId="19" fillId="25" borderId="8" applyNumberFormat="0" applyAlignment="0" applyProtection="0"/>
    <xf numFmtId="0" fontId="19" fillId="25" borderId="8" applyNumberFormat="0" applyAlignment="0" applyProtection="0"/>
    <xf numFmtId="0" fontId="19" fillId="25" borderId="8" applyNumberFormat="0" applyAlignment="0" applyProtection="0"/>
    <xf numFmtId="0" fontId="19" fillId="25" borderId="8" applyNumberFormat="0" applyAlignment="0" applyProtection="0"/>
    <xf numFmtId="0" fontId="20" fillId="0" borderId="9" applyNumberFormat="0" applyFill="0" applyAlignment="0" applyProtection="0"/>
    <xf numFmtId="0" fontId="21" fillId="0" borderId="0" applyNumberFormat="0" applyFill="0" applyBorder="0" applyAlignment="0" applyProtection="0"/>
    <xf numFmtId="0" fontId="22" fillId="0" borderId="10" applyNumberFormat="0" applyFill="0" applyAlignment="0" applyProtection="0"/>
    <xf numFmtId="0" fontId="22" fillId="0" borderId="10"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25"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5" fillId="0" borderId="0"/>
    <xf numFmtId="0" fontId="1" fillId="0" borderId="0"/>
    <xf numFmtId="0" fontId="4" fillId="0" borderId="0"/>
    <xf numFmtId="0" fontId="4" fillId="0" borderId="0"/>
    <xf numFmtId="0" fontId="27" fillId="0" borderId="0"/>
    <xf numFmtId="0" fontId="12" fillId="11" borderId="13" applyNumberFormat="0" applyFont="0" applyAlignment="0" applyProtection="0"/>
    <xf numFmtId="0" fontId="12" fillId="11" borderId="13" applyNumberFormat="0" applyFont="0" applyAlignment="0" applyProtection="0"/>
    <xf numFmtId="0" fontId="12" fillId="11" borderId="13" applyNumberFormat="0" applyFont="0" applyAlignment="0" applyProtection="0"/>
    <xf numFmtId="0" fontId="12" fillId="11" borderId="13" applyNumberFormat="0" applyFont="0" applyAlignment="0" applyProtection="0"/>
    <xf numFmtId="0" fontId="5" fillId="11" borderId="13" applyNumberFormat="0" applyFont="0" applyAlignment="0" applyProtection="0"/>
    <xf numFmtId="0" fontId="5" fillId="11" borderId="13" applyNumberFormat="0" applyFont="0" applyAlignment="0" applyProtection="0"/>
    <xf numFmtId="0" fontId="5" fillId="11" borderId="13" applyNumberFormat="0" applyFont="0" applyAlignment="0" applyProtection="0"/>
    <xf numFmtId="0" fontId="5" fillId="11" borderId="13" applyNumberFormat="0" applyFont="0" applyAlignment="0" applyProtection="0"/>
    <xf numFmtId="0" fontId="5" fillId="11" borderId="13" applyNumberFormat="0" applyFont="0" applyAlignment="0" applyProtection="0"/>
    <xf numFmtId="0" fontId="5" fillId="11" borderId="13" applyNumberFormat="0" applyFon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9" fillId="23" borderId="8" applyNumberFormat="0" applyAlignment="0" applyProtection="0"/>
    <xf numFmtId="0" fontId="19" fillId="23" borderId="8" applyNumberFormat="0" applyAlignment="0" applyProtection="0"/>
    <xf numFmtId="0" fontId="19" fillId="23" borderId="8" applyNumberFormat="0" applyAlignment="0" applyProtection="0"/>
    <xf numFmtId="0" fontId="19" fillId="23" borderId="8"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8" fillId="0" borderId="14" applyNumberFormat="0" applyFill="0" applyAlignment="0" applyProtection="0"/>
    <xf numFmtId="0" fontId="28" fillId="0" borderId="14" applyNumberFormat="0" applyFill="0" applyAlignment="0" applyProtection="0"/>
    <xf numFmtId="0" fontId="11" fillId="24" borderId="4" applyNumberFormat="0" applyAlignment="0" applyProtection="0"/>
    <xf numFmtId="0" fontId="11" fillId="24" borderId="4" applyNumberFormat="0" applyAlignment="0" applyProtection="0"/>
    <xf numFmtId="0" fontId="29" fillId="25" borderId="3" applyNumberFormat="0" applyAlignment="0" applyProtection="0"/>
    <xf numFmtId="0" fontId="29" fillId="25" borderId="3" applyNumberFormat="0" applyAlignment="0" applyProtection="0"/>
    <xf numFmtId="0" fontId="29" fillId="25" borderId="3" applyNumberFormat="0" applyAlignment="0" applyProtection="0"/>
    <xf numFmtId="0" fontId="29" fillId="25" borderId="3" applyNumberFormat="0" applyAlignment="0" applyProtection="0"/>
    <xf numFmtId="0" fontId="29" fillId="25" borderId="3" applyNumberFormat="0" applyAlignment="0" applyProtection="0"/>
    <xf numFmtId="0" fontId="29" fillId="25" borderId="3" applyNumberFormat="0" applyAlignment="0" applyProtection="0"/>
    <xf numFmtId="0" fontId="9" fillId="4" borderId="0" applyNumberFormat="0" applyBorder="0" applyAlignment="0" applyProtection="0"/>
    <xf numFmtId="0" fontId="9" fillId="4" borderId="0" applyNumberFormat="0" applyBorder="0" applyAlignment="0" applyProtection="0"/>
    <xf numFmtId="0" fontId="2" fillId="0" borderId="0"/>
    <xf numFmtId="0" fontId="30" fillId="0" borderId="0"/>
    <xf numFmtId="0" fontId="31" fillId="0" borderId="0" applyNumberFormat="0" applyFill="0" applyBorder="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18" fillId="8" borderId="3" applyNumberFormat="0" applyAlignment="0" applyProtection="0"/>
    <xf numFmtId="0" fontId="18" fillId="8" borderId="3" applyNumberFormat="0" applyAlignment="0" applyProtection="0"/>
    <xf numFmtId="0" fontId="18" fillId="8" borderId="3" applyNumberFormat="0" applyAlignment="0" applyProtection="0"/>
    <xf numFmtId="0" fontId="18" fillId="8" borderId="3" applyNumberFormat="0" applyAlignment="0" applyProtection="0"/>
    <xf numFmtId="0" fontId="18" fillId="8" borderId="3" applyNumberFormat="0" applyAlignment="0" applyProtection="0"/>
    <xf numFmtId="0" fontId="18" fillId="8" borderId="3"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20" fillId="0" borderId="0" applyNumberFormat="0" applyFill="0" applyBorder="0" applyAlignment="0" applyProtection="0"/>
    <xf numFmtId="167" fontId="5" fillId="0" borderId="0" applyFont="0" applyFill="0" applyBorder="0" applyAlignment="0" applyProtection="0"/>
    <xf numFmtId="0" fontId="4" fillId="0" borderId="0"/>
    <xf numFmtId="0" fontId="5" fillId="0" borderId="0"/>
    <xf numFmtId="0" fontId="4" fillId="0" borderId="0"/>
    <xf numFmtId="0" fontId="4" fillId="0" borderId="0"/>
    <xf numFmtId="0" fontId="4" fillId="0" borderId="0"/>
    <xf numFmtId="0" fontId="3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35" fillId="0" borderId="0"/>
    <xf numFmtId="0" fontId="36" fillId="0" borderId="0"/>
    <xf numFmtId="0" fontId="36" fillId="0" borderId="0"/>
    <xf numFmtId="0" fontId="35" fillId="0" borderId="0"/>
  </cellStyleXfs>
  <cellXfs count="263">
    <xf numFmtId="0" fontId="0" fillId="0" borderId="0" xfId="0"/>
    <xf numFmtId="4" fontId="4" fillId="0" borderId="0" xfId="199" applyNumberFormat="1" applyFont="1" applyFill="1" applyBorder="1" applyAlignment="1">
      <alignment vertical="top" wrapText="1"/>
    </xf>
    <xf numFmtId="0" fontId="33" fillId="0" borderId="0" xfId="4" quotePrefix="1" applyFont="1" applyAlignment="1" applyProtection="1">
      <alignment horizontal="center" vertical="top"/>
    </xf>
    <xf numFmtId="0" fontId="4" fillId="0" borderId="2" xfId="2" applyFont="1" applyBorder="1" applyAlignment="1" applyProtection="1">
      <alignment vertical="top"/>
    </xf>
    <xf numFmtId="0" fontId="4" fillId="0" borderId="2" xfId="2" applyNumberFormat="1" applyFont="1" applyBorder="1" applyAlignment="1" applyProtection="1">
      <alignment horizontal="center" vertical="center"/>
    </xf>
    <xf numFmtId="0" fontId="4" fillId="0" borderId="2" xfId="2" applyFont="1" applyFill="1" applyBorder="1" applyAlignment="1" applyProtection="1">
      <alignment vertical="top"/>
    </xf>
    <xf numFmtId="4" fontId="37" fillId="0" borderId="2" xfId="0" applyNumberFormat="1" applyFont="1" applyBorder="1" applyAlignment="1" applyProtection="1">
      <alignment horizontal="right" vertical="center" wrapText="1"/>
    </xf>
    <xf numFmtId="4" fontId="37" fillId="0" borderId="2" xfId="0" applyNumberFormat="1" applyFont="1" applyFill="1" applyBorder="1" applyAlignment="1" applyProtection="1">
      <alignment horizontal="right" vertical="center" wrapText="1"/>
    </xf>
    <xf numFmtId="4" fontId="4" fillId="0" borderId="2" xfId="0" applyNumberFormat="1" applyFont="1" applyBorder="1" applyAlignment="1" applyProtection="1">
      <alignment horizontal="left" vertical="center" wrapText="1" indent="1"/>
    </xf>
    <xf numFmtId="165" fontId="4" fillId="0" borderId="2" xfId="1" applyNumberFormat="1" applyFont="1" applyBorder="1" applyAlignment="1" applyProtection="1">
      <alignment horizontal="right" vertical="center" wrapText="1"/>
    </xf>
    <xf numFmtId="0" fontId="4" fillId="0" borderId="0" xfId="2" applyFont="1" applyBorder="1" applyAlignment="1" applyProtection="1">
      <alignment vertical="top"/>
    </xf>
    <xf numFmtId="0" fontId="4" fillId="0" borderId="0" xfId="4" applyFont="1" applyAlignment="1" applyProtection="1">
      <alignment horizontal="left" vertical="top"/>
    </xf>
    <xf numFmtId="4" fontId="4" fillId="0" borderId="0" xfId="0" applyNumberFormat="1" applyFont="1" applyAlignment="1" applyProtection="1">
      <alignment horizontal="left" vertical="center" wrapText="1" indent="1"/>
    </xf>
    <xf numFmtId="165" fontId="4" fillId="0" borderId="0" xfId="1" applyNumberFormat="1" applyFont="1" applyBorder="1" applyAlignment="1" applyProtection="1">
      <alignment horizontal="right" vertical="center" wrapText="1"/>
    </xf>
    <xf numFmtId="0" fontId="4" fillId="0" borderId="0" xfId="2" applyFont="1" applyFill="1" applyBorder="1" applyAlignment="1" applyProtection="1">
      <alignment vertical="top"/>
    </xf>
    <xf numFmtId="49" fontId="4" fillId="0" borderId="0" xfId="4" applyNumberFormat="1" applyFont="1" applyAlignment="1" applyProtection="1">
      <alignment horizontal="justify" vertical="top" wrapText="1"/>
    </xf>
    <xf numFmtId="0" fontId="4" fillId="0" borderId="0" xfId="4" applyFont="1" applyAlignment="1" applyProtection="1">
      <alignment horizontal="right"/>
    </xf>
    <xf numFmtId="4" fontId="4" fillId="0" borderId="0" xfId="4" applyNumberFormat="1" applyFont="1" applyFill="1" applyProtection="1"/>
    <xf numFmtId="1" fontId="4" fillId="0" borderId="0" xfId="4" applyNumberFormat="1" applyFont="1" applyFill="1" applyBorder="1" applyAlignment="1" applyProtection="1">
      <alignment horizontal="right" vertical="top"/>
    </xf>
    <xf numFmtId="1" fontId="4" fillId="0" borderId="2" xfId="4" applyNumberFormat="1" applyFont="1" applyFill="1" applyBorder="1" applyAlignment="1" applyProtection="1">
      <alignment horizontal="right" vertical="top"/>
    </xf>
    <xf numFmtId="0" fontId="38" fillId="0" borderId="0" xfId="5" applyFont="1" applyBorder="1" applyAlignment="1">
      <alignment horizontal="left" vertical="top"/>
    </xf>
    <xf numFmtId="0" fontId="4" fillId="0" borderId="0" xfId="2" applyNumberFormat="1" applyFont="1" applyBorder="1" applyAlignment="1" applyProtection="1">
      <alignment horizontal="center" vertical="center"/>
    </xf>
    <xf numFmtId="49" fontId="4" fillId="0" borderId="0" xfId="2" applyNumberFormat="1" applyFont="1" applyBorder="1" applyAlignment="1" applyProtection="1">
      <alignment horizontal="left" vertical="top"/>
    </xf>
    <xf numFmtId="0" fontId="33" fillId="0" borderId="0" xfId="2" applyFont="1" applyBorder="1" applyAlignment="1" applyProtection="1">
      <alignment vertical="top"/>
    </xf>
    <xf numFmtId="3" fontId="33" fillId="0" borderId="0" xfId="2" applyNumberFormat="1" applyFont="1" applyFill="1" applyBorder="1" applyAlignment="1" applyProtection="1">
      <alignment horizontal="center" vertical="top"/>
    </xf>
    <xf numFmtId="0" fontId="4" fillId="0" borderId="0" xfId="2" applyNumberFormat="1" applyFont="1" applyBorder="1" applyAlignment="1" applyProtection="1">
      <alignment vertical="top"/>
    </xf>
    <xf numFmtId="0" fontId="39" fillId="0" borderId="0" xfId="0" applyFont="1" applyBorder="1" applyAlignment="1">
      <alignment horizontal="left" vertical="top"/>
    </xf>
    <xf numFmtId="0" fontId="39" fillId="0" borderId="0" xfId="0" applyFont="1" applyBorder="1" applyAlignment="1">
      <alignment horizontal="justify" vertical="top" wrapText="1"/>
    </xf>
    <xf numFmtId="4" fontId="39" fillId="0" borderId="0" xfId="0" applyNumberFormat="1" applyFont="1" applyBorder="1" applyAlignment="1">
      <alignment horizontal="center" vertical="center"/>
    </xf>
    <xf numFmtId="4" fontId="39" fillId="0" borderId="0" xfId="0" applyNumberFormat="1" applyFont="1" applyBorder="1" applyAlignment="1">
      <alignment vertical="top"/>
    </xf>
    <xf numFmtId="0" fontId="33" fillId="0" borderId="0" xfId="200" applyFont="1" applyFill="1" applyBorder="1" applyProtection="1"/>
    <xf numFmtId="0" fontId="4" fillId="0" borderId="0" xfId="200" applyFont="1" applyFill="1" applyAlignment="1" applyProtection="1">
      <alignment horizontal="right"/>
    </xf>
    <xf numFmtId="4" fontId="4" fillId="0" borderId="0" xfId="200" applyNumberFormat="1" applyFont="1" applyFill="1" applyProtection="1">
      <protection locked="0"/>
    </xf>
    <xf numFmtId="4" fontId="4" fillId="0" borderId="0" xfId="200" applyNumberFormat="1" applyFont="1" applyFill="1" applyProtection="1"/>
    <xf numFmtId="165" fontId="4" fillId="0" borderId="0" xfId="2" applyNumberFormat="1" applyFont="1" applyFill="1" applyBorder="1" applyAlignment="1" applyProtection="1">
      <alignment vertical="top"/>
    </xf>
    <xf numFmtId="0" fontId="4" fillId="0" borderId="0" xfId="200" quotePrefix="1" applyFont="1" applyFill="1" applyAlignment="1" applyProtection="1">
      <alignment horizontal="right" vertical="top"/>
    </xf>
    <xf numFmtId="0" fontId="4" fillId="0" borderId="0" xfId="200" applyFont="1" applyFill="1" applyAlignment="1" applyProtection="1">
      <alignment horizontal="right" wrapText="1"/>
    </xf>
    <xf numFmtId="4" fontId="37" fillId="0" borderId="0" xfId="0" applyNumberFormat="1" applyFont="1" applyBorder="1" applyAlignment="1" applyProtection="1">
      <alignment horizontal="right" vertical="center" wrapText="1"/>
    </xf>
    <xf numFmtId="4" fontId="37" fillId="0" borderId="0" xfId="0" applyNumberFormat="1" applyFont="1" applyFill="1" applyBorder="1" applyAlignment="1" applyProtection="1">
      <alignment horizontal="right" vertical="center" wrapText="1"/>
    </xf>
    <xf numFmtId="0" fontId="40" fillId="0" borderId="0" xfId="0" applyFont="1" applyFill="1" applyBorder="1" applyAlignment="1" applyProtection="1">
      <alignment horizontal="right" vertical="top" wrapText="1"/>
    </xf>
    <xf numFmtId="0" fontId="40" fillId="0" borderId="0" xfId="0" applyFont="1" applyBorder="1" applyAlignment="1" applyProtection="1">
      <alignment horizontal="left" vertical="top" indent="1"/>
    </xf>
    <xf numFmtId="0" fontId="4" fillId="0" borderId="0" xfId="2" applyNumberFormat="1" applyFont="1" applyBorder="1" applyAlignment="1" applyProtection="1">
      <alignment horizontal="center" vertical="top"/>
    </xf>
    <xf numFmtId="0" fontId="33" fillId="0" borderId="0" xfId="200" applyFont="1" applyFill="1" applyBorder="1" applyAlignment="1" applyProtection="1">
      <alignment vertical="center"/>
    </xf>
    <xf numFmtId="49" fontId="4" fillId="0" borderId="0" xfId="200" applyNumberFormat="1" applyFont="1" applyFill="1" applyBorder="1" applyAlignment="1" applyProtection="1">
      <alignment horizontal="right" vertical="top"/>
    </xf>
    <xf numFmtId="0" fontId="4" fillId="0" borderId="0" xfId="6" applyFont="1" applyFill="1" applyAlignment="1" applyProtection="1">
      <alignment vertical="top" wrapText="1"/>
    </xf>
    <xf numFmtId="0" fontId="33" fillId="0" borderId="0" xfId="200" applyNumberFormat="1" applyFont="1" applyFill="1" applyBorder="1" applyAlignment="1" applyProtection="1">
      <alignment horizontal="right" vertical="center"/>
    </xf>
    <xf numFmtId="4" fontId="33" fillId="0" borderId="0" xfId="200" applyNumberFormat="1" applyFont="1" applyFill="1" applyBorder="1" applyAlignment="1" applyProtection="1">
      <alignment horizontal="right"/>
    </xf>
    <xf numFmtId="0" fontId="33" fillId="0" borderId="0" xfId="200" applyNumberFormat="1" applyFont="1" applyFill="1" applyBorder="1" applyAlignment="1" applyProtection="1">
      <alignment horizontal="right" vertical="center"/>
      <protection locked="0"/>
    </xf>
    <xf numFmtId="4" fontId="4" fillId="0" borderId="0" xfId="6" applyNumberFormat="1" applyFont="1" applyFill="1" applyBorder="1" applyAlignment="1" applyProtection="1">
      <alignment horizontal="right" wrapText="1"/>
    </xf>
    <xf numFmtId="0" fontId="4" fillId="0" borderId="0" xfId="200" applyFont="1" applyBorder="1" applyAlignment="1" applyProtection="1">
      <alignment horizontal="right" vertical="top"/>
    </xf>
    <xf numFmtId="4" fontId="38" fillId="0" borderId="0" xfId="5" applyNumberFormat="1" applyFont="1" applyBorder="1" applyAlignment="1">
      <alignment vertical="top" wrapText="1"/>
    </xf>
    <xf numFmtId="2" fontId="41" fillId="0" borderId="0" xfId="5" applyNumberFormat="1" applyFont="1" applyBorder="1" applyAlignment="1">
      <alignment vertical="top" wrapText="1"/>
    </xf>
    <xf numFmtId="0" fontId="41" fillId="0" borderId="0" xfId="5" applyFont="1" applyBorder="1" applyAlignment="1">
      <alignment vertical="top" wrapText="1"/>
    </xf>
    <xf numFmtId="49" fontId="4" fillId="0" borderId="0" xfId="7" applyNumberFormat="1" applyFont="1" applyFill="1" applyAlignment="1">
      <alignment horizontal="right" vertical="top"/>
    </xf>
    <xf numFmtId="4" fontId="4" fillId="0" borderId="0" xfId="4" applyNumberFormat="1" applyFont="1" applyFill="1" applyBorder="1" applyAlignment="1">
      <alignment horizontal="right"/>
    </xf>
    <xf numFmtId="49" fontId="4" fillId="0" borderId="0" xfId="7" applyNumberFormat="1" applyFont="1" applyFill="1" applyAlignment="1">
      <alignment horizontal="right"/>
    </xf>
    <xf numFmtId="0" fontId="4" fillId="0" borderId="0" xfId="7" applyFont="1" applyFill="1" applyAlignment="1"/>
    <xf numFmtId="0" fontId="42" fillId="0" borderId="0" xfId="2" applyFont="1" applyFill="1" applyBorder="1" applyAlignment="1" applyProtection="1">
      <alignment vertical="top"/>
    </xf>
    <xf numFmtId="0" fontId="4" fillId="0" borderId="0" xfId="0" applyFont="1" applyFill="1" applyBorder="1" applyAlignment="1" applyProtection="1">
      <alignment horizontal="right" vertical="center" wrapText="1"/>
    </xf>
    <xf numFmtId="4" fontId="4" fillId="0" borderId="1" xfId="0" applyNumberFormat="1" applyFont="1" applyBorder="1" applyAlignment="1" applyProtection="1">
      <alignment horizontal="center" vertical="center" wrapText="1"/>
    </xf>
    <xf numFmtId="4" fontId="4" fillId="0" borderId="1" xfId="0" applyNumberFormat="1" applyFont="1" applyFill="1" applyBorder="1" applyAlignment="1" applyProtection="1">
      <alignment horizontal="center" vertical="center" wrapText="1"/>
    </xf>
    <xf numFmtId="165" fontId="4" fillId="0" borderId="1" xfId="1" applyNumberFormat="1" applyFont="1" applyBorder="1" applyAlignment="1" applyProtection="1">
      <alignment horizontal="right" vertical="center" wrapText="1"/>
      <protection locked="0"/>
    </xf>
    <xf numFmtId="166" fontId="4" fillId="0" borderId="1" xfId="1" applyNumberFormat="1" applyFont="1" applyBorder="1" applyAlignment="1" applyProtection="1">
      <alignment horizontal="right" vertical="center" wrapText="1"/>
    </xf>
    <xf numFmtId="0" fontId="33" fillId="0" borderId="18" xfId="0" applyFont="1" applyBorder="1" applyAlignment="1" applyProtection="1">
      <alignment horizontal="left" vertical="top" wrapText="1" indent="1"/>
    </xf>
    <xf numFmtId="0" fontId="4" fillId="0" borderId="1" xfId="0" applyFont="1" applyBorder="1" applyAlignment="1" applyProtection="1">
      <alignment horizontal="left" vertical="top" wrapText="1" indent="1"/>
    </xf>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top" wrapText="1" indent="1"/>
    </xf>
    <xf numFmtId="165" fontId="4" fillId="0" borderId="1" xfId="1" applyNumberFormat="1" applyFont="1" applyFill="1" applyBorder="1" applyAlignment="1" applyProtection="1">
      <alignment horizontal="right" vertical="center" wrapText="1"/>
      <protection locked="0"/>
    </xf>
    <xf numFmtId="165" fontId="4" fillId="0" borderId="1" xfId="1" applyNumberFormat="1" applyFont="1" applyBorder="1" applyAlignment="1" applyProtection="1">
      <alignment horizontal="right" vertical="center" wrapText="1"/>
    </xf>
    <xf numFmtId="0" fontId="4" fillId="0" borderId="1" xfId="0" quotePrefix="1" applyFont="1" applyBorder="1" applyAlignment="1" applyProtection="1">
      <alignment horizontal="left" vertical="top" wrapText="1" indent="1"/>
    </xf>
    <xf numFmtId="4" fontId="42" fillId="0" borderId="0" xfId="2" applyNumberFormat="1" applyFont="1" applyFill="1" applyBorder="1" applyAlignment="1" applyProtection="1">
      <alignment vertical="top"/>
    </xf>
    <xf numFmtId="0" fontId="41" fillId="0" borderId="0" xfId="0" applyFont="1"/>
    <xf numFmtId="165" fontId="4" fillId="0" borderId="1" xfId="1" applyNumberFormat="1" applyFont="1" applyFill="1" applyBorder="1" applyAlignment="1" applyProtection="1">
      <alignment horizontal="right" vertical="center" wrapText="1"/>
    </xf>
    <xf numFmtId="0" fontId="33" fillId="0" borderId="0" xfId="0" applyFont="1" applyFill="1" applyBorder="1" applyAlignment="1" applyProtection="1">
      <alignment horizontal="center" vertical="top" wrapText="1"/>
    </xf>
    <xf numFmtId="0" fontId="43" fillId="0" borderId="0" xfId="2" applyFont="1" applyFill="1" applyBorder="1" applyAlignment="1" applyProtection="1">
      <alignment vertical="top"/>
    </xf>
    <xf numFmtId="165" fontId="43" fillId="0" borderId="0" xfId="2" applyNumberFormat="1" applyFont="1" applyFill="1" applyBorder="1" applyAlignment="1" applyProtection="1">
      <alignment vertical="top"/>
    </xf>
    <xf numFmtId="49" fontId="43" fillId="0" borderId="0" xfId="2" applyNumberFormat="1" applyFont="1" applyFill="1" applyBorder="1" applyAlignment="1" applyProtection="1">
      <alignment vertical="top"/>
    </xf>
    <xf numFmtId="0" fontId="43" fillId="0" borderId="0" xfId="2" applyNumberFormat="1" applyFont="1" applyBorder="1" applyAlignment="1" applyProtection="1">
      <alignment horizontal="center" vertical="center"/>
    </xf>
    <xf numFmtId="0" fontId="33" fillId="0" borderId="0" xfId="2" applyFont="1" applyFill="1" applyBorder="1" applyAlignment="1" applyProtection="1">
      <alignment horizontal="right" vertical="top"/>
    </xf>
    <xf numFmtId="3" fontId="33" fillId="0" borderId="0" xfId="2" applyNumberFormat="1" applyFont="1" applyFill="1" applyBorder="1" applyAlignment="1" applyProtection="1">
      <alignment horizontal="right" vertical="top"/>
    </xf>
    <xf numFmtId="0" fontId="33" fillId="0" borderId="0" xfId="2" applyFont="1" applyBorder="1" applyAlignment="1" applyProtection="1">
      <alignment vertical="top"/>
      <protection locked="0"/>
    </xf>
    <xf numFmtId="4" fontId="33" fillId="0" borderId="0" xfId="2" applyNumberFormat="1" applyFont="1" applyBorder="1" applyAlignment="1" applyProtection="1">
      <alignment horizontal="center" vertical="top"/>
    </xf>
    <xf numFmtId="0" fontId="40" fillId="0" borderId="0" xfId="0" applyFont="1" applyFill="1" applyBorder="1" applyAlignment="1" applyProtection="1">
      <alignment horizontal="left" vertical="top" indent="1"/>
    </xf>
    <xf numFmtId="0" fontId="33" fillId="0" borderId="0" xfId="2" applyFont="1" applyFill="1" applyBorder="1" applyAlignment="1" applyProtection="1">
      <alignment vertical="top"/>
    </xf>
    <xf numFmtId="0" fontId="4" fillId="0" borderId="0" xfId="2" applyNumberFormat="1" applyFont="1" applyFill="1" applyBorder="1" applyAlignment="1" applyProtection="1">
      <alignment vertical="top"/>
      <protection locked="0"/>
    </xf>
    <xf numFmtId="0" fontId="4" fillId="0" borderId="0" xfId="2" applyNumberFormat="1" applyFont="1" applyFill="1" applyBorder="1" applyAlignment="1" applyProtection="1">
      <alignment horizontal="center" vertical="top"/>
    </xf>
    <xf numFmtId="49" fontId="4" fillId="0" borderId="0" xfId="200" quotePrefix="1" applyNumberFormat="1" applyFont="1" applyFill="1" applyBorder="1" applyAlignment="1" applyProtection="1">
      <alignment horizontal="right" vertical="top"/>
    </xf>
    <xf numFmtId="0" fontId="4" fillId="0" borderId="0" xfId="2" applyNumberFormat="1" applyFont="1" applyBorder="1" applyAlignment="1" applyProtection="1">
      <alignment vertical="top"/>
      <protection locked="0"/>
    </xf>
    <xf numFmtId="0" fontId="4" fillId="2" borderId="0" xfId="2" applyFont="1" applyFill="1" applyBorder="1" applyAlignment="1" applyProtection="1">
      <alignment vertical="top"/>
    </xf>
    <xf numFmtId="0" fontId="41" fillId="2" borderId="0" xfId="0" applyFont="1" applyFill="1"/>
    <xf numFmtId="0" fontId="33" fillId="2" borderId="0" xfId="2" applyFont="1" applyFill="1" applyBorder="1" applyAlignment="1" applyProtection="1">
      <alignment vertical="top"/>
    </xf>
    <xf numFmtId="0" fontId="38" fillId="2" borderId="0" xfId="0" applyFont="1" applyFill="1"/>
    <xf numFmtId="0" fontId="44" fillId="2" borderId="0" xfId="2" applyFont="1" applyFill="1" applyBorder="1" applyAlignment="1" applyProtection="1">
      <alignment vertical="top"/>
    </xf>
    <xf numFmtId="4" fontId="45" fillId="0" borderId="1" xfId="0" applyNumberFormat="1" applyFont="1" applyFill="1" applyBorder="1" applyAlignment="1" applyProtection="1">
      <alignment horizontal="center" vertical="center" wrapText="1"/>
    </xf>
    <xf numFmtId="0" fontId="41" fillId="0" borderId="0" xfId="0" applyFont="1" applyFill="1"/>
    <xf numFmtId="0" fontId="6" fillId="2" borderId="0" xfId="0" applyFont="1" applyFill="1"/>
    <xf numFmtId="0" fontId="46" fillId="0" borderId="0" xfId="2" applyFont="1" applyFill="1" applyBorder="1" applyAlignment="1" applyProtection="1">
      <alignment vertical="top"/>
    </xf>
    <xf numFmtId="0" fontId="6" fillId="0" borderId="0" xfId="0" quotePrefix="1" applyFont="1" applyBorder="1" applyAlignment="1">
      <alignment horizontal="left" vertical="top"/>
    </xf>
    <xf numFmtId="0" fontId="6" fillId="0" borderId="0" xfId="0" applyFont="1" applyBorder="1" applyAlignment="1">
      <alignment horizontal="justify" vertical="top"/>
    </xf>
    <xf numFmtId="4" fontId="6" fillId="0" borderId="0" xfId="0" applyNumberFormat="1" applyFont="1" applyBorder="1" applyAlignment="1">
      <alignment vertical="top"/>
    </xf>
    <xf numFmtId="4" fontId="33" fillId="0" borderId="0" xfId="0" applyNumberFormat="1" applyFont="1" applyBorder="1" applyAlignment="1">
      <alignment vertical="top" wrapText="1"/>
    </xf>
    <xf numFmtId="0" fontId="33" fillId="0" borderId="2" xfId="0" applyFont="1" applyBorder="1" applyAlignment="1">
      <alignment horizontal="left" vertical="top"/>
    </xf>
    <xf numFmtId="0" fontId="33" fillId="0" borderId="2" xfId="0" applyFont="1" applyBorder="1" applyAlignment="1">
      <alignment horizontal="justify" vertical="top" wrapText="1"/>
    </xf>
    <xf numFmtId="4" fontId="33" fillId="0" borderId="2" xfId="0" applyNumberFormat="1" applyFont="1" applyBorder="1" applyAlignment="1">
      <alignment vertical="top" wrapText="1"/>
    </xf>
    <xf numFmtId="0" fontId="33" fillId="0" borderId="0" xfId="0" applyFont="1" applyBorder="1" applyAlignment="1">
      <alignment horizontal="left" vertical="top"/>
    </xf>
    <xf numFmtId="49" fontId="33" fillId="0" borderId="0" xfId="2" applyNumberFormat="1" applyFont="1" applyBorder="1" applyAlignment="1" applyProtection="1">
      <alignment horizontal="left" vertical="top"/>
    </xf>
    <xf numFmtId="0" fontId="37" fillId="0" borderId="0" xfId="0" applyFont="1" applyFill="1" applyBorder="1" applyAlignment="1">
      <alignment horizontal="left" vertical="top" wrapText="1"/>
    </xf>
    <xf numFmtId="0" fontId="37" fillId="0" borderId="0" xfId="0" applyFont="1" applyBorder="1" applyAlignment="1">
      <alignment horizontal="left" vertical="top" wrapText="1"/>
    </xf>
    <xf numFmtId="0" fontId="37" fillId="0" borderId="0" xfId="2" applyFont="1" applyBorder="1" applyAlignment="1" applyProtection="1">
      <alignment vertical="top"/>
    </xf>
    <xf numFmtId="3" fontId="37" fillId="0" borderId="0" xfId="2" applyNumberFormat="1" applyFont="1" applyFill="1" applyBorder="1" applyAlignment="1" applyProtection="1">
      <alignment horizontal="center" vertical="top"/>
    </xf>
    <xf numFmtId="0" fontId="48" fillId="0" borderId="0" xfId="2" applyNumberFormat="1" applyFont="1" applyBorder="1" applyAlignment="1" applyProtection="1">
      <alignment vertical="top"/>
      <protection locked="0"/>
    </xf>
    <xf numFmtId="0" fontId="48" fillId="0" borderId="0" xfId="2" applyNumberFormat="1" applyFont="1" applyBorder="1" applyAlignment="1" applyProtection="1">
      <alignment horizontal="center" vertical="top"/>
    </xf>
    <xf numFmtId="0" fontId="48" fillId="0" borderId="0" xfId="2" applyFont="1" applyFill="1" applyBorder="1" applyAlignment="1" applyProtection="1">
      <alignment vertical="top"/>
    </xf>
    <xf numFmtId="0" fontId="45" fillId="0" borderId="1" xfId="0" applyFont="1" applyFill="1" applyBorder="1" applyAlignment="1" applyProtection="1">
      <alignment horizontal="center" vertical="center" wrapText="1"/>
    </xf>
    <xf numFmtId="0" fontId="4" fillId="0" borderId="21" xfId="0" applyFont="1" applyBorder="1" applyAlignment="1" applyProtection="1">
      <alignment horizontal="left" vertical="top" wrapText="1" indent="1"/>
    </xf>
    <xf numFmtId="4" fontId="4" fillId="0" borderId="19" xfId="0" applyNumberFormat="1" applyFont="1" applyBorder="1" applyAlignment="1" applyProtection="1">
      <alignment horizontal="center" vertical="center" wrapText="1"/>
    </xf>
    <xf numFmtId="4" fontId="4" fillId="0" borderId="19" xfId="0" applyNumberFormat="1" applyFont="1" applyFill="1" applyBorder="1" applyAlignment="1" applyProtection="1">
      <alignment horizontal="center" vertical="center" wrapText="1"/>
    </xf>
    <xf numFmtId="165" fontId="4" fillId="0" borderId="19" xfId="1" applyNumberFormat="1" applyFont="1" applyBorder="1" applyAlignment="1" applyProtection="1">
      <alignment horizontal="right" vertical="center" wrapText="1"/>
      <protection locked="0"/>
    </xf>
    <xf numFmtId="166" fontId="4" fillId="0" borderId="19" xfId="1" applyNumberFormat="1" applyFont="1" applyBorder="1" applyAlignment="1" applyProtection="1">
      <alignment horizontal="right" vertical="center" wrapText="1"/>
    </xf>
    <xf numFmtId="4" fontId="39" fillId="0" borderId="0" xfId="0" applyNumberFormat="1" applyFont="1" applyFill="1" applyBorder="1" applyAlignment="1">
      <alignment vertical="top"/>
    </xf>
    <xf numFmtId="0" fontId="4" fillId="0" borderId="1" xfId="211" applyFont="1" applyFill="1" applyBorder="1"/>
    <xf numFmtId="0" fontId="4" fillId="0" borderId="1" xfId="212" applyFont="1" applyFill="1" applyBorder="1"/>
    <xf numFmtId="0" fontId="33" fillId="0" borderId="0" xfId="0" applyFont="1" applyBorder="1" applyAlignment="1">
      <alignment horizontal="left" vertical="top" wrapText="1"/>
    </xf>
    <xf numFmtId="0" fontId="4" fillId="0" borderId="0" xfId="4" applyFont="1" applyAlignment="1" applyProtection="1">
      <alignment horizontal="left" vertical="top"/>
    </xf>
    <xf numFmtId="0" fontId="4" fillId="0" borderId="0" xfId="6" applyFont="1" applyFill="1" applyAlignment="1" applyProtection="1">
      <alignment horizontal="left" vertical="top" wrapText="1"/>
    </xf>
    <xf numFmtId="0" fontId="4" fillId="0" borderId="0" xfId="200" applyFont="1" applyFill="1" applyAlignment="1" applyProtection="1">
      <alignment wrapText="1"/>
    </xf>
    <xf numFmtId="0" fontId="4" fillId="0" borderId="0" xfId="200" applyFont="1" applyBorder="1" applyAlignment="1" applyProtection="1">
      <alignment horizontal="left" wrapText="1"/>
    </xf>
    <xf numFmtId="49" fontId="4" fillId="0" borderId="0" xfId="198" applyNumberFormat="1" applyFont="1" applyFill="1" applyAlignment="1" applyProtection="1">
      <alignment horizontal="justify" vertical="top" wrapText="1"/>
      <protection locked="0"/>
    </xf>
    <xf numFmtId="0" fontId="4" fillId="0" borderId="0" xfId="7" applyFont="1" applyFill="1" applyAlignment="1">
      <alignment wrapText="1"/>
    </xf>
    <xf numFmtId="0" fontId="33" fillId="0" borderId="0" xfId="0" applyFont="1" applyBorder="1" applyAlignment="1">
      <alignment horizontal="left" vertical="top" wrapText="1"/>
    </xf>
    <xf numFmtId="4" fontId="33" fillId="0" borderId="0" xfId="0" applyNumberFormat="1" applyFont="1" applyBorder="1" applyAlignment="1">
      <alignment horizontal="left" vertical="top" wrapText="1"/>
    </xf>
    <xf numFmtId="4" fontId="33" fillId="0" borderId="0" xfId="0" applyNumberFormat="1" applyFont="1" applyBorder="1" applyAlignment="1" applyProtection="1">
      <alignment horizontal="left" vertical="center" wrapText="1" indent="1"/>
    </xf>
    <xf numFmtId="4" fontId="4" fillId="0" borderId="17" xfId="0" applyNumberFormat="1" applyFont="1" applyBorder="1" applyAlignment="1" applyProtection="1">
      <alignment horizontal="center" vertical="center" wrapText="1"/>
    </xf>
    <xf numFmtId="0" fontId="4" fillId="0" borderId="17" xfId="0" applyFont="1" applyBorder="1" applyAlignment="1" applyProtection="1">
      <alignment horizontal="left" vertical="top" wrapText="1" indent="1"/>
    </xf>
    <xf numFmtId="0" fontId="49" fillId="0" borderId="0" xfId="0" applyFont="1" applyFill="1" applyBorder="1" applyAlignment="1" applyProtection="1">
      <alignment horizontal="right" vertical="center" wrapText="1"/>
    </xf>
    <xf numFmtId="0" fontId="50" fillId="0" borderId="0" xfId="2" applyFont="1" applyFill="1" applyBorder="1" applyAlignment="1" applyProtection="1">
      <alignment vertical="top"/>
    </xf>
    <xf numFmtId="1" fontId="42" fillId="0" borderId="0" xfId="2" applyNumberFormat="1" applyFont="1" applyFill="1" applyBorder="1" applyAlignment="1" applyProtection="1">
      <alignment vertical="top"/>
    </xf>
    <xf numFmtId="165" fontId="42" fillId="0" borderId="0" xfId="2" applyNumberFormat="1" applyFont="1" applyFill="1" applyBorder="1" applyAlignment="1" applyProtection="1">
      <alignment vertical="top"/>
    </xf>
    <xf numFmtId="0" fontId="4" fillId="2" borderId="25" xfId="0" applyFont="1" applyFill="1" applyBorder="1" applyAlignment="1" applyProtection="1">
      <alignment horizontal="center" vertical="center" wrapText="1"/>
    </xf>
    <xf numFmtId="0" fontId="4" fillId="2" borderId="26" xfId="0" applyFont="1" applyFill="1" applyBorder="1" applyAlignment="1" applyProtection="1">
      <alignment horizontal="center" vertical="top" wrapText="1"/>
    </xf>
    <xf numFmtId="4" fontId="4" fillId="2" borderId="26" xfId="0" applyNumberFormat="1" applyFont="1" applyFill="1" applyBorder="1" applyAlignment="1" applyProtection="1">
      <alignment horizontal="center" vertical="top" wrapText="1"/>
    </xf>
    <xf numFmtId="165" fontId="4" fillId="0" borderId="26" xfId="1" applyNumberFormat="1" applyFont="1" applyFill="1" applyBorder="1" applyAlignment="1" applyProtection="1">
      <alignment horizontal="center" vertical="top" wrapText="1"/>
    </xf>
    <xf numFmtId="165" fontId="4" fillId="2" borderId="26" xfId="1" applyNumberFormat="1" applyFont="1" applyFill="1" applyBorder="1" applyAlignment="1" applyProtection="1">
      <alignment horizontal="center" vertical="top" wrapText="1"/>
    </xf>
    <xf numFmtId="165" fontId="4" fillId="2" borderId="27" xfId="1" applyNumberFormat="1" applyFont="1" applyFill="1" applyBorder="1" applyAlignment="1" applyProtection="1">
      <alignment horizontal="center" vertical="top" wrapText="1"/>
    </xf>
    <xf numFmtId="0" fontId="4" fillId="0" borderId="19" xfId="0" applyFont="1" applyFill="1" applyBorder="1" applyAlignment="1" applyProtection="1">
      <alignment horizontal="center" vertical="center" wrapText="1"/>
    </xf>
    <xf numFmtId="165" fontId="4" fillId="0" borderId="19" xfId="1" applyNumberFormat="1" applyFont="1" applyFill="1" applyBorder="1" applyAlignment="1" applyProtection="1">
      <alignment horizontal="right" vertical="center" wrapText="1"/>
      <protection locked="0"/>
    </xf>
    <xf numFmtId="165" fontId="4" fillId="0" borderId="19" xfId="1" applyNumberFormat="1" applyFont="1" applyFill="1" applyBorder="1" applyAlignment="1" applyProtection="1">
      <alignment horizontal="right" vertical="center" wrapText="1"/>
    </xf>
    <xf numFmtId="0" fontId="33" fillId="2" borderId="26" xfId="0" applyFont="1" applyFill="1" applyBorder="1" applyAlignment="1" applyProtection="1">
      <alignment horizontal="left" vertical="top" wrapText="1"/>
    </xf>
    <xf numFmtId="0" fontId="45" fillId="0" borderId="19" xfId="0" applyFont="1" applyFill="1" applyBorder="1" applyAlignment="1" applyProtection="1">
      <alignment horizontal="center" vertical="center" wrapText="1"/>
    </xf>
    <xf numFmtId="4" fontId="45" fillId="0" borderId="19" xfId="0" applyNumberFormat="1" applyFont="1" applyFill="1" applyBorder="1" applyAlignment="1" applyProtection="1">
      <alignment horizontal="center" vertical="center" wrapText="1"/>
    </xf>
    <xf numFmtId="0" fontId="4" fillId="0" borderId="19" xfId="211" applyFont="1" applyFill="1" applyBorder="1"/>
    <xf numFmtId="0" fontId="33" fillId="2" borderId="25" xfId="0" applyFont="1" applyFill="1" applyBorder="1" applyAlignment="1" applyProtection="1">
      <alignment horizontal="center" vertical="center" wrapText="1"/>
    </xf>
    <xf numFmtId="4" fontId="33" fillId="2" borderId="26" xfId="0" applyNumberFormat="1" applyFont="1" applyFill="1" applyBorder="1" applyAlignment="1" applyProtection="1">
      <alignment horizontal="center" vertical="top" wrapText="1"/>
    </xf>
    <xf numFmtId="165" fontId="33" fillId="0" borderId="26" xfId="1" applyNumberFormat="1" applyFont="1" applyFill="1" applyBorder="1" applyAlignment="1" applyProtection="1">
      <alignment horizontal="center" vertical="top" wrapText="1"/>
    </xf>
    <xf numFmtId="165" fontId="33" fillId="2" borderId="27" xfId="1" applyNumberFormat="1" applyFont="1" applyFill="1" applyBorder="1" applyAlignment="1" applyProtection="1">
      <alignment horizontal="right" vertical="center" wrapText="1"/>
    </xf>
    <xf numFmtId="4" fontId="4" fillId="0" borderId="19" xfId="0" applyNumberFormat="1" applyFont="1" applyFill="1" applyBorder="1" applyAlignment="1" applyProtection="1">
      <alignment horizontal="center" vertical="top" wrapText="1"/>
    </xf>
    <xf numFmtId="4" fontId="33" fillId="0" borderId="26" xfId="0" applyNumberFormat="1" applyFont="1" applyFill="1" applyBorder="1" applyAlignment="1" applyProtection="1">
      <alignment horizontal="center" vertical="center" wrapText="1"/>
    </xf>
    <xf numFmtId="165" fontId="33" fillId="2" borderId="26" xfId="1" applyNumberFormat="1" applyFont="1" applyFill="1" applyBorder="1" applyAlignment="1" applyProtection="1">
      <alignment horizontal="center" vertical="center" wrapText="1"/>
    </xf>
    <xf numFmtId="0" fontId="33" fillId="2" borderId="26" xfId="0" applyFont="1" applyFill="1" applyBorder="1" applyAlignment="1" applyProtection="1">
      <alignment horizontal="center" vertical="top" wrapText="1"/>
    </xf>
    <xf numFmtId="0" fontId="33" fillId="28" borderId="25" xfId="0" applyFont="1" applyFill="1" applyBorder="1" applyAlignment="1" applyProtection="1">
      <alignment horizontal="center" vertical="center" wrapText="1"/>
    </xf>
    <xf numFmtId="165" fontId="33" fillId="28" borderId="27" xfId="1" applyNumberFormat="1" applyFont="1" applyFill="1" applyBorder="1" applyAlignment="1" applyProtection="1">
      <alignment horizontal="right" vertical="top" wrapText="1"/>
    </xf>
    <xf numFmtId="0" fontId="33" fillId="28" borderId="22" xfId="0" applyFont="1" applyFill="1" applyBorder="1" applyAlignment="1" applyProtection="1">
      <alignment horizontal="center" vertical="center" wrapText="1"/>
    </xf>
    <xf numFmtId="165" fontId="33" fillId="28" borderId="24" xfId="1" applyNumberFormat="1" applyFont="1" applyFill="1" applyBorder="1" applyAlignment="1" applyProtection="1">
      <alignment horizontal="right" vertical="top" wrapText="1"/>
    </xf>
    <xf numFmtId="0" fontId="4" fillId="0" borderId="19" xfId="0" applyFont="1" applyBorder="1" applyAlignment="1" applyProtection="1">
      <alignment horizontal="center" vertical="center" wrapText="1"/>
    </xf>
    <xf numFmtId="3" fontId="33" fillId="0" borderId="2" xfId="2" applyNumberFormat="1" applyFont="1" applyFill="1" applyBorder="1" applyAlignment="1" applyProtection="1">
      <alignment horizontal="center" vertical="top"/>
    </xf>
    <xf numFmtId="0" fontId="4" fillId="0" borderId="2" xfId="2" applyNumberFormat="1" applyFont="1" applyBorder="1" applyAlignment="1" applyProtection="1">
      <alignment vertical="top"/>
    </xf>
    <xf numFmtId="0" fontId="4" fillId="0" borderId="20" xfId="2" applyFont="1" applyBorder="1" applyAlignment="1" applyProtection="1">
      <alignment vertical="top"/>
    </xf>
    <xf numFmtId="0" fontId="4" fillId="0" borderId="20" xfId="2" applyFont="1" applyFill="1" applyBorder="1" applyAlignment="1" applyProtection="1">
      <alignment vertical="top"/>
    </xf>
    <xf numFmtId="0" fontId="39" fillId="0" borderId="20" xfId="0" applyFont="1" applyBorder="1" applyAlignment="1">
      <alignment horizontal="left" vertical="top"/>
    </xf>
    <xf numFmtId="0" fontId="39" fillId="0" borderId="20" xfId="0" applyFont="1" applyBorder="1" applyAlignment="1">
      <alignment horizontal="justify" vertical="top" wrapText="1"/>
    </xf>
    <xf numFmtId="4" fontId="39" fillId="0" borderId="20" xfId="0" applyNumberFormat="1" applyFont="1" applyBorder="1" applyAlignment="1">
      <alignment vertical="top"/>
    </xf>
    <xf numFmtId="165" fontId="4" fillId="0" borderId="20" xfId="1" applyNumberFormat="1" applyFont="1" applyBorder="1" applyAlignment="1" applyProtection="1">
      <alignment horizontal="right" vertical="center" wrapText="1"/>
    </xf>
    <xf numFmtId="49" fontId="4" fillId="0" borderId="2" xfId="2" applyNumberFormat="1" applyFont="1" applyBorder="1" applyAlignment="1" applyProtection="1">
      <alignment horizontal="left" vertical="top"/>
    </xf>
    <xf numFmtId="0" fontId="4" fillId="0" borderId="29" xfId="2" applyFont="1" applyBorder="1" applyAlignment="1" applyProtection="1">
      <alignment vertical="top"/>
    </xf>
    <xf numFmtId="0" fontId="4" fillId="0" borderId="29" xfId="2" applyFont="1" applyFill="1" applyBorder="1" applyAlignment="1" applyProtection="1">
      <alignment vertical="top"/>
    </xf>
    <xf numFmtId="4" fontId="33" fillId="0" borderId="29" xfId="0" applyNumberFormat="1" applyFont="1" applyBorder="1" applyAlignment="1">
      <alignment vertical="top" wrapText="1"/>
    </xf>
    <xf numFmtId="0" fontId="4" fillId="2" borderId="28" xfId="2" applyFont="1" applyFill="1" applyBorder="1" applyAlignment="1" applyProtection="1">
      <alignment vertical="top"/>
    </xf>
    <xf numFmtId="4" fontId="33" fillId="2" borderId="28" xfId="0" applyNumberFormat="1" applyFont="1" applyFill="1" applyBorder="1" applyAlignment="1">
      <alignment vertical="top" wrapText="1"/>
    </xf>
    <xf numFmtId="0" fontId="4" fillId="28" borderId="28" xfId="2" applyFont="1" applyFill="1" applyBorder="1" applyAlignment="1" applyProtection="1">
      <alignment vertical="top"/>
    </xf>
    <xf numFmtId="4" fontId="33" fillId="28" borderId="28" xfId="0" applyNumberFormat="1" applyFont="1" applyFill="1" applyBorder="1" applyAlignment="1">
      <alignment vertical="top" wrapText="1"/>
    </xf>
    <xf numFmtId="0" fontId="4" fillId="2" borderId="30" xfId="2" applyFont="1" applyFill="1" applyBorder="1" applyAlignment="1" applyProtection="1">
      <alignment vertical="top"/>
    </xf>
    <xf numFmtId="0" fontId="4" fillId="0" borderId="0" xfId="0" applyFont="1" applyFill="1" applyAlignment="1">
      <alignment horizontal="justify" vertical="top" wrapText="1"/>
    </xf>
    <xf numFmtId="0" fontId="4" fillId="0" borderId="2"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19" xfId="0" applyFont="1" applyFill="1" applyBorder="1" applyAlignment="1">
      <alignment horizontal="justify" vertical="top" wrapText="1"/>
    </xf>
    <xf numFmtId="0" fontId="4" fillId="0" borderId="31" xfId="0" applyFont="1" applyFill="1" applyBorder="1" applyAlignment="1">
      <alignment horizontal="justify" vertical="top" wrapText="1"/>
    </xf>
    <xf numFmtId="4" fontId="4" fillId="0" borderId="31" xfId="0" applyNumberFormat="1" applyFont="1" applyBorder="1" applyAlignment="1" applyProtection="1">
      <alignment horizontal="center" vertical="center" wrapText="1"/>
    </xf>
    <xf numFmtId="165" fontId="4" fillId="0" borderId="31" xfId="1" applyNumberFormat="1" applyFont="1" applyBorder="1" applyAlignment="1" applyProtection="1">
      <alignment horizontal="right" vertical="center" wrapText="1"/>
      <protection locked="0"/>
    </xf>
    <xf numFmtId="0" fontId="4" fillId="0" borderId="0" xfId="212" applyFont="1" applyFill="1" applyBorder="1"/>
    <xf numFmtId="0" fontId="33" fillId="2" borderId="1" xfId="0" applyFont="1" applyFill="1" applyBorder="1" applyAlignment="1" applyProtection="1">
      <alignment horizontal="center" vertical="top" wrapText="1"/>
    </xf>
    <xf numFmtId="165" fontId="33" fillId="2" borderId="1" xfId="1" applyNumberFormat="1" applyFont="1" applyFill="1" applyBorder="1" applyAlignment="1" applyProtection="1">
      <alignment horizontal="right" vertical="center" wrapText="1"/>
    </xf>
    <xf numFmtId="0" fontId="41" fillId="2" borderId="0" xfId="0" applyFont="1" applyFill="1" applyBorder="1"/>
    <xf numFmtId="0" fontId="41" fillId="0" borderId="0" xfId="0" applyFont="1" applyBorder="1"/>
    <xf numFmtId="0" fontId="38" fillId="2" borderId="0" xfId="0" applyFont="1" applyFill="1" applyBorder="1"/>
    <xf numFmtId="165" fontId="4" fillId="0" borderId="0" xfId="1" applyNumberFormat="1" applyFont="1" applyFill="1" applyBorder="1" applyAlignment="1" applyProtection="1">
      <alignment horizontal="right" vertical="center" wrapText="1"/>
      <protection locked="0"/>
    </xf>
    <xf numFmtId="0" fontId="41" fillId="0" borderId="0" xfId="0" applyFont="1" applyFill="1" applyBorder="1"/>
    <xf numFmtId="0" fontId="4" fillId="0" borderId="0" xfId="0" applyFont="1" applyFill="1" applyBorder="1" applyAlignment="1">
      <alignment horizontal="justify" vertical="top" wrapText="1"/>
    </xf>
    <xf numFmtId="165" fontId="33" fillId="28" borderId="28" xfId="0" applyNumberFormat="1" applyFont="1" applyFill="1" applyBorder="1" applyAlignment="1">
      <alignment vertical="top" wrapText="1"/>
    </xf>
    <xf numFmtId="165" fontId="33" fillId="2" borderId="28" xfId="0" applyNumberFormat="1" applyFont="1" applyFill="1" applyBorder="1" applyAlignment="1">
      <alignment wrapText="1"/>
    </xf>
    <xf numFmtId="165" fontId="33" fillId="2" borderId="28" xfId="0" applyNumberFormat="1" applyFont="1" applyFill="1" applyBorder="1" applyAlignment="1">
      <alignment vertical="top" wrapText="1"/>
    </xf>
    <xf numFmtId="165" fontId="33" fillId="0" borderId="29" xfId="0" applyNumberFormat="1" applyFont="1" applyBorder="1" applyAlignment="1">
      <alignment vertical="top" wrapText="1"/>
    </xf>
    <xf numFmtId="165" fontId="33" fillId="0" borderId="0" xfId="0" applyNumberFormat="1" applyFont="1" applyBorder="1" applyAlignment="1">
      <alignment vertical="top" wrapText="1"/>
    </xf>
    <xf numFmtId="165" fontId="33" fillId="0" borderId="0" xfId="0" applyNumberFormat="1" applyFont="1" applyBorder="1" applyAlignment="1">
      <alignment vertical="top"/>
    </xf>
    <xf numFmtId="165" fontId="33" fillId="0" borderId="0" xfId="2" applyNumberFormat="1" applyFont="1" applyBorder="1" applyAlignment="1" applyProtection="1">
      <alignment vertical="top"/>
    </xf>
    <xf numFmtId="165" fontId="33" fillId="0" borderId="2" xfId="2" applyNumberFormat="1" applyFont="1" applyBorder="1" applyAlignment="1" applyProtection="1">
      <alignment vertical="top"/>
    </xf>
    <xf numFmtId="0" fontId="4" fillId="0" borderId="1" xfId="0" applyFont="1" applyBorder="1" applyAlignment="1">
      <alignment horizontal="justify" vertical="top" wrapText="1"/>
    </xf>
    <xf numFmtId="0" fontId="0" fillId="0" borderId="0" xfId="0" applyAlignment="1">
      <alignment wrapText="1"/>
    </xf>
    <xf numFmtId="165" fontId="38" fillId="2" borderId="0" xfId="0" applyNumberFormat="1" applyFont="1" applyFill="1" applyBorder="1"/>
    <xf numFmtId="0" fontId="4" fillId="0" borderId="1" xfId="212" applyFont="1" applyFill="1" applyBorder="1" applyAlignment="1">
      <alignment vertical="center"/>
    </xf>
    <xf numFmtId="0" fontId="4" fillId="0" borderId="1" xfId="211" applyFont="1" applyFill="1" applyBorder="1" applyAlignment="1">
      <alignment vertical="center"/>
    </xf>
    <xf numFmtId="4" fontId="33" fillId="2" borderId="1" xfId="0" applyNumberFormat="1" applyFont="1" applyFill="1" applyBorder="1" applyAlignment="1" applyProtection="1">
      <alignment horizontal="center" vertical="center" wrapText="1"/>
    </xf>
    <xf numFmtId="165" fontId="33" fillId="0" borderId="1" xfId="1" applyNumberFormat="1" applyFont="1" applyFill="1" applyBorder="1" applyAlignment="1" applyProtection="1">
      <alignment horizontal="center" vertical="center" wrapText="1"/>
    </xf>
    <xf numFmtId="4" fontId="4" fillId="0" borderId="19" xfId="0" applyNumberFormat="1" applyFont="1" applyFill="1" applyBorder="1" applyAlignment="1" applyProtection="1">
      <alignment horizontal="right" vertical="center" wrapText="1"/>
    </xf>
    <xf numFmtId="4" fontId="4" fillId="0" borderId="1" xfId="0" applyNumberFormat="1" applyFont="1" applyFill="1" applyBorder="1" applyAlignment="1" applyProtection="1">
      <alignment horizontal="right" vertical="center" wrapText="1"/>
    </xf>
    <xf numFmtId="4" fontId="4" fillId="0" borderId="17" xfId="0" applyNumberFormat="1" applyFont="1" applyFill="1" applyBorder="1" applyAlignment="1" applyProtection="1">
      <alignment horizontal="right" vertical="center" wrapText="1"/>
    </xf>
    <xf numFmtId="0" fontId="4" fillId="0" borderId="1" xfId="0" applyFont="1" applyBorder="1" applyAlignment="1" applyProtection="1">
      <alignment horizontal="right" vertical="top" wrapText="1"/>
    </xf>
    <xf numFmtId="4" fontId="33" fillId="0" borderId="0" xfId="0" applyNumberFormat="1" applyFont="1" applyBorder="1" applyAlignment="1" applyProtection="1">
      <alignment vertical="center" wrapText="1"/>
    </xf>
    <xf numFmtId="0" fontId="4" fillId="0" borderId="0" xfId="0" applyFont="1" applyAlignment="1">
      <alignment horizontal="right" vertical="center" wrapText="1"/>
    </xf>
    <xf numFmtId="0" fontId="4" fillId="0" borderId="1" xfId="0" applyFont="1" applyBorder="1" applyAlignment="1">
      <alignment horizontal="left" vertical="top" wrapText="1" indent="1"/>
    </xf>
    <xf numFmtId="4" fontId="4" fillId="0" borderId="1" xfId="0" applyNumberFormat="1" applyFont="1" applyBorder="1" applyAlignment="1">
      <alignment horizontal="center" vertical="center" wrapText="1"/>
    </xf>
    <xf numFmtId="0" fontId="42" fillId="0" borderId="0" xfId="2" applyFont="1" applyAlignment="1">
      <alignment vertical="top"/>
    </xf>
    <xf numFmtId="4" fontId="4" fillId="0" borderId="0" xfId="0" applyNumberFormat="1" applyFont="1" applyAlignment="1">
      <alignment horizontal="center" vertical="center" wrapText="1"/>
    </xf>
    <xf numFmtId="49" fontId="45" fillId="0" borderId="19" xfId="0" applyNumberFormat="1" applyFont="1" applyFill="1" applyBorder="1" applyAlignment="1" applyProtection="1">
      <alignment horizontal="center" vertical="center" wrapText="1"/>
    </xf>
    <xf numFmtId="39" fontId="4" fillId="0" borderId="1" xfId="1" applyNumberFormat="1" applyFont="1" applyBorder="1" applyAlignment="1" applyProtection="1">
      <alignment horizontal="right" vertical="center" wrapText="1"/>
      <protection locked="0"/>
    </xf>
    <xf numFmtId="39" fontId="4" fillId="0" borderId="1" xfId="1" applyNumberFormat="1" applyFont="1" applyFill="1" applyBorder="1" applyAlignment="1" applyProtection="1">
      <alignment horizontal="right" vertical="center" wrapText="1"/>
      <protection locked="0"/>
    </xf>
    <xf numFmtId="39" fontId="4" fillId="0" borderId="17" xfId="1" applyNumberFormat="1" applyFont="1" applyBorder="1" applyAlignment="1" applyProtection="1">
      <alignment horizontal="right" vertical="center" wrapText="1"/>
      <protection locked="0"/>
    </xf>
    <xf numFmtId="165" fontId="33" fillId="2" borderId="26" xfId="1" applyNumberFormat="1" applyFont="1" applyFill="1" applyBorder="1" applyAlignment="1" applyProtection="1">
      <alignment horizontal="center" vertical="top" wrapText="1"/>
      <protection locked="0"/>
    </xf>
    <xf numFmtId="165" fontId="33" fillId="2" borderId="26" xfId="1" applyNumberFormat="1" applyFont="1" applyFill="1" applyBorder="1" applyAlignment="1" applyProtection="1">
      <alignment horizontal="center" vertical="center" wrapText="1"/>
      <protection locked="0"/>
    </xf>
    <xf numFmtId="165" fontId="4" fillId="0" borderId="19" xfId="1" applyNumberFormat="1" applyFont="1" applyFill="1" applyBorder="1" applyAlignment="1" applyProtection="1">
      <alignment horizontal="center" vertical="center" wrapText="1"/>
      <protection locked="0"/>
    </xf>
    <xf numFmtId="165" fontId="4" fillId="0" borderId="1" xfId="1" applyNumberFormat="1" applyFont="1" applyFill="1" applyBorder="1" applyAlignment="1" applyProtection="1">
      <alignment horizontal="center" vertical="center" wrapText="1"/>
      <protection locked="0"/>
    </xf>
    <xf numFmtId="165" fontId="33" fillId="2" borderId="1" xfId="1"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top" wrapText="1"/>
    </xf>
    <xf numFmtId="4" fontId="4" fillId="2" borderId="1" xfId="0" applyNumberFormat="1" applyFont="1" applyFill="1" applyBorder="1" applyAlignment="1" applyProtection="1">
      <alignment horizontal="center" vertical="top" wrapText="1"/>
    </xf>
    <xf numFmtId="165" fontId="4" fillId="0" borderId="1" xfId="1" applyNumberFormat="1" applyFont="1" applyFill="1" applyBorder="1" applyAlignment="1" applyProtection="1">
      <alignment horizontal="center" vertical="top" wrapText="1"/>
    </xf>
    <xf numFmtId="165" fontId="4" fillId="2" borderId="1" xfId="1" applyNumberFormat="1" applyFont="1" applyFill="1" applyBorder="1" applyAlignment="1" applyProtection="1">
      <alignment horizontal="center" vertical="top" wrapText="1"/>
    </xf>
    <xf numFmtId="0" fontId="33" fillId="0" borderId="0" xfId="0" applyFont="1" applyBorder="1" applyAlignment="1">
      <alignment horizontal="left" vertical="top" wrapText="1"/>
    </xf>
    <xf numFmtId="0" fontId="37" fillId="0" borderId="0" xfId="2" applyNumberFormat="1" applyFont="1" applyBorder="1" applyAlignment="1" applyProtection="1">
      <alignment horizontal="center" vertical="center" wrapText="1"/>
    </xf>
    <xf numFmtId="3" fontId="6" fillId="0" borderId="0" xfId="4" applyNumberFormat="1" applyFont="1" applyFill="1" applyBorder="1" applyAlignment="1" applyProtection="1">
      <alignment horizontal="justify" vertical="top" wrapText="1"/>
    </xf>
    <xf numFmtId="0" fontId="33" fillId="0" borderId="0" xfId="4" applyFont="1" applyFill="1" applyBorder="1" applyAlignment="1" applyProtection="1">
      <alignment horizontal="justify" vertical="top" wrapText="1"/>
    </xf>
    <xf numFmtId="0" fontId="4" fillId="0" borderId="0" xfId="4" applyFont="1" applyAlignment="1" applyProtection="1">
      <alignment horizontal="justify" vertical="top" wrapText="1"/>
    </xf>
    <xf numFmtId="0" fontId="37" fillId="28" borderId="0" xfId="2" applyNumberFormat="1" applyFont="1" applyFill="1" applyBorder="1" applyAlignment="1" applyProtection="1">
      <alignment horizontal="center" vertical="center"/>
    </xf>
    <xf numFmtId="4" fontId="33" fillId="28" borderId="26" xfId="0" applyNumberFormat="1" applyFont="1" applyFill="1" applyBorder="1" applyAlignment="1" applyProtection="1">
      <alignment horizontal="left" vertical="top" wrapText="1"/>
    </xf>
    <xf numFmtId="0" fontId="4" fillId="0" borderId="0" xfId="6" applyFont="1" applyFill="1" applyAlignment="1" applyProtection="1">
      <alignment horizontal="left" vertical="top" wrapText="1"/>
    </xf>
    <xf numFmtId="0" fontId="4" fillId="0" borderId="2" xfId="6" applyFont="1" applyFill="1" applyBorder="1" applyAlignment="1" applyProtection="1">
      <alignment horizontal="left" vertical="top" wrapText="1"/>
    </xf>
    <xf numFmtId="4" fontId="4" fillId="0" borderId="0" xfId="199" applyNumberFormat="1" applyFont="1" applyFill="1" applyBorder="1" applyAlignment="1" applyProtection="1">
      <alignment horizontal="left" vertical="top" wrapText="1"/>
    </xf>
    <xf numFmtId="0" fontId="4" fillId="0" borderId="0" xfId="200" applyFont="1" applyBorder="1" applyAlignment="1" applyProtection="1">
      <alignment horizontal="left" wrapText="1"/>
    </xf>
    <xf numFmtId="4" fontId="4" fillId="0" borderId="0" xfId="199" applyNumberFormat="1" applyFont="1" applyFill="1" applyBorder="1" applyAlignment="1">
      <alignment horizontal="left" vertical="top" wrapText="1"/>
    </xf>
    <xf numFmtId="49" fontId="4" fillId="0" borderId="0" xfId="198" applyNumberFormat="1" applyFont="1" applyFill="1" applyAlignment="1" applyProtection="1">
      <alignment horizontal="justify" vertical="top" wrapText="1"/>
      <protection locked="0"/>
    </xf>
    <xf numFmtId="0" fontId="4" fillId="0" borderId="0" xfId="7" applyFont="1" applyFill="1" applyAlignment="1">
      <alignment wrapText="1"/>
    </xf>
    <xf numFmtId="3" fontId="47" fillId="0" borderId="0" xfId="4" applyNumberFormat="1" applyFont="1" applyFill="1" applyBorder="1" applyAlignment="1" applyProtection="1">
      <alignment horizontal="justify" vertical="top" wrapText="1"/>
    </xf>
    <xf numFmtId="49" fontId="4" fillId="0" borderId="0" xfId="200" applyNumberFormat="1" applyFont="1" applyFill="1" applyAlignment="1" applyProtection="1">
      <alignment horizontal="justify" vertical="top" wrapText="1"/>
    </xf>
    <xf numFmtId="0" fontId="4" fillId="0" borderId="0" xfId="200" applyFont="1" applyFill="1" applyAlignment="1" applyProtection="1">
      <alignment wrapText="1"/>
    </xf>
    <xf numFmtId="0" fontId="4" fillId="0" borderId="0" xfId="200" applyFont="1" applyFill="1" applyAlignment="1" applyProtection="1">
      <alignment horizontal="justify" wrapText="1"/>
    </xf>
    <xf numFmtId="4" fontId="4" fillId="0" borderId="0" xfId="199" applyNumberFormat="1" applyFont="1" applyFill="1" applyBorder="1" applyAlignment="1" applyProtection="1">
      <alignment vertical="top" wrapText="1"/>
    </xf>
    <xf numFmtId="0" fontId="4" fillId="0" borderId="0" xfId="200" applyFont="1" applyFill="1" applyAlignment="1" applyProtection="1"/>
    <xf numFmtId="49" fontId="4" fillId="0" borderId="0" xfId="200" applyNumberFormat="1" applyFont="1" applyBorder="1" applyAlignment="1" applyProtection="1">
      <alignment horizontal="left" vertical="top" wrapText="1"/>
    </xf>
    <xf numFmtId="0" fontId="33" fillId="29" borderId="22" xfId="6" applyFont="1" applyFill="1" applyBorder="1" applyAlignment="1" applyProtection="1">
      <alignment horizontal="left" vertical="top" wrapText="1"/>
    </xf>
    <xf numFmtId="0" fontId="33" fillId="29" borderId="23" xfId="6" applyFont="1" applyFill="1" applyBorder="1" applyAlignment="1" applyProtection="1">
      <alignment horizontal="left" vertical="top" wrapText="1"/>
    </xf>
    <xf numFmtId="0" fontId="33" fillId="29" borderId="24" xfId="6" applyFont="1" applyFill="1" applyBorder="1" applyAlignment="1" applyProtection="1">
      <alignment horizontal="left" vertical="top" wrapText="1"/>
    </xf>
    <xf numFmtId="0" fontId="4" fillId="0" borderId="0" xfId="6" applyFont="1" applyFill="1" applyAlignment="1" applyProtection="1">
      <alignment horizontal="left" vertical="top" wrapText="1" readingOrder="1"/>
    </xf>
    <xf numFmtId="4" fontId="33" fillId="28" borderId="23" xfId="0" applyNumberFormat="1" applyFont="1" applyFill="1" applyBorder="1" applyAlignment="1" applyProtection="1">
      <alignment horizontal="left" vertical="top" wrapText="1"/>
    </xf>
  </cellXfs>
  <cellStyles count="215">
    <cellStyle name="20 % – Poudarek1" xfId="9" xr:uid="{00000000-0005-0000-0000-000000000000}"/>
    <cellStyle name="20 % – Poudarek1 2" xfId="10" xr:uid="{00000000-0005-0000-0000-000001000000}"/>
    <cellStyle name="20 % – Poudarek2" xfId="11" xr:uid="{00000000-0005-0000-0000-000002000000}"/>
    <cellStyle name="20 % – Poudarek2 2" xfId="12" xr:uid="{00000000-0005-0000-0000-000003000000}"/>
    <cellStyle name="20 % – Poudarek3" xfId="13" xr:uid="{00000000-0005-0000-0000-000004000000}"/>
    <cellStyle name="20 % – Poudarek3 2" xfId="14" xr:uid="{00000000-0005-0000-0000-000005000000}"/>
    <cellStyle name="20 % – Poudarek4" xfId="15" xr:uid="{00000000-0005-0000-0000-000006000000}"/>
    <cellStyle name="20 % – Poudarek4 2" xfId="16" xr:uid="{00000000-0005-0000-0000-000007000000}"/>
    <cellStyle name="20 % – Poudarek5" xfId="17" xr:uid="{00000000-0005-0000-0000-000008000000}"/>
    <cellStyle name="20 % – Poudarek5 2" xfId="18" xr:uid="{00000000-0005-0000-0000-000009000000}"/>
    <cellStyle name="20 % – Poudarek6" xfId="19" xr:uid="{00000000-0005-0000-0000-00000A000000}"/>
    <cellStyle name="20 % – Poudarek6 2" xfId="20" xr:uid="{00000000-0005-0000-0000-00000B000000}"/>
    <cellStyle name="20% - Accent1 2" xfId="21" xr:uid="{00000000-0005-0000-0000-00000C000000}"/>
    <cellStyle name="20% - Accent2 2" xfId="22" xr:uid="{00000000-0005-0000-0000-00000D000000}"/>
    <cellStyle name="20% - Accent3 2" xfId="23" xr:uid="{00000000-0005-0000-0000-00000E000000}"/>
    <cellStyle name="20% - Accent4 2" xfId="24" xr:uid="{00000000-0005-0000-0000-00000F000000}"/>
    <cellStyle name="20% - Accent5 2" xfId="25" xr:uid="{00000000-0005-0000-0000-000010000000}"/>
    <cellStyle name="20% - Accent6 2" xfId="26" xr:uid="{00000000-0005-0000-0000-000011000000}"/>
    <cellStyle name="40 % – Poudarek1" xfId="27" xr:uid="{00000000-0005-0000-0000-000012000000}"/>
    <cellStyle name="40 % – Poudarek1 2" xfId="28" xr:uid="{00000000-0005-0000-0000-000013000000}"/>
    <cellStyle name="40 % – Poudarek2" xfId="29" xr:uid="{00000000-0005-0000-0000-000014000000}"/>
    <cellStyle name="40 % – Poudarek2 2" xfId="30" xr:uid="{00000000-0005-0000-0000-000015000000}"/>
    <cellStyle name="40 % – Poudarek3" xfId="31" xr:uid="{00000000-0005-0000-0000-000016000000}"/>
    <cellStyle name="40 % – Poudarek3 2" xfId="32" xr:uid="{00000000-0005-0000-0000-000017000000}"/>
    <cellStyle name="40 % – Poudarek4" xfId="33" xr:uid="{00000000-0005-0000-0000-000018000000}"/>
    <cellStyle name="40 % – Poudarek4 2" xfId="34" xr:uid="{00000000-0005-0000-0000-000019000000}"/>
    <cellStyle name="40 % – Poudarek5" xfId="35" xr:uid="{00000000-0005-0000-0000-00001A000000}"/>
    <cellStyle name="40 % – Poudarek5 2" xfId="36" xr:uid="{00000000-0005-0000-0000-00001B000000}"/>
    <cellStyle name="40 % – Poudarek6" xfId="37" xr:uid="{00000000-0005-0000-0000-00001C000000}"/>
    <cellStyle name="40 % – Poudarek6 2" xfId="38" xr:uid="{00000000-0005-0000-0000-00001D000000}"/>
    <cellStyle name="40% - Accent1 2" xfId="39" xr:uid="{00000000-0005-0000-0000-00001E000000}"/>
    <cellStyle name="40% - Accent2 2" xfId="40" xr:uid="{00000000-0005-0000-0000-00001F000000}"/>
    <cellStyle name="40% - Accent3 2" xfId="41" xr:uid="{00000000-0005-0000-0000-000020000000}"/>
    <cellStyle name="40% - Accent4 2" xfId="42" xr:uid="{00000000-0005-0000-0000-000021000000}"/>
    <cellStyle name="40% - Accent5 2" xfId="43" xr:uid="{00000000-0005-0000-0000-000022000000}"/>
    <cellStyle name="40% - Accent6 2" xfId="44" xr:uid="{00000000-0005-0000-0000-000023000000}"/>
    <cellStyle name="60 % – Poudarek1" xfId="45" xr:uid="{00000000-0005-0000-0000-000024000000}"/>
    <cellStyle name="60 % – Poudarek1 2" xfId="46" xr:uid="{00000000-0005-0000-0000-000025000000}"/>
    <cellStyle name="60 % – Poudarek2" xfId="47" xr:uid="{00000000-0005-0000-0000-000026000000}"/>
    <cellStyle name="60 % – Poudarek2 2" xfId="48" xr:uid="{00000000-0005-0000-0000-000027000000}"/>
    <cellStyle name="60 % – Poudarek3" xfId="49" xr:uid="{00000000-0005-0000-0000-000028000000}"/>
    <cellStyle name="60 % – Poudarek3 2" xfId="50" xr:uid="{00000000-0005-0000-0000-000029000000}"/>
    <cellStyle name="60 % – Poudarek4" xfId="51" xr:uid="{00000000-0005-0000-0000-00002A000000}"/>
    <cellStyle name="60 % – Poudarek4 2" xfId="52" xr:uid="{00000000-0005-0000-0000-00002B000000}"/>
    <cellStyle name="60 % – Poudarek5" xfId="53" xr:uid="{00000000-0005-0000-0000-00002C000000}"/>
    <cellStyle name="60 % – Poudarek5 2" xfId="54" xr:uid="{00000000-0005-0000-0000-00002D000000}"/>
    <cellStyle name="60 % – Poudarek6" xfId="55" xr:uid="{00000000-0005-0000-0000-00002E000000}"/>
    <cellStyle name="60 % – Poudarek6 2" xfId="56" xr:uid="{00000000-0005-0000-0000-00002F000000}"/>
    <cellStyle name="60% - Accent1 2" xfId="57" xr:uid="{00000000-0005-0000-0000-000030000000}"/>
    <cellStyle name="60% - Accent2 2" xfId="58" xr:uid="{00000000-0005-0000-0000-000031000000}"/>
    <cellStyle name="60% - Accent3 2" xfId="59" xr:uid="{00000000-0005-0000-0000-000032000000}"/>
    <cellStyle name="60% - Accent4 2" xfId="60" xr:uid="{00000000-0005-0000-0000-000033000000}"/>
    <cellStyle name="60% - Accent5 2" xfId="61" xr:uid="{00000000-0005-0000-0000-000034000000}"/>
    <cellStyle name="60% - Accent6 2" xfId="62" xr:uid="{00000000-0005-0000-0000-000035000000}"/>
    <cellStyle name="Accent1 2" xfId="63" xr:uid="{00000000-0005-0000-0000-000036000000}"/>
    <cellStyle name="Accent2 2" xfId="64" xr:uid="{00000000-0005-0000-0000-000037000000}"/>
    <cellStyle name="Accent3 2" xfId="65" xr:uid="{00000000-0005-0000-0000-000038000000}"/>
    <cellStyle name="Accent4 2" xfId="66" xr:uid="{00000000-0005-0000-0000-000039000000}"/>
    <cellStyle name="Accent5 2" xfId="67" xr:uid="{00000000-0005-0000-0000-00003A000000}"/>
    <cellStyle name="Accent6 2" xfId="68" xr:uid="{00000000-0005-0000-0000-00003B000000}"/>
    <cellStyle name="Bad 2" xfId="69" xr:uid="{00000000-0005-0000-0000-00003C000000}"/>
    <cellStyle name="Calculation 2" xfId="70" xr:uid="{00000000-0005-0000-0000-00003D000000}"/>
    <cellStyle name="Calculation 3" xfId="71" xr:uid="{00000000-0005-0000-0000-00003E000000}"/>
    <cellStyle name="Calculation 4" xfId="72" xr:uid="{00000000-0005-0000-0000-00003F000000}"/>
    <cellStyle name="Calculation 5" xfId="73" xr:uid="{00000000-0005-0000-0000-000040000000}"/>
    <cellStyle name="Check Cell 2" xfId="74" xr:uid="{00000000-0005-0000-0000-000041000000}"/>
    <cellStyle name="Comma [0] 2" xfId="75" xr:uid="{00000000-0005-0000-0000-000042000000}"/>
    <cellStyle name="Comma [0] 3" xfId="76" xr:uid="{00000000-0005-0000-0000-000043000000}"/>
    <cellStyle name="Comma 2" xfId="77" xr:uid="{00000000-0005-0000-0000-000044000000}"/>
    <cellStyle name="Comma 3" xfId="78" xr:uid="{00000000-0005-0000-0000-000045000000}"/>
    <cellStyle name="Comma 4" xfId="197" xr:uid="{00000000-0005-0000-0000-000046000000}"/>
    <cellStyle name="Currency [0]" xfId="1" builtinId="7"/>
    <cellStyle name="Currency [0] 2" xfId="79" xr:uid="{00000000-0005-0000-0000-000047000000}"/>
    <cellStyle name="Currency [0] 3" xfId="80" xr:uid="{00000000-0005-0000-0000-000048000000}"/>
    <cellStyle name="Dobro" xfId="81" xr:uid="{00000000-0005-0000-0000-000049000000}"/>
    <cellStyle name="Dobro 2" xfId="82" xr:uid="{00000000-0005-0000-0000-00004A000000}"/>
    <cellStyle name="Euro" xfId="83" xr:uid="{00000000-0005-0000-0000-00004B000000}"/>
    <cellStyle name="Euro 2" xfId="84" xr:uid="{00000000-0005-0000-0000-00004C000000}"/>
    <cellStyle name="Excel Built-in Normal" xfId="203" xr:uid="{00000000-0005-0000-0000-00004D000000}"/>
    <cellStyle name="Explanatory Text 2" xfId="85" xr:uid="{00000000-0005-0000-0000-00004E000000}"/>
    <cellStyle name="Good 2" xfId="86" xr:uid="{00000000-0005-0000-0000-00004F000000}"/>
    <cellStyle name="Heading 1 2" xfId="87" xr:uid="{00000000-0005-0000-0000-000050000000}"/>
    <cellStyle name="Heading 2 2" xfId="88" xr:uid="{00000000-0005-0000-0000-000051000000}"/>
    <cellStyle name="Heading 3 2" xfId="89" xr:uid="{00000000-0005-0000-0000-000052000000}"/>
    <cellStyle name="Heading 4 2" xfId="90" xr:uid="{00000000-0005-0000-0000-000053000000}"/>
    <cellStyle name="Input 2" xfId="91" xr:uid="{00000000-0005-0000-0000-000054000000}"/>
    <cellStyle name="Input 3" xfId="92" xr:uid="{00000000-0005-0000-0000-000055000000}"/>
    <cellStyle name="Input 4" xfId="93" xr:uid="{00000000-0005-0000-0000-000056000000}"/>
    <cellStyle name="Input 5" xfId="94" xr:uid="{00000000-0005-0000-0000-000057000000}"/>
    <cellStyle name="Izhod" xfId="95" xr:uid="{00000000-0005-0000-0000-000058000000}"/>
    <cellStyle name="Izhod 2" xfId="96" xr:uid="{00000000-0005-0000-0000-000059000000}"/>
    <cellStyle name="Izhod 3" xfId="97" xr:uid="{00000000-0005-0000-0000-00005A000000}"/>
    <cellStyle name="Izhod 4" xfId="98" xr:uid="{00000000-0005-0000-0000-00005B000000}"/>
    <cellStyle name="Izhod 5" xfId="99" xr:uid="{00000000-0005-0000-0000-00005C000000}"/>
    <cellStyle name="Izhod 6" xfId="100" xr:uid="{00000000-0005-0000-0000-00005D000000}"/>
    <cellStyle name="Linked Cell 2" xfId="101" xr:uid="{00000000-0005-0000-0000-00005E000000}"/>
    <cellStyle name="Naslov" xfId="102" xr:uid="{00000000-0005-0000-0000-00005F000000}"/>
    <cellStyle name="Naslov 1" xfId="103" xr:uid="{00000000-0005-0000-0000-000060000000}"/>
    <cellStyle name="Naslov 1 2" xfId="104" xr:uid="{00000000-0005-0000-0000-000061000000}"/>
    <cellStyle name="Naslov 2" xfId="105" xr:uid="{00000000-0005-0000-0000-000062000000}"/>
    <cellStyle name="Naslov 2 2" xfId="106" xr:uid="{00000000-0005-0000-0000-000063000000}"/>
    <cellStyle name="Naslov 3" xfId="107" xr:uid="{00000000-0005-0000-0000-000064000000}"/>
    <cellStyle name="Naslov 3 2" xfId="108" xr:uid="{00000000-0005-0000-0000-000065000000}"/>
    <cellStyle name="Naslov 4" xfId="109" xr:uid="{00000000-0005-0000-0000-000066000000}"/>
    <cellStyle name="Naslov 4 2" xfId="110" xr:uid="{00000000-0005-0000-0000-000067000000}"/>
    <cellStyle name="Naslov 5" xfId="111" xr:uid="{00000000-0005-0000-0000-000068000000}"/>
    <cellStyle name="Navadno 2" xfId="2" xr:uid="{00000000-0005-0000-0000-00006A000000}"/>
    <cellStyle name="Navadno 2 2" xfId="112" xr:uid="{00000000-0005-0000-0000-00006B000000}"/>
    <cellStyle name="Navadno 2 2 2" xfId="113" xr:uid="{00000000-0005-0000-0000-00006C000000}"/>
    <cellStyle name="Navadno 2 2 2 2" xfId="114" xr:uid="{00000000-0005-0000-0000-00006D000000}"/>
    <cellStyle name="Navadno 2 2 3" xfId="115" xr:uid="{00000000-0005-0000-0000-00006E000000}"/>
    <cellStyle name="Navadno 2 3" xfId="116" xr:uid="{00000000-0005-0000-0000-00006F000000}"/>
    <cellStyle name="Navadno 2 3 2" xfId="117" xr:uid="{00000000-0005-0000-0000-000070000000}"/>
    <cellStyle name="Navadno 2 4" xfId="118" xr:uid="{00000000-0005-0000-0000-000071000000}"/>
    <cellStyle name="Navadno 2 4 2" xfId="119" xr:uid="{00000000-0005-0000-0000-000072000000}"/>
    <cellStyle name="Navadno 3" xfId="120" xr:uid="{00000000-0005-0000-0000-000073000000}"/>
    <cellStyle name="Navadno 3 2" xfId="121" xr:uid="{00000000-0005-0000-0000-000074000000}"/>
    <cellStyle name="Navadno 3 2 2" xfId="122" xr:uid="{00000000-0005-0000-0000-000075000000}"/>
    <cellStyle name="Navadno 3 3" xfId="123" xr:uid="{00000000-0005-0000-0000-000076000000}"/>
    <cellStyle name="Navadno 4" xfId="124" xr:uid="{00000000-0005-0000-0000-000077000000}"/>
    <cellStyle name="Navadno 4 2" xfId="125" xr:uid="{00000000-0005-0000-0000-000078000000}"/>
    <cellStyle name="Navadno 5" xfId="126" xr:uid="{00000000-0005-0000-0000-000079000000}"/>
    <cellStyle name="Navadno 6" xfId="204" xr:uid="{00000000-0005-0000-0000-00007A000000}"/>
    <cellStyle name="Navadno 7" xfId="205" xr:uid="{00000000-0005-0000-0000-00007B000000}"/>
    <cellStyle name="Navadno_Kino Siska_pop_GD" xfId="7" xr:uid="{00000000-0005-0000-0000-00007C000000}"/>
    <cellStyle name="Navadno_SBRadovljica" xfId="198" xr:uid="{00000000-0005-0000-0000-00007D000000}"/>
    <cellStyle name="Neutral 2" xfId="127" xr:uid="{00000000-0005-0000-0000-00007E000000}"/>
    <cellStyle name="Nevtralno" xfId="128" xr:uid="{00000000-0005-0000-0000-00007F000000}"/>
    <cellStyle name="Nevtralno 2" xfId="129" xr:uid="{00000000-0005-0000-0000-000080000000}"/>
    <cellStyle name="Normal" xfId="0" builtinId="0"/>
    <cellStyle name="Normal 2" xfId="5" xr:uid="{00000000-0005-0000-0000-000081000000}"/>
    <cellStyle name="Normal 2 2" xfId="3" xr:uid="{00000000-0005-0000-0000-000082000000}"/>
    <cellStyle name="Normal 2 2 2" xfId="130" xr:uid="{00000000-0005-0000-0000-000083000000}"/>
    <cellStyle name="Normal 2 3" xfId="131" xr:uid="{00000000-0005-0000-0000-000084000000}"/>
    <cellStyle name="Normal 2 4" xfId="213" xr:uid="{00000000-0005-0000-0000-000085000000}"/>
    <cellStyle name="Normal 3" xfId="8" xr:uid="{00000000-0005-0000-0000-000086000000}"/>
    <cellStyle name="Normal 3 2" xfId="132" xr:uid="{00000000-0005-0000-0000-000087000000}"/>
    <cellStyle name="Normal 4" xfId="6" xr:uid="{00000000-0005-0000-0000-000088000000}"/>
    <cellStyle name="Normal 4 2" xfId="133" xr:uid="{00000000-0005-0000-0000-000089000000}"/>
    <cellStyle name="Normal 4 3" xfId="134" xr:uid="{00000000-0005-0000-0000-00008A000000}"/>
    <cellStyle name="Normal 4 3 2" xfId="201" xr:uid="{00000000-0005-0000-0000-00008B000000}"/>
    <cellStyle name="Normal 4 3 3" xfId="202" xr:uid="{00000000-0005-0000-0000-00008C000000}"/>
    <cellStyle name="Normal 5" xfId="211" xr:uid="{00000000-0005-0000-0000-00008D000000}"/>
    <cellStyle name="Normal 6" xfId="212" xr:uid="{00000000-0005-0000-0000-00008E000000}"/>
    <cellStyle name="Normal 6 2" xfId="214" xr:uid="{00000000-0005-0000-0000-00008F000000}"/>
    <cellStyle name="Normal_gradbeni del" xfId="199" xr:uid="{00000000-0005-0000-0000-000090000000}"/>
    <cellStyle name="Normal_Kino Siska_predr_ZU" xfId="200" xr:uid="{00000000-0005-0000-0000-000091000000}"/>
    <cellStyle name="Normal_Kino Siska_predr_ZU 2" xfId="4" xr:uid="{00000000-0005-0000-0000-000092000000}"/>
    <cellStyle name="Note 2" xfId="135" xr:uid="{00000000-0005-0000-0000-000093000000}"/>
    <cellStyle name="Note 3" xfId="136" xr:uid="{00000000-0005-0000-0000-000094000000}"/>
    <cellStyle name="Note 4" xfId="137" xr:uid="{00000000-0005-0000-0000-000095000000}"/>
    <cellStyle name="Note 5" xfId="138" xr:uid="{00000000-0005-0000-0000-000096000000}"/>
    <cellStyle name="Odstotek 2" xfId="206" xr:uid="{00000000-0005-0000-0000-000097000000}"/>
    <cellStyle name="Opomba" xfId="139" xr:uid="{00000000-0005-0000-0000-000098000000}"/>
    <cellStyle name="Opomba 2" xfId="140" xr:uid="{00000000-0005-0000-0000-000099000000}"/>
    <cellStyle name="Opomba 3" xfId="141" xr:uid="{00000000-0005-0000-0000-00009A000000}"/>
    <cellStyle name="Opomba 4" xfId="142" xr:uid="{00000000-0005-0000-0000-00009B000000}"/>
    <cellStyle name="Opomba 5" xfId="143" xr:uid="{00000000-0005-0000-0000-00009C000000}"/>
    <cellStyle name="Opomba 6" xfId="144" xr:uid="{00000000-0005-0000-0000-00009D000000}"/>
    <cellStyle name="Opozorilo" xfId="145" xr:uid="{00000000-0005-0000-0000-00009E000000}"/>
    <cellStyle name="Opozorilo 2" xfId="146" xr:uid="{00000000-0005-0000-0000-00009F000000}"/>
    <cellStyle name="Output 2" xfId="147" xr:uid="{00000000-0005-0000-0000-0000A0000000}"/>
    <cellStyle name="Output 3" xfId="148" xr:uid="{00000000-0005-0000-0000-0000A1000000}"/>
    <cellStyle name="Output 4" xfId="149" xr:uid="{00000000-0005-0000-0000-0000A2000000}"/>
    <cellStyle name="Output 5" xfId="150" xr:uid="{00000000-0005-0000-0000-0000A3000000}"/>
    <cellStyle name="Pojasnjevalno besedilo" xfId="151" xr:uid="{00000000-0005-0000-0000-0000A4000000}"/>
    <cellStyle name="Pojasnjevalno besedilo 2" xfId="152" xr:uid="{00000000-0005-0000-0000-0000A5000000}"/>
    <cellStyle name="Poudarek1" xfId="153" xr:uid="{00000000-0005-0000-0000-0000A6000000}"/>
    <cellStyle name="Poudarek1 2" xfId="154" xr:uid="{00000000-0005-0000-0000-0000A7000000}"/>
    <cellStyle name="Poudarek2" xfId="155" xr:uid="{00000000-0005-0000-0000-0000A8000000}"/>
    <cellStyle name="Poudarek2 2" xfId="156" xr:uid="{00000000-0005-0000-0000-0000A9000000}"/>
    <cellStyle name="Poudarek3" xfId="157" xr:uid="{00000000-0005-0000-0000-0000AA000000}"/>
    <cellStyle name="Poudarek3 2" xfId="158" xr:uid="{00000000-0005-0000-0000-0000AB000000}"/>
    <cellStyle name="Poudarek4" xfId="159" xr:uid="{00000000-0005-0000-0000-0000AC000000}"/>
    <cellStyle name="Poudarek4 2" xfId="160" xr:uid="{00000000-0005-0000-0000-0000AD000000}"/>
    <cellStyle name="Poudarek5" xfId="161" xr:uid="{00000000-0005-0000-0000-0000AE000000}"/>
    <cellStyle name="Poudarek5 2" xfId="162" xr:uid="{00000000-0005-0000-0000-0000AF000000}"/>
    <cellStyle name="Poudarek6" xfId="163" xr:uid="{00000000-0005-0000-0000-0000B0000000}"/>
    <cellStyle name="Poudarek6 2" xfId="164" xr:uid="{00000000-0005-0000-0000-0000B1000000}"/>
    <cellStyle name="Povezana celica" xfId="165" xr:uid="{00000000-0005-0000-0000-0000B2000000}"/>
    <cellStyle name="Povezana celica 2" xfId="166" xr:uid="{00000000-0005-0000-0000-0000B3000000}"/>
    <cellStyle name="Preveri celico" xfId="167" xr:uid="{00000000-0005-0000-0000-0000B4000000}"/>
    <cellStyle name="Preveri celico 2" xfId="168" xr:uid="{00000000-0005-0000-0000-0000B5000000}"/>
    <cellStyle name="Računanje" xfId="169" xr:uid="{00000000-0005-0000-0000-0000B6000000}"/>
    <cellStyle name="Računanje 2" xfId="170" xr:uid="{00000000-0005-0000-0000-0000B7000000}"/>
    <cellStyle name="Računanje 3" xfId="171" xr:uid="{00000000-0005-0000-0000-0000B8000000}"/>
    <cellStyle name="Računanje 4" xfId="172" xr:uid="{00000000-0005-0000-0000-0000B9000000}"/>
    <cellStyle name="Računanje 5" xfId="173" xr:uid="{00000000-0005-0000-0000-0000BA000000}"/>
    <cellStyle name="Računanje 6" xfId="174" xr:uid="{00000000-0005-0000-0000-0000BB000000}"/>
    <cellStyle name="Slabo" xfId="175" xr:uid="{00000000-0005-0000-0000-0000BC000000}"/>
    <cellStyle name="Slabo 2" xfId="176" xr:uid="{00000000-0005-0000-0000-0000BD000000}"/>
    <cellStyle name="Slog 1" xfId="177" xr:uid="{00000000-0005-0000-0000-0000BE000000}"/>
    <cellStyle name="Style 1" xfId="178" xr:uid="{00000000-0005-0000-0000-0000BF000000}"/>
    <cellStyle name="Title 2" xfId="179" xr:uid="{00000000-0005-0000-0000-0000C0000000}"/>
    <cellStyle name="Total 2" xfId="180" xr:uid="{00000000-0005-0000-0000-0000C1000000}"/>
    <cellStyle name="Total 3" xfId="181" xr:uid="{00000000-0005-0000-0000-0000C2000000}"/>
    <cellStyle name="Total 4" xfId="182" xr:uid="{00000000-0005-0000-0000-0000C3000000}"/>
    <cellStyle name="Total 5" xfId="183" xr:uid="{00000000-0005-0000-0000-0000C4000000}"/>
    <cellStyle name="Vejica 2" xfId="207" xr:uid="{00000000-0005-0000-0000-0000C6000000}"/>
    <cellStyle name="Vejica 2 2" xfId="208" xr:uid="{00000000-0005-0000-0000-0000C7000000}"/>
    <cellStyle name="Vejica 3" xfId="209" xr:uid="{00000000-0005-0000-0000-0000C8000000}"/>
    <cellStyle name="Vejica 4" xfId="210" xr:uid="{00000000-0005-0000-0000-0000C9000000}"/>
    <cellStyle name="Vnos" xfId="184" xr:uid="{00000000-0005-0000-0000-0000CA000000}"/>
    <cellStyle name="Vnos 2" xfId="185" xr:uid="{00000000-0005-0000-0000-0000CB000000}"/>
    <cellStyle name="Vnos 3" xfId="186" xr:uid="{00000000-0005-0000-0000-0000CC000000}"/>
    <cellStyle name="Vnos 4" xfId="187" xr:uid="{00000000-0005-0000-0000-0000CD000000}"/>
    <cellStyle name="Vnos 5" xfId="188" xr:uid="{00000000-0005-0000-0000-0000CE000000}"/>
    <cellStyle name="Vnos 6" xfId="189" xr:uid="{00000000-0005-0000-0000-0000CF000000}"/>
    <cellStyle name="Vsota" xfId="190" xr:uid="{00000000-0005-0000-0000-0000D0000000}"/>
    <cellStyle name="Vsota 2" xfId="191" xr:uid="{00000000-0005-0000-0000-0000D1000000}"/>
    <cellStyle name="Vsota 3" xfId="192" xr:uid="{00000000-0005-0000-0000-0000D2000000}"/>
    <cellStyle name="Vsota 4" xfId="193" xr:uid="{00000000-0005-0000-0000-0000D3000000}"/>
    <cellStyle name="Vsota 5" xfId="194" xr:uid="{00000000-0005-0000-0000-0000D4000000}"/>
    <cellStyle name="Vsota 6" xfId="195" xr:uid="{00000000-0005-0000-0000-0000D5000000}"/>
    <cellStyle name="Warning Text 2" xfId="196" xr:uid="{00000000-0005-0000-0000-0000D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276225</xdr:colOff>
      <xdr:row>171</xdr:row>
      <xdr:rowOff>58213</xdr:rowOff>
    </xdr:from>
    <xdr:to>
      <xdr:col>9</xdr:col>
      <xdr:colOff>581025</xdr:colOff>
      <xdr:row>174</xdr:row>
      <xdr:rowOff>66675</xdr:rowOff>
    </xdr:to>
    <xdr:pic>
      <xdr:nvPicPr>
        <xdr:cNvPr id="2" name="Picture 1">
          <a:extLst>
            <a:ext uri="{FF2B5EF4-FFF2-40B4-BE49-F238E27FC236}">
              <a16:creationId xmlns:a16="http://schemas.microsoft.com/office/drawing/2014/main" id="{39B09AC4-CED8-4A39-B604-42B9A63DE2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96075" y="67990513"/>
          <a:ext cx="1019175" cy="13038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47625</xdr:colOff>
      <xdr:row>172</xdr:row>
      <xdr:rowOff>548219</xdr:rowOff>
    </xdr:from>
    <xdr:to>
      <xdr:col>8</xdr:col>
      <xdr:colOff>276225</xdr:colOff>
      <xdr:row>172</xdr:row>
      <xdr:rowOff>561975</xdr:rowOff>
    </xdr:to>
    <xdr:cxnSp macro="">
      <xdr:nvCxnSpPr>
        <xdr:cNvPr id="8" name="Straight Arrow Connector 7">
          <a:extLst>
            <a:ext uri="{FF2B5EF4-FFF2-40B4-BE49-F238E27FC236}">
              <a16:creationId xmlns:a16="http://schemas.microsoft.com/office/drawing/2014/main" id="{2946811A-FE03-4392-8B56-1C44C073E84F}"/>
            </a:ext>
          </a:extLst>
        </xdr:cNvPr>
        <xdr:cNvCxnSpPr>
          <a:cxnSpLocks/>
          <a:stCxn id="2" idx="1"/>
        </xdr:cNvCxnSpPr>
      </xdr:nvCxnSpPr>
      <xdr:spPr>
        <a:xfrm flipH="1">
          <a:off x="5857875" y="68642444"/>
          <a:ext cx="838200" cy="137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29"/>
  <sheetViews>
    <sheetView view="pageBreakPreview" zoomScaleNormal="100" zoomScaleSheetLayoutView="100" workbookViewId="0">
      <selection activeCell="F20" sqref="F20"/>
    </sheetView>
  </sheetViews>
  <sheetFormatPr defaultColWidth="43.7109375" defaultRowHeight="12.75"/>
  <cols>
    <col min="1" max="1" width="2" style="10" customWidth="1"/>
    <col min="2" max="2" width="4" style="21" customWidth="1"/>
    <col min="3" max="3" width="38.42578125" style="22" customWidth="1"/>
    <col min="4" max="4" width="7.7109375" style="24" customWidth="1"/>
    <col min="5" max="5" width="10.7109375" style="25" customWidth="1"/>
    <col min="6" max="6" width="19" style="25" customWidth="1"/>
    <col min="7" max="7" width="9.140625" style="14" customWidth="1"/>
    <col min="8" max="8" width="18.140625" style="14" customWidth="1"/>
    <col min="9" max="247" width="9.140625" style="14" customWidth="1"/>
    <col min="248" max="248" width="8.42578125" style="14" customWidth="1"/>
    <col min="249" max="249" width="3.140625" style="14" customWidth="1"/>
    <col min="250" max="250" width="42.140625" style="14" customWidth="1"/>
    <col min="251" max="251" width="5.42578125" style="14" customWidth="1"/>
    <col min="252" max="252" width="7.42578125" style="14" customWidth="1"/>
    <col min="253" max="253" width="9" style="14" customWidth="1"/>
    <col min="254" max="254" width="13.28515625" style="14" customWidth="1"/>
    <col min="255" max="255" width="43.7109375" style="14"/>
    <col min="256" max="256" width="10.7109375" style="14" customWidth="1"/>
    <col min="257" max="257" width="3.28515625" style="14" customWidth="1"/>
    <col min="258" max="258" width="35.7109375" style="14" customWidth="1"/>
    <col min="259" max="259" width="3.28515625" style="14" customWidth="1"/>
    <col min="260" max="260" width="7.7109375" style="14" customWidth="1"/>
    <col min="261" max="261" width="10.7109375" style="14" customWidth="1"/>
    <col min="262" max="262" width="15.7109375" style="14" customWidth="1"/>
    <col min="263" max="503" width="9.140625" style="14" customWidth="1"/>
    <col min="504" max="504" width="8.42578125" style="14" customWidth="1"/>
    <col min="505" max="505" width="3.140625" style="14" customWidth="1"/>
    <col min="506" max="506" width="42.140625" style="14" customWidth="1"/>
    <col min="507" max="507" width="5.42578125" style="14" customWidth="1"/>
    <col min="508" max="508" width="7.42578125" style="14" customWidth="1"/>
    <col min="509" max="509" width="9" style="14" customWidth="1"/>
    <col min="510" max="510" width="13.28515625" style="14" customWidth="1"/>
    <col min="511" max="511" width="43.7109375" style="14"/>
    <col min="512" max="512" width="10.7109375" style="14" customWidth="1"/>
    <col min="513" max="513" width="3.28515625" style="14" customWidth="1"/>
    <col min="514" max="514" width="35.7109375" style="14" customWidth="1"/>
    <col min="515" max="515" width="3.28515625" style="14" customWidth="1"/>
    <col min="516" max="516" width="7.7109375" style="14" customWidth="1"/>
    <col min="517" max="517" width="10.7109375" style="14" customWidth="1"/>
    <col min="518" max="518" width="15.7109375" style="14" customWidth="1"/>
    <col min="519" max="759" width="9.140625" style="14" customWidth="1"/>
    <col min="760" max="760" width="8.42578125" style="14" customWidth="1"/>
    <col min="761" max="761" width="3.140625" style="14" customWidth="1"/>
    <col min="762" max="762" width="42.140625" style="14" customWidth="1"/>
    <col min="763" max="763" width="5.42578125" style="14" customWidth="1"/>
    <col min="764" max="764" width="7.42578125" style="14" customWidth="1"/>
    <col min="765" max="765" width="9" style="14" customWidth="1"/>
    <col min="766" max="766" width="13.28515625" style="14" customWidth="1"/>
    <col min="767" max="767" width="43.7109375" style="14"/>
    <col min="768" max="768" width="10.7109375" style="14" customWidth="1"/>
    <col min="769" max="769" width="3.28515625" style="14" customWidth="1"/>
    <col min="770" max="770" width="35.7109375" style="14" customWidth="1"/>
    <col min="771" max="771" width="3.28515625" style="14" customWidth="1"/>
    <col min="772" max="772" width="7.7109375" style="14" customWidth="1"/>
    <col min="773" max="773" width="10.7109375" style="14" customWidth="1"/>
    <col min="774" max="774" width="15.7109375" style="14" customWidth="1"/>
    <col min="775" max="1015" width="9.140625" style="14" customWidth="1"/>
    <col min="1016" max="1016" width="8.42578125" style="14" customWidth="1"/>
    <col min="1017" max="1017" width="3.140625" style="14" customWidth="1"/>
    <col min="1018" max="1018" width="42.140625" style="14" customWidth="1"/>
    <col min="1019" max="1019" width="5.42578125" style="14" customWidth="1"/>
    <col min="1020" max="1020" width="7.42578125" style="14" customWidth="1"/>
    <col min="1021" max="1021" width="9" style="14" customWidth="1"/>
    <col min="1022" max="1022" width="13.28515625" style="14" customWidth="1"/>
    <col min="1023" max="1023" width="43.7109375" style="14"/>
    <col min="1024" max="1024" width="10.7109375" style="14" customWidth="1"/>
    <col min="1025" max="1025" width="3.28515625" style="14" customWidth="1"/>
    <col min="1026" max="1026" width="35.7109375" style="14" customWidth="1"/>
    <col min="1027" max="1027" width="3.28515625" style="14" customWidth="1"/>
    <col min="1028" max="1028" width="7.7109375" style="14" customWidth="1"/>
    <col min="1029" max="1029" width="10.7109375" style="14" customWidth="1"/>
    <col min="1030" max="1030" width="15.7109375" style="14" customWidth="1"/>
    <col min="1031" max="1271" width="9.140625" style="14" customWidth="1"/>
    <col min="1272" max="1272" width="8.42578125" style="14" customWidth="1"/>
    <col min="1273" max="1273" width="3.140625" style="14" customWidth="1"/>
    <col min="1274" max="1274" width="42.140625" style="14" customWidth="1"/>
    <col min="1275" max="1275" width="5.42578125" style="14" customWidth="1"/>
    <col min="1276" max="1276" width="7.42578125" style="14" customWidth="1"/>
    <col min="1277" max="1277" width="9" style="14" customWidth="1"/>
    <col min="1278" max="1278" width="13.28515625" style="14" customWidth="1"/>
    <col min="1279" max="1279" width="43.7109375" style="14"/>
    <col min="1280" max="1280" width="10.7109375" style="14" customWidth="1"/>
    <col min="1281" max="1281" width="3.28515625" style="14" customWidth="1"/>
    <col min="1282" max="1282" width="35.7109375" style="14" customWidth="1"/>
    <col min="1283" max="1283" width="3.28515625" style="14" customWidth="1"/>
    <col min="1284" max="1284" width="7.7109375" style="14" customWidth="1"/>
    <col min="1285" max="1285" width="10.7109375" style="14" customWidth="1"/>
    <col min="1286" max="1286" width="15.7109375" style="14" customWidth="1"/>
    <col min="1287" max="1527" width="9.140625" style="14" customWidth="1"/>
    <col min="1528" max="1528" width="8.42578125" style="14" customWidth="1"/>
    <col min="1529" max="1529" width="3.140625" style="14" customWidth="1"/>
    <col min="1530" max="1530" width="42.140625" style="14" customWidth="1"/>
    <col min="1531" max="1531" width="5.42578125" style="14" customWidth="1"/>
    <col min="1532" max="1532" width="7.42578125" style="14" customWidth="1"/>
    <col min="1533" max="1533" width="9" style="14" customWidth="1"/>
    <col min="1534" max="1534" width="13.28515625" style="14" customWidth="1"/>
    <col min="1535" max="1535" width="43.7109375" style="14"/>
    <col min="1536" max="1536" width="10.7109375" style="14" customWidth="1"/>
    <col min="1537" max="1537" width="3.28515625" style="14" customWidth="1"/>
    <col min="1538" max="1538" width="35.7109375" style="14" customWidth="1"/>
    <col min="1539" max="1539" width="3.28515625" style="14" customWidth="1"/>
    <col min="1540" max="1540" width="7.7109375" style="14" customWidth="1"/>
    <col min="1541" max="1541" width="10.7109375" style="14" customWidth="1"/>
    <col min="1542" max="1542" width="15.7109375" style="14" customWidth="1"/>
    <col min="1543" max="1783" width="9.140625" style="14" customWidth="1"/>
    <col min="1784" max="1784" width="8.42578125" style="14" customWidth="1"/>
    <col min="1785" max="1785" width="3.140625" style="14" customWidth="1"/>
    <col min="1786" max="1786" width="42.140625" style="14" customWidth="1"/>
    <col min="1787" max="1787" width="5.42578125" style="14" customWidth="1"/>
    <col min="1788" max="1788" width="7.42578125" style="14" customWidth="1"/>
    <col min="1789" max="1789" width="9" style="14" customWidth="1"/>
    <col min="1790" max="1790" width="13.28515625" style="14" customWidth="1"/>
    <col min="1791" max="1791" width="43.7109375" style="14"/>
    <col min="1792" max="1792" width="10.7109375" style="14" customWidth="1"/>
    <col min="1793" max="1793" width="3.28515625" style="14" customWidth="1"/>
    <col min="1794" max="1794" width="35.7109375" style="14" customWidth="1"/>
    <col min="1795" max="1795" width="3.28515625" style="14" customWidth="1"/>
    <col min="1796" max="1796" width="7.7109375" style="14" customWidth="1"/>
    <col min="1797" max="1797" width="10.7109375" style="14" customWidth="1"/>
    <col min="1798" max="1798" width="15.7109375" style="14" customWidth="1"/>
    <col min="1799" max="2039" width="9.140625" style="14" customWidth="1"/>
    <col min="2040" max="2040" width="8.42578125" style="14" customWidth="1"/>
    <col min="2041" max="2041" width="3.140625" style="14" customWidth="1"/>
    <col min="2042" max="2042" width="42.140625" style="14" customWidth="1"/>
    <col min="2043" max="2043" width="5.42578125" style="14" customWidth="1"/>
    <col min="2044" max="2044" width="7.42578125" style="14" customWidth="1"/>
    <col min="2045" max="2045" width="9" style="14" customWidth="1"/>
    <col min="2046" max="2046" width="13.28515625" style="14" customWidth="1"/>
    <col min="2047" max="2047" width="43.7109375" style="14"/>
    <col min="2048" max="2048" width="10.7109375" style="14" customWidth="1"/>
    <col min="2049" max="2049" width="3.28515625" style="14" customWidth="1"/>
    <col min="2050" max="2050" width="35.7109375" style="14" customWidth="1"/>
    <col min="2051" max="2051" width="3.28515625" style="14" customWidth="1"/>
    <col min="2052" max="2052" width="7.7109375" style="14" customWidth="1"/>
    <col min="2053" max="2053" width="10.7109375" style="14" customWidth="1"/>
    <col min="2054" max="2054" width="15.7109375" style="14" customWidth="1"/>
    <col min="2055" max="2295" width="9.140625" style="14" customWidth="1"/>
    <col min="2296" max="2296" width="8.42578125" style="14" customWidth="1"/>
    <col min="2297" max="2297" width="3.140625" style="14" customWidth="1"/>
    <col min="2298" max="2298" width="42.140625" style="14" customWidth="1"/>
    <col min="2299" max="2299" width="5.42578125" style="14" customWidth="1"/>
    <col min="2300" max="2300" width="7.42578125" style="14" customWidth="1"/>
    <col min="2301" max="2301" width="9" style="14" customWidth="1"/>
    <col min="2302" max="2302" width="13.28515625" style="14" customWidth="1"/>
    <col min="2303" max="2303" width="43.7109375" style="14"/>
    <col min="2304" max="2304" width="10.7109375" style="14" customWidth="1"/>
    <col min="2305" max="2305" width="3.28515625" style="14" customWidth="1"/>
    <col min="2306" max="2306" width="35.7109375" style="14" customWidth="1"/>
    <col min="2307" max="2307" width="3.28515625" style="14" customWidth="1"/>
    <col min="2308" max="2308" width="7.7109375" style="14" customWidth="1"/>
    <col min="2309" max="2309" width="10.7109375" style="14" customWidth="1"/>
    <col min="2310" max="2310" width="15.7109375" style="14" customWidth="1"/>
    <col min="2311" max="2551" width="9.140625" style="14" customWidth="1"/>
    <col min="2552" max="2552" width="8.42578125" style="14" customWidth="1"/>
    <col min="2553" max="2553" width="3.140625" style="14" customWidth="1"/>
    <col min="2554" max="2554" width="42.140625" style="14" customWidth="1"/>
    <col min="2555" max="2555" width="5.42578125" style="14" customWidth="1"/>
    <col min="2556" max="2556" width="7.42578125" style="14" customWidth="1"/>
    <col min="2557" max="2557" width="9" style="14" customWidth="1"/>
    <col min="2558" max="2558" width="13.28515625" style="14" customWidth="1"/>
    <col min="2559" max="2559" width="43.7109375" style="14"/>
    <col min="2560" max="2560" width="10.7109375" style="14" customWidth="1"/>
    <col min="2561" max="2561" width="3.28515625" style="14" customWidth="1"/>
    <col min="2562" max="2562" width="35.7109375" style="14" customWidth="1"/>
    <col min="2563" max="2563" width="3.28515625" style="14" customWidth="1"/>
    <col min="2564" max="2564" width="7.7109375" style="14" customWidth="1"/>
    <col min="2565" max="2565" width="10.7109375" style="14" customWidth="1"/>
    <col min="2566" max="2566" width="15.7109375" style="14" customWidth="1"/>
    <col min="2567" max="2807" width="9.140625" style="14" customWidth="1"/>
    <col min="2808" max="2808" width="8.42578125" style="14" customWidth="1"/>
    <col min="2809" max="2809" width="3.140625" style="14" customWidth="1"/>
    <col min="2810" max="2810" width="42.140625" style="14" customWidth="1"/>
    <col min="2811" max="2811" width="5.42578125" style="14" customWidth="1"/>
    <col min="2812" max="2812" width="7.42578125" style="14" customWidth="1"/>
    <col min="2813" max="2813" width="9" style="14" customWidth="1"/>
    <col min="2814" max="2814" width="13.28515625" style="14" customWidth="1"/>
    <col min="2815" max="2815" width="43.7109375" style="14"/>
    <col min="2816" max="2816" width="10.7109375" style="14" customWidth="1"/>
    <col min="2817" max="2817" width="3.28515625" style="14" customWidth="1"/>
    <col min="2818" max="2818" width="35.7109375" style="14" customWidth="1"/>
    <col min="2819" max="2819" width="3.28515625" style="14" customWidth="1"/>
    <col min="2820" max="2820" width="7.7109375" style="14" customWidth="1"/>
    <col min="2821" max="2821" width="10.7109375" style="14" customWidth="1"/>
    <col min="2822" max="2822" width="15.7109375" style="14" customWidth="1"/>
    <col min="2823" max="3063" width="9.140625" style="14" customWidth="1"/>
    <col min="3064" max="3064" width="8.42578125" style="14" customWidth="1"/>
    <col min="3065" max="3065" width="3.140625" style="14" customWidth="1"/>
    <col min="3066" max="3066" width="42.140625" style="14" customWidth="1"/>
    <col min="3067" max="3067" width="5.42578125" style="14" customWidth="1"/>
    <col min="3068" max="3068" width="7.42578125" style="14" customWidth="1"/>
    <col min="3069" max="3069" width="9" style="14" customWidth="1"/>
    <col min="3070" max="3070" width="13.28515625" style="14" customWidth="1"/>
    <col min="3071" max="3071" width="43.7109375" style="14"/>
    <col min="3072" max="3072" width="10.7109375" style="14" customWidth="1"/>
    <col min="3073" max="3073" width="3.28515625" style="14" customWidth="1"/>
    <col min="3074" max="3074" width="35.7109375" style="14" customWidth="1"/>
    <col min="3075" max="3075" width="3.28515625" style="14" customWidth="1"/>
    <col min="3076" max="3076" width="7.7109375" style="14" customWidth="1"/>
    <col min="3077" max="3077" width="10.7109375" style="14" customWidth="1"/>
    <col min="3078" max="3078" width="15.7109375" style="14" customWidth="1"/>
    <col min="3079" max="3319" width="9.140625" style="14" customWidth="1"/>
    <col min="3320" max="3320" width="8.42578125" style="14" customWidth="1"/>
    <col min="3321" max="3321" width="3.140625" style="14" customWidth="1"/>
    <col min="3322" max="3322" width="42.140625" style="14" customWidth="1"/>
    <col min="3323" max="3323" width="5.42578125" style="14" customWidth="1"/>
    <col min="3324" max="3324" width="7.42578125" style="14" customWidth="1"/>
    <col min="3325" max="3325" width="9" style="14" customWidth="1"/>
    <col min="3326" max="3326" width="13.28515625" style="14" customWidth="1"/>
    <col min="3327" max="3327" width="43.7109375" style="14"/>
    <col min="3328" max="3328" width="10.7109375" style="14" customWidth="1"/>
    <col min="3329" max="3329" width="3.28515625" style="14" customWidth="1"/>
    <col min="3330" max="3330" width="35.7109375" style="14" customWidth="1"/>
    <col min="3331" max="3331" width="3.28515625" style="14" customWidth="1"/>
    <col min="3332" max="3332" width="7.7109375" style="14" customWidth="1"/>
    <col min="3333" max="3333" width="10.7109375" style="14" customWidth="1"/>
    <col min="3334" max="3334" width="15.7109375" style="14" customWidth="1"/>
    <col min="3335" max="3575" width="9.140625" style="14" customWidth="1"/>
    <col min="3576" max="3576" width="8.42578125" style="14" customWidth="1"/>
    <col min="3577" max="3577" width="3.140625" style="14" customWidth="1"/>
    <col min="3578" max="3578" width="42.140625" style="14" customWidth="1"/>
    <col min="3579" max="3579" width="5.42578125" style="14" customWidth="1"/>
    <col min="3580" max="3580" width="7.42578125" style="14" customWidth="1"/>
    <col min="3581" max="3581" width="9" style="14" customWidth="1"/>
    <col min="3582" max="3582" width="13.28515625" style="14" customWidth="1"/>
    <col min="3583" max="3583" width="43.7109375" style="14"/>
    <col min="3584" max="3584" width="10.7109375" style="14" customWidth="1"/>
    <col min="3585" max="3585" width="3.28515625" style="14" customWidth="1"/>
    <col min="3586" max="3586" width="35.7109375" style="14" customWidth="1"/>
    <col min="3587" max="3587" width="3.28515625" style="14" customWidth="1"/>
    <col min="3588" max="3588" width="7.7109375" style="14" customWidth="1"/>
    <col min="3589" max="3589" width="10.7109375" style="14" customWidth="1"/>
    <col min="3590" max="3590" width="15.7109375" style="14" customWidth="1"/>
    <col min="3591" max="3831" width="9.140625" style="14" customWidth="1"/>
    <col min="3832" max="3832" width="8.42578125" style="14" customWidth="1"/>
    <col min="3833" max="3833" width="3.140625" style="14" customWidth="1"/>
    <col min="3834" max="3834" width="42.140625" style="14" customWidth="1"/>
    <col min="3835" max="3835" width="5.42578125" style="14" customWidth="1"/>
    <col min="3836" max="3836" width="7.42578125" style="14" customWidth="1"/>
    <col min="3837" max="3837" width="9" style="14" customWidth="1"/>
    <col min="3838" max="3838" width="13.28515625" style="14" customWidth="1"/>
    <col min="3839" max="3839" width="43.7109375" style="14"/>
    <col min="3840" max="3840" width="10.7109375" style="14" customWidth="1"/>
    <col min="3841" max="3841" width="3.28515625" style="14" customWidth="1"/>
    <col min="3842" max="3842" width="35.7109375" style="14" customWidth="1"/>
    <col min="3843" max="3843" width="3.28515625" style="14" customWidth="1"/>
    <col min="3844" max="3844" width="7.7109375" style="14" customWidth="1"/>
    <col min="3845" max="3845" width="10.7109375" style="14" customWidth="1"/>
    <col min="3846" max="3846" width="15.7109375" style="14" customWidth="1"/>
    <col min="3847" max="4087" width="9.140625" style="14" customWidth="1"/>
    <col min="4088" max="4088" width="8.42578125" style="14" customWidth="1"/>
    <col min="4089" max="4089" width="3.140625" style="14" customWidth="1"/>
    <col min="4090" max="4090" width="42.140625" style="14" customWidth="1"/>
    <col min="4091" max="4091" width="5.42578125" style="14" customWidth="1"/>
    <col min="4092" max="4092" width="7.42578125" style="14" customWidth="1"/>
    <col min="4093" max="4093" width="9" style="14" customWidth="1"/>
    <col min="4094" max="4094" width="13.28515625" style="14" customWidth="1"/>
    <col min="4095" max="4095" width="43.7109375" style="14"/>
    <col min="4096" max="4096" width="10.7109375" style="14" customWidth="1"/>
    <col min="4097" max="4097" width="3.28515625" style="14" customWidth="1"/>
    <col min="4098" max="4098" width="35.7109375" style="14" customWidth="1"/>
    <col min="4099" max="4099" width="3.28515625" style="14" customWidth="1"/>
    <col min="4100" max="4100" width="7.7109375" style="14" customWidth="1"/>
    <col min="4101" max="4101" width="10.7109375" style="14" customWidth="1"/>
    <col min="4102" max="4102" width="15.7109375" style="14" customWidth="1"/>
    <col min="4103" max="4343" width="9.140625" style="14" customWidth="1"/>
    <col min="4344" max="4344" width="8.42578125" style="14" customWidth="1"/>
    <col min="4345" max="4345" width="3.140625" style="14" customWidth="1"/>
    <col min="4346" max="4346" width="42.140625" style="14" customWidth="1"/>
    <col min="4347" max="4347" width="5.42578125" style="14" customWidth="1"/>
    <col min="4348" max="4348" width="7.42578125" style="14" customWidth="1"/>
    <col min="4349" max="4349" width="9" style="14" customWidth="1"/>
    <col min="4350" max="4350" width="13.28515625" style="14" customWidth="1"/>
    <col min="4351" max="4351" width="43.7109375" style="14"/>
    <col min="4352" max="4352" width="10.7109375" style="14" customWidth="1"/>
    <col min="4353" max="4353" width="3.28515625" style="14" customWidth="1"/>
    <col min="4354" max="4354" width="35.7109375" style="14" customWidth="1"/>
    <col min="4355" max="4355" width="3.28515625" style="14" customWidth="1"/>
    <col min="4356" max="4356" width="7.7109375" style="14" customWidth="1"/>
    <col min="4357" max="4357" width="10.7109375" style="14" customWidth="1"/>
    <col min="4358" max="4358" width="15.7109375" style="14" customWidth="1"/>
    <col min="4359" max="4599" width="9.140625" style="14" customWidth="1"/>
    <col min="4600" max="4600" width="8.42578125" style="14" customWidth="1"/>
    <col min="4601" max="4601" width="3.140625" style="14" customWidth="1"/>
    <col min="4602" max="4602" width="42.140625" style="14" customWidth="1"/>
    <col min="4603" max="4603" width="5.42578125" style="14" customWidth="1"/>
    <col min="4604" max="4604" width="7.42578125" style="14" customWidth="1"/>
    <col min="4605" max="4605" width="9" style="14" customWidth="1"/>
    <col min="4606" max="4606" width="13.28515625" style="14" customWidth="1"/>
    <col min="4607" max="4607" width="43.7109375" style="14"/>
    <col min="4608" max="4608" width="10.7109375" style="14" customWidth="1"/>
    <col min="4609" max="4609" width="3.28515625" style="14" customWidth="1"/>
    <col min="4610" max="4610" width="35.7109375" style="14" customWidth="1"/>
    <col min="4611" max="4611" width="3.28515625" style="14" customWidth="1"/>
    <col min="4612" max="4612" width="7.7109375" style="14" customWidth="1"/>
    <col min="4613" max="4613" width="10.7109375" style="14" customWidth="1"/>
    <col min="4614" max="4614" width="15.7109375" style="14" customWidth="1"/>
    <col min="4615" max="4855" width="9.140625" style="14" customWidth="1"/>
    <col min="4856" max="4856" width="8.42578125" style="14" customWidth="1"/>
    <col min="4857" max="4857" width="3.140625" style="14" customWidth="1"/>
    <col min="4858" max="4858" width="42.140625" style="14" customWidth="1"/>
    <col min="4859" max="4859" width="5.42578125" style="14" customWidth="1"/>
    <col min="4860" max="4860" width="7.42578125" style="14" customWidth="1"/>
    <col min="4861" max="4861" width="9" style="14" customWidth="1"/>
    <col min="4862" max="4862" width="13.28515625" style="14" customWidth="1"/>
    <col min="4863" max="4863" width="43.7109375" style="14"/>
    <col min="4864" max="4864" width="10.7109375" style="14" customWidth="1"/>
    <col min="4865" max="4865" width="3.28515625" style="14" customWidth="1"/>
    <col min="4866" max="4866" width="35.7109375" style="14" customWidth="1"/>
    <col min="4867" max="4867" width="3.28515625" style="14" customWidth="1"/>
    <col min="4868" max="4868" width="7.7109375" style="14" customWidth="1"/>
    <col min="4869" max="4869" width="10.7109375" style="14" customWidth="1"/>
    <col min="4870" max="4870" width="15.7109375" style="14" customWidth="1"/>
    <col min="4871" max="5111" width="9.140625" style="14" customWidth="1"/>
    <col min="5112" max="5112" width="8.42578125" style="14" customWidth="1"/>
    <col min="5113" max="5113" width="3.140625" style="14" customWidth="1"/>
    <col min="5114" max="5114" width="42.140625" style="14" customWidth="1"/>
    <col min="5115" max="5115" width="5.42578125" style="14" customWidth="1"/>
    <col min="5116" max="5116" width="7.42578125" style="14" customWidth="1"/>
    <col min="5117" max="5117" width="9" style="14" customWidth="1"/>
    <col min="5118" max="5118" width="13.28515625" style="14" customWidth="1"/>
    <col min="5119" max="5119" width="43.7109375" style="14"/>
    <col min="5120" max="5120" width="10.7109375" style="14" customWidth="1"/>
    <col min="5121" max="5121" width="3.28515625" style="14" customWidth="1"/>
    <col min="5122" max="5122" width="35.7109375" style="14" customWidth="1"/>
    <col min="5123" max="5123" width="3.28515625" style="14" customWidth="1"/>
    <col min="5124" max="5124" width="7.7109375" style="14" customWidth="1"/>
    <col min="5125" max="5125" width="10.7109375" style="14" customWidth="1"/>
    <col min="5126" max="5126" width="15.7109375" style="14" customWidth="1"/>
    <col min="5127" max="5367" width="9.140625" style="14" customWidth="1"/>
    <col min="5368" max="5368" width="8.42578125" style="14" customWidth="1"/>
    <col min="5369" max="5369" width="3.140625" style="14" customWidth="1"/>
    <col min="5370" max="5370" width="42.140625" style="14" customWidth="1"/>
    <col min="5371" max="5371" width="5.42578125" style="14" customWidth="1"/>
    <col min="5372" max="5372" width="7.42578125" style="14" customWidth="1"/>
    <col min="5373" max="5373" width="9" style="14" customWidth="1"/>
    <col min="5374" max="5374" width="13.28515625" style="14" customWidth="1"/>
    <col min="5375" max="5375" width="43.7109375" style="14"/>
    <col min="5376" max="5376" width="10.7109375" style="14" customWidth="1"/>
    <col min="5377" max="5377" width="3.28515625" style="14" customWidth="1"/>
    <col min="5378" max="5378" width="35.7109375" style="14" customWidth="1"/>
    <col min="5379" max="5379" width="3.28515625" style="14" customWidth="1"/>
    <col min="5380" max="5380" width="7.7109375" style="14" customWidth="1"/>
    <col min="5381" max="5381" width="10.7109375" style="14" customWidth="1"/>
    <col min="5382" max="5382" width="15.7109375" style="14" customWidth="1"/>
    <col min="5383" max="5623" width="9.140625" style="14" customWidth="1"/>
    <col min="5624" max="5624" width="8.42578125" style="14" customWidth="1"/>
    <col min="5625" max="5625" width="3.140625" style="14" customWidth="1"/>
    <col min="5626" max="5626" width="42.140625" style="14" customWidth="1"/>
    <col min="5627" max="5627" width="5.42578125" style="14" customWidth="1"/>
    <col min="5628" max="5628" width="7.42578125" style="14" customWidth="1"/>
    <col min="5629" max="5629" width="9" style="14" customWidth="1"/>
    <col min="5630" max="5630" width="13.28515625" style="14" customWidth="1"/>
    <col min="5631" max="5631" width="43.7109375" style="14"/>
    <col min="5632" max="5632" width="10.7109375" style="14" customWidth="1"/>
    <col min="5633" max="5633" width="3.28515625" style="14" customWidth="1"/>
    <col min="5634" max="5634" width="35.7109375" style="14" customWidth="1"/>
    <col min="5635" max="5635" width="3.28515625" style="14" customWidth="1"/>
    <col min="5636" max="5636" width="7.7109375" style="14" customWidth="1"/>
    <col min="5637" max="5637" width="10.7109375" style="14" customWidth="1"/>
    <col min="5638" max="5638" width="15.7109375" style="14" customWidth="1"/>
    <col min="5639" max="5879" width="9.140625" style="14" customWidth="1"/>
    <col min="5880" max="5880" width="8.42578125" style="14" customWidth="1"/>
    <col min="5881" max="5881" width="3.140625" style="14" customWidth="1"/>
    <col min="5882" max="5882" width="42.140625" style="14" customWidth="1"/>
    <col min="5883" max="5883" width="5.42578125" style="14" customWidth="1"/>
    <col min="5884" max="5884" width="7.42578125" style="14" customWidth="1"/>
    <col min="5885" max="5885" width="9" style="14" customWidth="1"/>
    <col min="5886" max="5886" width="13.28515625" style="14" customWidth="1"/>
    <col min="5887" max="5887" width="43.7109375" style="14"/>
    <col min="5888" max="5888" width="10.7109375" style="14" customWidth="1"/>
    <col min="5889" max="5889" width="3.28515625" style="14" customWidth="1"/>
    <col min="5890" max="5890" width="35.7109375" style="14" customWidth="1"/>
    <col min="5891" max="5891" width="3.28515625" style="14" customWidth="1"/>
    <col min="5892" max="5892" width="7.7109375" style="14" customWidth="1"/>
    <col min="5893" max="5893" width="10.7109375" style="14" customWidth="1"/>
    <col min="5894" max="5894" width="15.7109375" style="14" customWidth="1"/>
    <col min="5895" max="6135" width="9.140625" style="14" customWidth="1"/>
    <col min="6136" max="6136" width="8.42578125" style="14" customWidth="1"/>
    <col min="6137" max="6137" width="3.140625" style="14" customWidth="1"/>
    <col min="6138" max="6138" width="42.140625" style="14" customWidth="1"/>
    <col min="6139" max="6139" width="5.42578125" style="14" customWidth="1"/>
    <col min="6140" max="6140" width="7.42578125" style="14" customWidth="1"/>
    <col min="6141" max="6141" width="9" style="14" customWidth="1"/>
    <col min="6142" max="6142" width="13.28515625" style="14" customWidth="1"/>
    <col min="6143" max="6143" width="43.7109375" style="14"/>
    <col min="6144" max="6144" width="10.7109375" style="14" customWidth="1"/>
    <col min="6145" max="6145" width="3.28515625" style="14" customWidth="1"/>
    <col min="6146" max="6146" width="35.7109375" style="14" customWidth="1"/>
    <col min="6147" max="6147" width="3.28515625" style="14" customWidth="1"/>
    <col min="6148" max="6148" width="7.7109375" style="14" customWidth="1"/>
    <col min="6149" max="6149" width="10.7109375" style="14" customWidth="1"/>
    <col min="6150" max="6150" width="15.7109375" style="14" customWidth="1"/>
    <col min="6151" max="6391" width="9.140625" style="14" customWidth="1"/>
    <col min="6392" max="6392" width="8.42578125" style="14" customWidth="1"/>
    <col min="6393" max="6393" width="3.140625" style="14" customWidth="1"/>
    <col min="6394" max="6394" width="42.140625" style="14" customWidth="1"/>
    <col min="6395" max="6395" width="5.42578125" style="14" customWidth="1"/>
    <col min="6396" max="6396" width="7.42578125" style="14" customWidth="1"/>
    <col min="6397" max="6397" width="9" style="14" customWidth="1"/>
    <col min="6398" max="6398" width="13.28515625" style="14" customWidth="1"/>
    <col min="6399" max="6399" width="43.7109375" style="14"/>
    <col min="6400" max="6400" width="10.7109375" style="14" customWidth="1"/>
    <col min="6401" max="6401" width="3.28515625" style="14" customWidth="1"/>
    <col min="6402" max="6402" width="35.7109375" style="14" customWidth="1"/>
    <col min="6403" max="6403" width="3.28515625" style="14" customWidth="1"/>
    <col min="6404" max="6404" width="7.7109375" style="14" customWidth="1"/>
    <col min="6405" max="6405" width="10.7109375" style="14" customWidth="1"/>
    <col min="6406" max="6406" width="15.7109375" style="14" customWidth="1"/>
    <col min="6407" max="6647" width="9.140625" style="14" customWidth="1"/>
    <col min="6648" max="6648" width="8.42578125" style="14" customWidth="1"/>
    <col min="6649" max="6649" width="3.140625" style="14" customWidth="1"/>
    <col min="6650" max="6650" width="42.140625" style="14" customWidth="1"/>
    <col min="6651" max="6651" width="5.42578125" style="14" customWidth="1"/>
    <col min="6652" max="6652" width="7.42578125" style="14" customWidth="1"/>
    <col min="6653" max="6653" width="9" style="14" customWidth="1"/>
    <col min="6654" max="6654" width="13.28515625" style="14" customWidth="1"/>
    <col min="6655" max="6655" width="43.7109375" style="14"/>
    <col min="6656" max="6656" width="10.7109375" style="14" customWidth="1"/>
    <col min="6657" max="6657" width="3.28515625" style="14" customWidth="1"/>
    <col min="6658" max="6658" width="35.7109375" style="14" customWidth="1"/>
    <col min="6659" max="6659" width="3.28515625" style="14" customWidth="1"/>
    <col min="6660" max="6660" width="7.7109375" style="14" customWidth="1"/>
    <col min="6661" max="6661" width="10.7109375" style="14" customWidth="1"/>
    <col min="6662" max="6662" width="15.7109375" style="14" customWidth="1"/>
    <col min="6663" max="6903" width="9.140625" style="14" customWidth="1"/>
    <col min="6904" max="6904" width="8.42578125" style="14" customWidth="1"/>
    <col min="6905" max="6905" width="3.140625" style="14" customWidth="1"/>
    <col min="6906" max="6906" width="42.140625" style="14" customWidth="1"/>
    <col min="6907" max="6907" width="5.42578125" style="14" customWidth="1"/>
    <col min="6908" max="6908" width="7.42578125" style="14" customWidth="1"/>
    <col min="6909" max="6909" width="9" style="14" customWidth="1"/>
    <col min="6910" max="6910" width="13.28515625" style="14" customWidth="1"/>
    <col min="6911" max="6911" width="43.7109375" style="14"/>
    <col min="6912" max="6912" width="10.7109375" style="14" customWidth="1"/>
    <col min="6913" max="6913" width="3.28515625" style="14" customWidth="1"/>
    <col min="6914" max="6914" width="35.7109375" style="14" customWidth="1"/>
    <col min="6915" max="6915" width="3.28515625" style="14" customWidth="1"/>
    <col min="6916" max="6916" width="7.7109375" style="14" customWidth="1"/>
    <col min="6917" max="6917" width="10.7109375" style="14" customWidth="1"/>
    <col min="6918" max="6918" width="15.7109375" style="14" customWidth="1"/>
    <col min="6919" max="7159" width="9.140625" style="14" customWidth="1"/>
    <col min="7160" max="7160" width="8.42578125" style="14" customWidth="1"/>
    <col min="7161" max="7161" width="3.140625" style="14" customWidth="1"/>
    <col min="7162" max="7162" width="42.140625" style="14" customWidth="1"/>
    <col min="7163" max="7163" width="5.42578125" style="14" customWidth="1"/>
    <col min="7164" max="7164" width="7.42578125" style="14" customWidth="1"/>
    <col min="7165" max="7165" width="9" style="14" customWidth="1"/>
    <col min="7166" max="7166" width="13.28515625" style="14" customWidth="1"/>
    <col min="7167" max="7167" width="43.7109375" style="14"/>
    <col min="7168" max="7168" width="10.7109375" style="14" customWidth="1"/>
    <col min="7169" max="7169" width="3.28515625" style="14" customWidth="1"/>
    <col min="7170" max="7170" width="35.7109375" style="14" customWidth="1"/>
    <col min="7171" max="7171" width="3.28515625" style="14" customWidth="1"/>
    <col min="7172" max="7172" width="7.7109375" style="14" customWidth="1"/>
    <col min="7173" max="7173" width="10.7109375" style="14" customWidth="1"/>
    <col min="7174" max="7174" width="15.7109375" style="14" customWidth="1"/>
    <col min="7175" max="7415" width="9.140625" style="14" customWidth="1"/>
    <col min="7416" max="7416" width="8.42578125" style="14" customWidth="1"/>
    <col min="7417" max="7417" width="3.140625" style="14" customWidth="1"/>
    <col min="7418" max="7418" width="42.140625" style="14" customWidth="1"/>
    <col min="7419" max="7419" width="5.42578125" style="14" customWidth="1"/>
    <col min="7420" max="7420" width="7.42578125" style="14" customWidth="1"/>
    <col min="7421" max="7421" width="9" style="14" customWidth="1"/>
    <col min="7422" max="7422" width="13.28515625" style="14" customWidth="1"/>
    <col min="7423" max="7423" width="43.7109375" style="14"/>
    <col min="7424" max="7424" width="10.7109375" style="14" customWidth="1"/>
    <col min="7425" max="7425" width="3.28515625" style="14" customWidth="1"/>
    <col min="7426" max="7426" width="35.7109375" style="14" customWidth="1"/>
    <col min="7427" max="7427" width="3.28515625" style="14" customWidth="1"/>
    <col min="7428" max="7428" width="7.7109375" style="14" customWidth="1"/>
    <col min="7429" max="7429" width="10.7109375" style="14" customWidth="1"/>
    <col min="7430" max="7430" width="15.7109375" style="14" customWidth="1"/>
    <col min="7431" max="7671" width="9.140625" style="14" customWidth="1"/>
    <col min="7672" max="7672" width="8.42578125" style="14" customWidth="1"/>
    <col min="7673" max="7673" width="3.140625" style="14" customWidth="1"/>
    <col min="7674" max="7674" width="42.140625" style="14" customWidth="1"/>
    <col min="7675" max="7675" width="5.42578125" style="14" customWidth="1"/>
    <col min="7676" max="7676" width="7.42578125" style="14" customWidth="1"/>
    <col min="7677" max="7677" width="9" style="14" customWidth="1"/>
    <col min="7678" max="7678" width="13.28515625" style="14" customWidth="1"/>
    <col min="7679" max="7679" width="43.7109375" style="14"/>
    <col min="7680" max="7680" width="10.7109375" style="14" customWidth="1"/>
    <col min="7681" max="7681" width="3.28515625" style="14" customWidth="1"/>
    <col min="7682" max="7682" width="35.7109375" style="14" customWidth="1"/>
    <col min="7683" max="7683" width="3.28515625" style="14" customWidth="1"/>
    <col min="7684" max="7684" width="7.7109375" style="14" customWidth="1"/>
    <col min="7685" max="7685" width="10.7109375" style="14" customWidth="1"/>
    <col min="7686" max="7686" width="15.7109375" style="14" customWidth="1"/>
    <col min="7687" max="7927" width="9.140625" style="14" customWidth="1"/>
    <col min="7928" max="7928" width="8.42578125" style="14" customWidth="1"/>
    <col min="7929" max="7929" width="3.140625" style="14" customWidth="1"/>
    <col min="7930" max="7930" width="42.140625" style="14" customWidth="1"/>
    <col min="7931" max="7931" width="5.42578125" style="14" customWidth="1"/>
    <col min="7932" max="7932" width="7.42578125" style="14" customWidth="1"/>
    <col min="7933" max="7933" width="9" style="14" customWidth="1"/>
    <col min="7934" max="7934" width="13.28515625" style="14" customWidth="1"/>
    <col min="7935" max="7935" width="43.7109375" style="14"/>
    <col min="7936" max="7936" width="10.7109375" style="14" customWidth="1"/>
    <col min="7937" max="7937" width="3.28515625" style="14" customWidth="1"/>
    <col min="7938" max="7938" width="35.7109375" style="14" customWidth="1"/>
    <col min="7939" max="7939" width="3.28515625" style="14" customWidth="1"/>
    <col min="7940" max="7940" width="7.7109375" style="14" customWidth="1"/>
    <col min="7941" max="7941" width="10.7109375" style="14" customWidth="1"/>
    <col min="7942" max="7942" width="15.7109375" style="14" customWidth="1"/>
    <col min="7943" max="8183" width="9.140625" style="14" customWidth="1"/>
    <col min="8184" max="8184" width="8.42578125" style="14" customWidth="1"/>
    <col min="8185" max="8185" width="3.140625" style="14" customWidth="1"/>
    <col min="8186" max="8186" width="42.140625" style="14" customWidth="1"/>
    <col min="8187" max="8187" width="5.42578125" style="14" customWidth="1"/>
    <col min="8188" max="8188" width="7.42578125" style="14" customWidth="1"/>
    <col min="8189" max="8189" width="9" style="14" customWidth="1"/>
    <col min="8190" max="8190" width="13.28515625" style="14" customWidth="1"/>
    <col min="8191" max="8191" width="43.7109375" style="14"/>
    <col min="8192" max="8192" width="10.7109375" style="14" customWidth="1"/>
    <col min="8193" max="8193" width="3.28515625" style="14" customWidth="1"/>
    <col min="8194" max="8194" width="35.7109375" style="14" customWidth="1"/>
    <col min="8195" max="8195" width="3.28515625" style="14" customWidth="1"/>
    <col min="8196" max="8196" width="7.7109375" style="14" customWidth="1"/>
    <col min="8197" max="8197" width="10.7109375" style="14" customWidth="1"/>
    <col min="8198" max="8198" width="15.7109375" style="14" customWidth="1"/>
    <col min="8199" max="8439" width="9.140625" style="14" customWidth="1"/>
    <col min="8440" max="8440" width="8.42578125" style="14" customWidth="1"/>
    <col min="8441" max="8441" width="3.140625" style="14" customWidth="1"/>
    <col min="8442" max="8442" width="42.140625" style="14" customWidth="1"/>
    <col min="8443" max="8443" width="5.42578125" style="14" customWidth="1"/>
    <col min="8444" max="8444" width="7.42578125" style="14" customWidth="1"/>
    <col min="8445" max="8445" width="9" style="14" customWidth="1"/>
    <col min="8446" max="8446" width="13.28515625" style="14" customWidth="1"/>
    <col min="8447" max="8447" width="43.7109375" style="14"/>
    <col min="8448" max="8448" width="10.7109375" style="14" customWidth="1"/>
    <col min="8449" max="8449" width="3.28515625" style="14" customWidth="1"/>
    <col min="8450" max="8450" width="35.7109375" style="14" customWidth="1"/>
    <col min="8451" max="8451" width="3.28515625" style="14" customWidth="1"/>
    <col min="8452" max="8452" width="7.7109375" style="14" customWidth="1"/>
    <col min="8453" max="8453" width="10.7109375" style="14" customWidth="1"/>
    <col min="8454" max="8454" width="15.7109375" style="14" customWidth="1"/>
    <col min="8455" max="8695" width="9.140625" style="14" customWidth="1"/>
    <col min="8696" max="8696" width="8.42578125" style="14" customWidth="1"/>
    <col min="8697" max="8697" width="3.140625" style="14" customWidth="1"/>
    <col min="8698" max="8698" width="42.140625" style="14" customWidth="1"/>
    <col min="8699" max="8699" width="5.42578125" style="14" customWidth="1"/>
    <col min="8700" max="8700" width="7.42578125" style="14" customWidth="1"/>
    <col min="8701" max="8701" width="9" style="14" customWidth="1"/>
    <col min="8702" max="8702" width="13.28515625" style="14" customWidth="1"/>
    <col min="8703" max="8703" width="43.7109375" style="14"/>
    <col min="8704" max="8704" width="10.7109375" style="14" customWidth="1"/>
    <col min="8705" max="8705" width="3.28515625" style="14" customWidth="1"/>
    <col min="8706" max="8706" width="35.7109375" style="14" customWidth="1"/>
    <col min="8707" max="8707" width="3.28515625" style="14" customWidth="1"/>
    <col min="8708" max="8708" width="7.7109375" style="14" customWidth="1"/>
    <col min="8709" max="8709" width="10.7109375" style="14" customWidth="1"/>
    <col min="8710" max="8710" width="15.7109375" style="14" customWidth="1"/>
    <col min="8711" max="8951" width="9.140625" style="14" customWidth="1"/>
    <col min="8952" max="8952" width="8.42578125" style="14" customWidth="1"/>
    <col min="8953" max="8953" width="3.140625" style="14" customWidth="1"/>
    <col min="8954" max="8954" width="42.140625" style="14" customWidth="1"/>
    <col min="8955" max="8955" width="5.42578125" style="14" customWidth="1"/>
    <col min="8956" max="8956" width="7.42578125" style="14" customWidth="1"/>
    <col min="8957" max="8957" width="9" style="14" customWidth="1"/>
    <col min="8958" max="8958" width="13.28515625" style="14" customWidth="1"/>
    <col min="8959" max="8959" width="43.7109375" style="14"/>
    <col min="8960" max="8960" width="10.7109375" style="14" customWidth="1"/>
    <col min="8961" max="8961" width="3.28515625" style="14" customWidth="1"/>
    <col min="8962" max="8962" width="35.7109375" style="14" customWidth="1"/>
    <col min="8963" max="8963" width="3.28515625" style="14" customWidth="1"/>
    <col min="8964" max="8964" width="7.7109375" style="14" customWidth="1"/>
    <col min="8965" max="8965" width="10.7109375" style="14" customWidth="1"/>
    <col min="8966" max="8966" width="15.7109375" style="14" customWidth="1"/>
    <col min="8967" max="9207" width="9.140625" style="14" customWidth="1"/>
    <col min="9208" max="9208" width="8.42578125" style="14" customWidth="1"/>
    <col min="9209" max="9209" width="3.140625" style="14" customWidth="1"/>
    <col min="9210" max="9210" width="42.140625" style="14" customWidth="1"/>
    <col min="9211" max="9211" width="5.42578125" style="14" customWidth="1"/>
    <col min="9212" max="9212" width="7.42578125" style="14" customWidth="1"/>
    <col min="9213" max="9213" width="9" style="14" customWidth="1"/>
    <col min="9214" max="9214" width="13.28515625" style="14" customWidth="1"/>
    <col min="9215" max="9215" width="43.7109375" style="14"/>
    <col min="9216" max="9216" width="10.7109375" style="14" customWidth="1"/>
    <col min="9217" max="9217" width="3.28515625" style="14" customWidth="1"/>
    <col min="9218" max="9218" width="35.7109375" style="14" customWidth="1"/>
    <col min="9219" max="9219" width="3.28515625" style="14" customWidth="1"/>
    <col min="9220" max="9220" width="7.7109375" style="14" customWidth="1"/>
    <col min="9221" max="9221" width="10.7109375" style="14" customWidth="1"/>
    <col min="9222" max="9222" width="15.7109375" style="14" customWidth="1"/>
    <col min="9223" max="9463" width="9.140625" style="14" customWidth="1"/>
    <col min="9464" max="9464" width="8.42578125" style="14" customWidth="1"/>
    <col min="9465" max="9465" width="3.140625" style="14" customWidth="1"/>
    <col min="9466" max="9466" width="42.140625" style="14" customWidth="1"/>
    <col min="9467" max="9467" width="5.42578125" style="14" customWidth="1"/>
    <col min="9468" max="9468" width="7.42578125" style="14" customWidth="1"/>
    <col min="9469" max="9469" width="9" style="14" customWidth="1"/>
    <col min="9470" max="9470" width="13.28515625" style="14" customWidth="1"/>
    <col min="9471" max="9471" width="43.7109375" style="14"/>
    <col min="9472" max="9472" width="10.7109375" style="14" customWidth="1"/>
    <col min="9473" max="9473" width="3.28515625" style="14" customWidth="1"/>
    <col min="9474" max="9474" width="35.7109375" style="14" customWidth="1"/>
    <col min="9475" max="9475" width="3.28515625" style="14" customWidth="1"/>
    <col min="9476" max="9476" width="7.7109375" style="14" customWidth="1"/>
    <col min="9477" max="9477" width="10.7109375" style="14" customWidth="1"/>
    <col min="9478" max="9478" width="15.7109375" style="14" customWidth="1"/>
    <col min="9479" max="9719" width="9.140625" style="14" customWidth="1"/>
    <col min="9720" max="9720" width="8.42578125" style="14" customWidth="1"/>
    <col min="9721" max="9721" width="3.140625" style="14" customWidth="1"/>
    <col min="9722" max="9722" width="42.140625" style="14" customWidth="1"/>
    <col min="9723" max="9723" width="5.42578125" style="14" customWidth="1"/>
    <col min="9724" max="9724" width="7.42578125" style="14" customWidth="1"/>
    <col min="9725" max="9725" width="9" style="14" customWidth="1"/>
    <col min="9726" max="9726" width="13.28515625" style="14" customWidth="1"/>
    <col min="9727" max="9727" width="43.7109375" style="14"/>
    <col min="9728" max="9728" width="10.7109375" style="14" customWidth="1"/>
    <col min="9729" max="9729" width="3.28515625" style="14" customWidth="1"/>
    <col min="9730" max="9730" width="35.7109375" style="14" customWidth="1"/>
    <col min="9731" max="9731" width="3.28515625" style="14" customWidth="1"/>
    <col min="9732" max="9732" width="7.7109375" style="14" customWidth="1"/>
    <col min="9733" max="9733" width="10.7109375" style="14" customWidth="1"/>
    <col min="9734" max="9734" width="15.7109375" style="14" customWidth="1"/>
    <col min="9735" max="9975" width="9.140625" style="14" customWidth="1"/>
    <col min="9976" max="9976" width="8.42578125" style="14" customWidth="1"/>
    <col min="9977" max="9977" width="3.140625" style="14" customWidth="1"/>
    <col min="9978" max="9978" width="42.140625" style="14" customWidth="1"/>
    <col min="9979" max="9979" width="5.42578125" style="14" customWidth="1"/>
    <col min="9980" max="9980" width="7.42578125" style="14" customWidth="1"/>
    <col min="9981" max="9981" width="9" style="14" customWidth="1"/>
    <col min="9982" max="9982" width="13.28515625" style="14" customWidth="1"/>
    <col min="9983" max="9983" width="43.7109375" style="14"/>
    <col min="9984" max="9984" width="10.7109375" style="14" customWidth="1"/>
    <col min="9985" max="9985" width="3.28515625" style="14" customWidth="1"/>
    <col min="9986" max="9986" width="35.7109375" style="14" customWidth="1"/>
    <col min="9987" max="9987" width="3.28515625" style="14" customWidth="1"/>
    <col min="9988" max="9988" width="7.7109375" style="14" customWidth="1"/>
    <col min="9989" max="9989" width="10.7109375" style="14" customWidth="1"/>
    <col min="9990" max="9990" width="15.7109375" style="14" customWidth="1"/>
    <col min="9991" max="10231" width="9.140625" style="14" customWidth="1"/>
    <col min="10232" max="10232" width="8.42578125" style="14" customWidth="1"/>
    <col min="10233" max="10233" width="3.140625" style="14" customWidth="1"/>
    <col min="10234" max="10234" width="42.140625" style="14" customWidth="1"/>
    <col min="10235" max="10235" width="5.42578125" style="14" customWidth="1"/>
    <col min="10236" max="10236" width="7.42578125" style="14" customWidth="1"/>
    <col min="10237" max="10237" width="9" style="14" customWidth="1"/>
    <col min="10238" max="10238" width="13.28515625" style="14" customWidth="1"/>
    <col min="10239" max="10239" width="43.7109375" style="14"/>
    <col min="10240" max="10240" width="10.7109375" style="14" customWidth="1"/>
    <col min="10241" max="10241" width="3.28515625" style="14" customWidth="1"/>
    <col min="10242" max="10242" width="35.7109375" style="14" customWidth="1"/>
    <col min="10243" max="10243" width="3.28515625" style="14" customWidth="1"/>
    <col min="10244" max="10244" width="7.7109375" style="14" customWidth="1"/>
    <col min="10245" max="10245" width="10.7109375" style="14" customWidth="1"/>
    <col min="10246" max="10246" width="15.7109375" style="14" customWidth="1"/>
    <col min="10247" max="10487" width="9.140625" style="14" customWidth="1"/>
    <col min="10488" max="10488" width="8.42578125" style="14" customWidth="1"/>
    <col min="10489" max="10489" width="3.140625" style="14" customWidth="1"/>
    <col min="10490" max="10490" width="42.140625" style="14" customWidth="1"/>
    <col min="10491" max="10491" width="5.42578125" style="14" customWidth="1"/>
    <col min="10492" max="10492" width="7.42578125" style="14" customWidth="1"/>
    <col min="10493" max="10493" width="9" style="14" customWidth="1"/>
    <col min="10494" max="10494" width="13.28515625" style="14" customWidth="1"/>
    <col min="10495" max="10495" width="43.7109375" style="14"/>
    <col min="10496" max="10496" width="10.7109375" style="14" customWidth="1"/>
    <col min="10497" max="10497" width="3.28515625" style="14" customWidth="1"/>
    <col min="10498" max="10498" width="35.7109375" style="14" customWidth="1"/>
    <col min="10499" max="10499" width="3.28515625" style="14" customWidth="1"/>
    <col min="10500" max="10500" width="7.7109375" style="14" customWidth="1"/>
    <col min="10501" max="10501" width="10.7109375" style="14" customWidth="1"/>
    <col min="10502" max="10502" width="15.7109375" style="14" customWidth="1"/>
    <col min="10503" max="10743" width="9.140625" style="14" customWidth="1"/>
    <col min="10744" max="10744" width="8.42578125" style="14" customWidth="1"/>
    <col min="10745" max="10745" width="3.140625" style="14" customWidth="1"/>
    <col min="10746" max="10746" width="42.140625" style="14" customWidth="1"/>
    <col min="10747" max="10747" width="5.42578125" style="14" customWidth="1"/>
    <col min="10748" max="10748" width="7.42578125" style="14" customWidth="1"/>
    <col min="10749" max="10749" width="9" style="14" customWidth="1"/>
    <col min="10750" max="10750" width="13.28515625" style="14" customWidth="1"/>
    <col min="10751" max="10751" width="43.7109375" style="14"/>
    <col min="10752" max="10752" width="10.7109375" style="14" customWidth="1"/>
    <col min="10753" max="10753" width="3.28515625" style="14" customWidth="1"/>
    <col min="10754" max="10754" width="35.7109375" style="14" customWidth="1"/>
    <col min="10755" max="10755" width="3.28515625" style="14" customWidth="1"/>
    <col min="10756" max="10756" width="7.7109375" style="14" customWidth="1"/>
    <col min="10757" max="10757" width="10.7109375" style="14" customWidth="1"/>
    <col min="10758" max="10758" width="15.7109375" style="14" customWidth="1"/>
    <col min="10759" max="10999" width="9.140625" style="14" customWidth="1"/>
    <col min="11000" max="11000" width="8.42578125" style="14" customWidth="1"/>
    <col min="11001" max="11001" width="3.140625" style="14" customWidth="1"/>
    <col min="11002" max="11002" width="42.140625" style="14" customWidth="1"/>
    <col min="11003" max="11003" width="5.42578125" style="14" customWidth="1"/>
    <col min="11004" max="11004" width="7.42578125" style="14" customWidth="1"/>
    <col min="11005" max="11005" width="9" style="14" customWidth="1"/>
    <col min="11006" max="11006" width="13.28515625" style="14" customWidth="1"/>
    <col min="11007" max="11007" width="43.7109375" style="14"/>
    <col min="11008" max="11008" width="10.7109375" style="14" customWidth="1"/>
    <col min="11009" max="11009" width="3.28515625" style="14" customWidth="1"/>
    <col min="11010" max="11010" width="35.7109375" style="14" customWidth="1"/>
    <col min="11011" max="11011" width="3.28515625" style="14" customWidth="1"/>
    <col min="11012" max="11012" width="7.7109375" style="14" customWidth="1"/>
    <col min="11013" max="11013" width="10.7109375" style="14" customWidth="1"/>
    <col min="11014" max="11014" width="15.7109375" style="14" customWidth="1"/>
    <col min="11015" max="11255" width="9.140625" style="14" customWidth="1"/>
    <col min="11256" max="11256" width="8.42578125" style="14" customWidth="1"/>
    <col min="11257" max="11257" width="3.140625" style="14" customWidth="1"/>
    <col min="11258" max="11258" width="42.140625" style="14" customWidth="1"/>
    <col min="11259" max="11259" width="5.42578125" style="14" customWidth="1"/>
    <col min="11260" max="11260" width="7.42578125" style="14" customWidth="1"/>
    <col min="11261" max="11261" width="9" style="14" customWidth="1"/>
    <col min="11262" max="11262" width="13.28515625" style="14" customWidth="1"/>
    <col min="11263" max="11263" width="43.7109375" style="14"/>
    <col min="11264" max="11264" width="10.7109375" style="14" customWidth="1"/>
    <col min="11265" max="11265" width="3.28515625" style="14" customWidth="1"/>
    <col min="11266" max="11266" width="35.7109375" style="14" customWidth="1"/>
    <col min="11267" max="11267" width="3.28515625" style="14" customWidth="1"/>
    <col min="11268" max="11268" width="7.7109375" style="14" customWidth="1"/>
    <col min="11269" max="11269" width="10.7109375" style="14" customWidth="1"/>
    <col min="11270" max="11270" width="15.7109375" style="14" customWidth="1"/>
    <col min="11271" max="11511" width="9.140625" style="14" customWidth="1"/>
    <col min="11512" max="11512" width="8.42578125" style="14" customWidth="1"/>
    <col min="11513" max="11513" width="3.140625" style="14" customWidth="1"/>
    <col min="11514" max="11514" width="42.140625" style="14" customWidth="1"/>
    <col min="11515" max="11515" width="5.42578125" style="14" customWidth="1"/>
    <col min="11516" max="11516" width="7.42578125" style="14" customWidth="1"/>
    <col min="11517" max="11517" width="9" style="14" customWidth="1"/>
    <col min="11518" max="11518" width="13.28515625" style="14" customWidth="1"/>
    <col min="11519" max="11519" width="43.7109375" style="14"/>
    <col min="11520" max="11520" width="10.7109375" style="14" customWidth="1"/>
    <col min="11521" max="11521" width="3.28515625" style="14" customWidth="1"/>
    <col min="11522" max="11522" width="35.7109375" style="14" customWidth="1"/>
    <col min="11523" max="11523" width="3.28515625" style="14" customWidth="1"/>
    <col min="11524" max="11524" width="7.7109375" style="14" customWidth="1"/>
    <col min="11525" max="11525" width="10.7109375" style="14" customWidth="1"/>
    <col min="11526" max="11526" width="15.7109375" style="14" customWidth="1"/>
    <col min="11527" max="11767" width="9.140625" style="14" customWidth="1"/>
    <col min="11768" max="11768" width="8.42578125" style="14" customWidth="1"/>
    <col min="11769" max="11769" width="3.140625" style="14" customWidth="1"/>
    <col min="11770" max="11770" width="42.140625" style="14" customWidth="1"/>
    <col min="11771" max="11771" width="5.42578125" style="14" customWidth="1"/>
    <col min="11772" max="11772" width="7.42578125" style="14" customWidth="1"/>
    <col min="11773" max="11773" width="9" style="14" customWidth="1"/>
    <col min="11774" max="11774" width="13.28515625" style="14" customWidth="1"/>
    <col min="11775" max="11775" width="43.7109375" style="14"/>
    <col min="11776" max="11776" width="10.7109375" style="14" customWidth="1"/>
    <col min="11777" max="11777" width="3.28515625" style="14" customWidth="1"/>
    <col min="11778" max="11778" width="35.7109375" style="14" customWidth="1"/>
    <col min="11779" max="11779" width="3.28515625" style="14" customWidth="1"/>
    <col min="11780" max="11780" width="7.7109375" style="14" customWidth="1"/>
    <col min="11781" max="11781" width="10.7109375" style="14" customWidth="1"/>
    <col min="11782" max="11782" width="15.7109375" style="14" customWidth="1"/>
    <col min="11783" max="12023" width="9.140625" style="14" customWidth="1"/>
    <col min="12024" max="12024" width="8.42578125" style="14" customWidth="1"/>
    <col min="12025" max="12025" width="3.140625" style="14" customWidth="1"/>
    <col min="12026" max="12026" width="42.140625" style="14" customWidth="1"/>
    <col min="12027" max="12027" width="5.42578125" style="14" customWidth="1"/>
    <col min="12028" max="12028" width="7.42578125" style="14" customWidth="1"/>
    <col min="12029" max="12029" width="9" style="14" customWidth="1"/>
    <col min="12030" max="12030" width="13.28515625" style="14" customWidth="1"/>
    <col min="12031" max="12031" width="43.7109375" style="14"/>
    <col min="12032" max="12032" width="10.7109375" style="14" customWidth="1"/>
    <col min="12033" max="12033" width="3.28515625" style="14" customWidth="1"/>
    <col min="12034" max="12034" width="35.7109375" style="14" customWidth="1"/>
    <col min="12035" max="12035" width="3.28515625" style="14" customWidth="1"/>
    <col min="12036" max="12036" width="7.7109375" style="14" customWidth="1"/>
    <col min="12037" max="12037" width="10.7109375" style="14" customWidth="1"/>
    <col min="12038" max="12038" width="15.7109375" style="14" customWidth="1"/>
    <col min="12039" max="12279" width="9.140625" style="14" customWidth="1"/>
    <col min="12280" max="12280" width="8.42578125" style="14" customWidth="1"/>
    <col min="12281" max="12281" width="3.140625" style="14" customWidth="1"/>
    <col min="12282" max="12282" width="42.140625" style="14" customWidth="1"/>
    <col min="12283" max="12283" width="5.42578125" style="14" customWidth="1"/>
    <col min="12284" max="12284" width="7.42578125" style="14" customWidth="1"/>
    <col min="12285" max="12285" width="9" style="14" customWidth="1"/>
    <col min="12286" max="12286" width="13.28515625" style="14" customWidth="1"/>
    <col min="12287" max="12287" width="43.7109375" style="14"/>
    <col min="12288" max="12288" width="10.7109375" style="14" customWidth="1"/>
    <col min="12289" max="12289" width="3.28515625" style="14" customWidth="1"/>
    <col min="12290" max="12290" width="35.7109375" style="14" customWidth="1"/>
    <col min="12291" max="12291" width="3.28515625" style="14" customWidth="1"/>
    <col min="12292" max="12292" width="7.7109375" style="14" customWidth="1"/>
    <col min="12293" max="12293" width="10.7109375" style="14" customWidth="1"/>
    <col min="12294" max="12294" width="15.7109375" style="14" customWidth="1"/>
    <col min="12295" max="12535" width="9.140625" style="14" customWidth="1"/>
    <col min="12536" max="12536" width="8.42578125" style="14" customWidth="1"/>
    <col min="12537" max="12537" width="3.140625" style="14" customWidth="1"/>
    <col min="12538" max="12538" width="42.140625" style="14" customWidth="1"/>
    <col min="12539" max="12539" width="5.42578125" style="14" customWidth="1"/>
    <col min="12540" max="12540" width="7.42578125" style="14" customWidth="1"/>
    <col min="12541" max="12541" width="9" style="14" customWidth="1"/>
    <col min="12542" max="12542" width="13.28515625" style="14" customWidth="1"/>
    <col min="12543" max="12543" width="43.7109375" style="14"/>
    <col min="12544" max="12544" width="10.7109375" style="14" customWidth="1"/>
    <col min="12545" max="12545" width="3.28515625" style="14" customWidth="1"/>
    <col min="12546" max="12546" width="35.7109375" style="14" customWidth="1"/>
    <col min="12547" max="12547" width="3.28515625" style="14" customWidth="1"/>
    <col min="12548" max="12548" width="7.7109375" style="14" customWidth="1"/>
    <col min="12549" max="12549" width="10.7109375" style="14" customWidth="1"/>
    <col min="12550" max="12550" width="15.7109375" style="14" customWidth="1"/>
    <col min="12551" max="12791" width="9.140625" style="14" customWidth="1"/>
    <col min="12792" max="12792" width="8.42578125" style="14" customWidth="1"/>
    <col min="12793" max="12793" width="3.140625" style="14" customWidth="1"/>
    <col min="12794" max="12794" width="42.140625" style="14" customWidth="1"/>
    <col min="12795" max="12795" width="5.42578125" style="14" customWidth="1"/>
    <col min="12796" max="12796" width="7.42578125" style="14" customWidth="1"/>
    <col min="12797" max="12797" width="9" style="14" customWidth="1"/>
    <col min="12798" max="12798" width="13.28515625" style="14" customWidth="1"/>
    <col min="12799" max="12799" width="43.7109375" style="14"/>
    <col min="12800" max="12800" width="10.7109375" style="14" customWidth="1"/>
    <col min="12801" max="12801" width="3.28515625" style="14" customWidth="1"/>
    <col min="12802" max="12802" width="35.7109375" style="14" customWidth="1"/>
    <col min="12803" max="12803" width="3.28515625" style="14" customWidth="1"/>
    <col min="12804" max="12804" width="7.7109375" style="14" customWidth="1"/>
    <col min="12805" max="12805" width="10.7109375" style="14" customWidth="1"/>
    <col min="12806" max="12806" width="15.7109375" style="14" customWidth="1"/>
    <col min="12807" max="13047" width="9.140625" style="14" customWidth="1"/>
    <col min="13048" max="13048" width="8.42578125" style="14" customWidth="1"/>
    <col min="13049" max="13049" width="3.140625" style="14" customWidth="1"/>
    <col min="13050" max="13050" width="42.140625" style="14" customWidth="1"/>
    <col min="13051" max="13051" width="5.42578125" style="14" customWidth="1"/>
    <col min="13052" max="13052" width="7.42578125" style="14" customWidth="1"/>
    <col min="13053" max="13053" width="9" style="14" customWidth="1"/>
    <col min="13054" max="13054" width="13.28515625" style="14" customWidth="1"/>
    <col min="13055" max="13055" width="43.7109375" style="14"/>
    <col min="13056" max="13056" width="10.7109375" style="14" customWidth="1"/>
    <col min="13057" max="13057" width="3.28515625" style="14" customWidth="1"/>
    <col min="13058" max="13058" width="35.7109375" style="14" customWidth="1"/>
    <col min="13059" max="13059" width="3.28515625" style="14" customWidth="1"/>
    <col min="13060" max="13060" width="7.7109375" style="14" customWidth="1"/>
    <col min="13061" max="13061" width="10.7109375" style="14" customWidth="1"/>
    <col min="13062" max="13062" width="15.7109375" style="14" customWidth="1"/>
    <col min="13063" max="13303" width="9.140625" style="14" customWidth="1"/>
    <col min="13304" max="13304" width="8.42578125" style="14" customWidth="1"/>
    <col min="13305" max="13305" width="3.140625" style="14" customWidth="1"/>
    <col min="13306" max="13306" width="42.140625" style="14" customWidth="1"/>
    <col min="13307" max="13307" width="5.42578125" style="14" customWidth="1"/>
    <col min="13308" max="13308" width="7.42578125" style="14" customWidth="1"/>
    <col min="13309" max="13309" width="9" style="14" customWidth="1"/>
    <col min="13310" max="13310" width="13.28515625" style="14" customWidth="1"/>
    <col min="13311" max="13311" width="43.7109375" style="14"/>
    <col min="13312" max="13312" width="10.7109375" style="14" customWidth="1"/>
    <col min="13313" max="13313" width="3.28515625" style="14" customWidth="1"/>
    <col min="13314" max="13314" width="35.7109375" style="14" customWidth="1"/>
    <col min="13315" max="13315" width="3.28515625" style="14" customWidth="1"/>
    <col min="13316" max="13316" width="7.7109375" style="14" customWidth="1"/>
    <col min="13317" max="13317" width="10.7109375" style="14" customWidth="1"/>
    <col min="13318" max="13318" width="15.7109375" style="14" customWidth="1"/>
    <col min="13319" max="13559" width="9.140625" style="14" customWidth="1"/>
    <col min="13560" max="13560" width="8.42578125" style="14" customWidth="1"/>
    <col min="13561" max="13561" width="3.140625" style="14" customWidth="1"/>
    <col min="13562" max="13562" width="42.140625" style="14" customWidth="1"/>
    <col min="13563" max="13563" width="5.42578125" style="14" customWidth="1"/>
    <col min="13564" max="13564" width="7.42578125" style="14" customWidth="1"/>
    <col min="13565" max="13565" width="9" style="14" customWidth="1"/>
    <col min="13566" max="13566" width="13.28515625" style="14" customWidth="1"/>
    <col min="13567" max="13567" width="43.7109375" style="14"/>
    <col min="13568" max="13568" width="10.7109375" style="14" customWidth="1"/>
    <col min="13569" max="13569" width="3.28515625" style="14" customWidth="1"/>
    <col min="13570" max="13570" width="35.7109375" style="14" customWidth="1"/>
    <col min="13571" max="13571" width="3.28515625" style="14" customWidth="1"/>
    <col min="13572" max="13572" width="7.7109375" style="14" customWidth="1"/>
    <col min="13573" max="13573" width="10.7109375" style="14" customWidth="1"/>
    <col min="13574" max="13574" width="15.7109375" style="14" customWidth="1"/>
    <col min="13575" max="13815" width="9.140625" style="14" customWidth="1"/>
    <col min="13816" max="13816" width="8.42578125" style="14" customWidth="1"/>
    <col min="13817" max="13817" width="3.140625" style="14" customWidth="1"/>
    <col min="13818" max="13818" width="42.140625" style="14" customWidth="1"/>
    <col min="13819" max="13819" width="5.42578125" style="14" customWidth="1"/>
    <col min="13820" max="13820" width="7.42578125" style="14" customWidth="1"/>
    <col min="13821" max="13821" width="9" style="14" customWidth="1"/>
    <col min="13822" max="13822" width="13.28515625" style="14" customWidth="1"/>
    <col min="13823" max="13823" width="43.7109375" style="14"/>
    <col min="13824" max="13824" width="10.7109375" style="14" customWidth="1"/>
    <col min="13825" max="13825" width="3.28515625" style="14" customWidth="1"/>
    <col min="13826" max="13826" width="35.7109375" style="14" customWidth="1"/>
    <col min="13827" max="13827" width="3.28515625" style="14" customWidth="1"/>
    <col min="13828" max="13828" width="7.7109375" style="14" customWidth="1"/>
    <col min="13829" max="13829" width="10.7109375" style="14" customWidth="1"/>
    <col min="13830" max="13830" width="15.7109375" style="14" customWidth="1"/>
    <col min="13831" max="14071" width="9.140625" style="14" customWidth="1"/>
    <col min="14072" max="14072" width="8.42578125" style="14" customWidth="1"/>
    <col min="14073" max="14073" width="3.140625" style="14" customWidth="1"/>
    <col min="14074" max="14074" width="42.140625" style="14" customWidth="1"/>
    <col min="14075" max="14075" width="5.42578125" style="14" customWidth="1"/>
    <col min="14076" max="14076" width="7.42578125" style="14" customWidth="1"/>
    <col min="14077" max="14077" width="9" style="14" customWidth="1"/>
    <col min="14078" max="14078" width="13.28515625" style="14" customWidth="1"/>
    <col min="14079" max="14079" width="43.7109375" style="14"/>
    <col min="14080" max="14080" width="10.7109375" style="14" customWidth="1"/>
    <col min="14081" max="14081" width="3.28515625" style="14" customWidth="1"/>
    <col min="14082" max="14082" width="35.7109375" style="14" customWidth="1"/>
    <col min="14083" max="14083" width="3.28515625" style="14" customWidth="1"/>
    <col min="14084" max="14084" width="7.7109375" style="14" customWidth="1"/>
    <col min="14085" max="14085" width="10.7109375" style="14" customWidth="1"/>
    <col min="14086" max="14086" width="15.7109375" style="14" customWidth="1"/>
    <col min="14087" max="14327" width="9.140625" style="14" customWidth="1"/>
    <col min="14328" max="14328" width="8.42578125" style="14" customWidth="1"/>
    <col min="14329" max="14329" width="3.140625" style="14" customWidth="1"/>
    <col min="14330" max="14330" width="42.140625" style="14" customWidth="1"/>
    <col min="14331" max="14331" width="5.42578125" style="14" customWidth="1"/>
    <col min="14332" max="14332" width="7.42578125" style="14" customWidth="1"/>
    <col min="14333" max="14333" width="9" style="14" customWidth="1"/>
    <col min="14334" max="14334" width="13.28515625" style="14" customWidth="1"/>
    <col min="14335" max="14335" width="43.7109375" style="14"/>
    <col min="14336" max="14336" width="10.7109375" style="14" customWidth="1"/>
    <col min="14337" max="14337" width="3.28515625" style="14" customWidth="1"/>
    <col min="14338" max="14338" width="35.7109375" style="14" customWidth="1"/>
    <col min="14339" max="14339" width="3.28515625" style="14" customWidth="1"/>
    <col min="14340" max="14340" width="7.7109375" style="14" customWidth="1"/>
    <col min="14341" max="14341" width="10.7109375" style="14" customWidth="1"/>
    <col min="14342" max="14342" width="15.7109375" style="14" customWidth="1"/>
    <col min="14343" max="14583" width="9.140625" style="14" customWidth="1"/>
    <col min="14584" max="14584" width="8.42578125" style="14" customWidth="1"/>
    <col min="14585" max="14585" width="3.140625" style="14" customWidth="1"/>
    <col min="14586" max="14586" width="42.140625" style="14" customWidth="1"/>
    <col min="14587" max="14587" width="5.42578125" style="14" customWidth="1"/>
    <col min="14588" max="14588" width="7.42578125" style="14" customWidth="1"/>
    <col min="14589" max="14589" width="9" style="14" customWidth="1"/>
    <col min="14590" max="14590" width="13.28515625" style="14" customWidth="1"/>
    <col min="14591" max="14591" width="43.7109375" style="14"/>
    <col min="14592" max="14592" width="10.7109375" style="14" customWidth="1"/>
    <col min="14593" max="14593" width="3.28515625" style="14" customWidth="1"/>
    <col min="14594" max="14594" width="35.7109375" style="14" customWidth="1"/>
    <col min="14595" max="14595" width="3.28515625" style="14" customWidth="1"/>
    <col min="14596" max="14596" width="7.7109375" style="14" customWidth="1"/>
    <col min="14597" max="14597" width="10.7109375" style="14" customWidth="1"/>
    <col min="14598" max="14598" width="15.7109375" style="14" customWidth="1"/>
    <col min="14599" max="14839" width="9.140625" style="14" customWidth="1"/>
    <col min="14840" max="14840" width="8.42578125" style="14" customWidth="1"/>
    <col min="14841" max="14841" width="3.140625" style="14" customWidth="1"/>
    <col min="14842" max="14842" width="42.140625" style="14" customWidth="1"/>
    <col min="14843" max="14843" width="5.42578125" style="14" customWidth="1"/>
    <col min="14844" max="14844" width="7.42578125" style="14" customWidth="1"/>
    <col min="14845" max="14845" width="9" style="14" customWidth="1"/>
    <col min="14846" max="14846" width="13.28515625" style="14" customWidth="1"/>
    <col min="14847" max="14847" width="43.7109375" style="14"/>
    <col min="14848" max="14848" width="10.7109375" style="14" customWidth="1"/>
    <col min="14849" max="14849" width="3.28515625" style="14" customWidth="1"/>
    <col min="14850" max="14850" width="35.7109375" style="14" customWidth="1"/>
    <col min="14851" max="14851" width="3.28515625" style="14" customWidth="1"/>
    <col min="14852" max="14852" width="7.7109375" style="14" customWidth="1"/>
    <col min="14853" max="14853" width="10.7109375" style="14" customWidth="1"/>
    <col min="14854" max="14854" width="15.7109375" style="14" customWidth="1"/>
    <col min="14855" max="15095" width="9.140625" style="14" customWidth="1"/>
    <col min="15096" max="15096" width="8.42578125" style="14" customWidth="1"/>
    <col min="15097" max="15097" width="3.140625" style="14" customWidth="1"/>
    <col min="15098" max="15098" width="42.140625" style="14" customWidth="1"/>
    <col min="15099" max="15099" width="5.42578125" style="14" customWidth="1"/>
    <col min="15100" max="15100" width="7.42578125" style="14" customWidth="1"/>
    <col min="15101" max="15101" width="9" style="14" customWidth="1"/>
    <col min="15102" max="15102" width="13.28515625" style="14" customWidth="1"/>
    <col min="15103" max="15103" width="43.7109375" style="14"/>
    <col min="15104" max="15104" width="10.7109375" style="14" customWidth="1"/>
    <col min="15105" max="15105" width="3.28515625" style="14" customWidth="1"/>
    <col min="15106" max="15106" width="35.7109375" style="14" customWidth="1"/>
    <col min="15107" max="15107" width="3.28515625" style="14" customWidth="1"/>
    <col min="15108" max="15108" width="7.7109375" style="14" customWidth="1"/>
    <col min="15109" max="15109" width="10.7109375" style="14" customWidth="1"/>
    <col min="15110" max="15110" width="15.7109375" style="14" customWidth="1"/>
    <col min="15111" max="15351" width="9.140625" style="14" customWidth="1"/>
    <col min="15352" max="15352" width="8.42578125" style="14" customWidth="1"/>
    <col min="15353" max="15353" width="3.140625" style="14" customWidth="1"/>
    <col min="15354" max="15354" width="42.140625" style="14" customWidth="1"/>
    <col min="15355" max="15355" width="5.42578125" style="14" customWidth="1"/>
    <col min="15356" max="15356" width="7.42578125" style="14" customWidth="1"/>
    <col min="15357" max="15357" width="9" style="14" customWidth="1"/>
    <col min="15358" max="15358" width="13.28515625" style="14" customWidth="1"/>
    <col min="15359" max="15359" width="43.7109375" style="14"/>
    <col min="15360" max="15360" width="10.7109375" style="14" customWidth="1"/>
    <col min="15361" max="15361" width="3.28515625" style="14" customWidth="1"/>
    <col min="15362" max="15362" width="35.7109375" style="14" customWidth="1"/>
    <col min="15363" max="15363" width="3.28515625" style="14" customWidth="1"/>
    <col min="15364" max="15364" width="7.7109375" style="14" customWidth="1"/>
    <col min="15365" max="15365" width="10.7109375" style="14" customWidth="1"/>
    <col min="15366" max="15366" width="15.7109375" style="14" customWidth="1"/>
    <col min="15367" max="15607" width="9.140625" style="14" customWidth="1"/>
    <col min="15608" max="15608" width="8.42578125" style="14" customWidth="1"/>
    <col min="15609" max="15609" width="3.140625" style="14" customWidth="1"/>
    <col min="15610" max="15610" width="42.140625" style="14" customWidth="1"/>
    <col min="15611" max="15611" width="5.42578125" style="14" customWidth="1"/>
    <col min="15612" max="15612" width="7.42578125" style="14" customWidth="1"/>
    <col min="15613" max="15613" width="9" style="14" customWidth="1"/>
    <col min="15614" max="15614" width="13.28515625" style="14" customWidth="1"/>
    <col min="15615" max="15615" width="43.7109375" style="14"/>
    <col min="15616" max="15616" width="10.7109375" style="14" customWidth="1"/>
    <col min="15617" max="15617" width="3.28515625" style="14" customWidth="1"/>
    <col min="15618" max="15618" width="35.7109375" style="14" customWidth="1"/>
    <col min="15619" max="15619" width="3.28515625" style="14" customWidth="1"/>
    <col min="15620" max="15620" width="7.7109375" style="14" customWidth="1"/>
    <col min="15621" max="15621" width="10.7109375" style="14" customWidth="1"/>
    <col min="15622" max="15622" width="15.7109375" style="14" customWidth="1"/>
    <col min="15623" max="15863" width="9.140625" style="14" customWidth="1"/>
    <col min="15864" max="15864" width="8.42578125" style="14" customWidth="1"/>
    <col min="15865" max="15865" width="3.140625" style="14" customWidth="1"/>
    <col min="15866" max="15866" width="42.140625" style="14" customWidth="1"/>
    <col min="15867" max="15867" width="5.42578125" style="14" customWidth="1"/>
    <col min="15868" max="15868" width="7.42578125" style="14" customWidth="1"/>
    <col min="15869" max="15869" width="9" style="14" customWidth="1"/>
    <col min="15870" max="15870" width="13.28515625" style="14" customWidth="1"/>
    <col min="15871" max="15871" width="43.7109375" style="14"/>
    <col min="15872" max="15872" width="10.7109375" style="14" customWidth="1"/>
    <col min="15873" max="15873" width="3.28515625" style="14" customWidth="1"/>
    <col min="15874" max="15874" width="35.7109375" style="14" customWidth="1"/>
    <col min="15875" max="15875" width="3.28515625" style="14" customWidth="1"/>
    <col min="15876" max="15876" width="7.7109375" style="14" customWidth="1"/>
    <col min="15877" max="15877" width="10.7109375" style="14" customWidth="1"/>
    <col min="15878" max="15878" width="15.7109375" style="14" customWidth="1"/>
    <col min="15879" max="16119" width="9.140625" style="14" customWidth="1"/>
    <col min="16120" max="16120" width="8.42578125" style="14" customWidth="1"/>
    <col min="16121" max="16121" width="3.140625" style="14" customWidth="1"/>
    <col min="16122" max="16122" width="42.140625" style="14" customWidth="1"/>
    <col min="16123" max="16123" width="5.42578125" style="14" customWidth="1"/>
    <col min="16124" max="16124" width="7.42578125" style="14" customWidth="1"/>
    <col min="16125" max="16125" width="9" style="14" customWidth="1"/>
    <col min="16126" max="16126" width="13.28515625" style="14" customWidth="1"/>
    <col min="16127" max="16127" width="43.7109375" style="14"/>
    <col min="16128" max="16128" width="10.7109375" style="14" customWidth="1"/>
    <col min="16129" max="16129" width="3.28515625" style="14" customWidth="1"/>
    <col min="16130" max="16130" width="35.7109375" style="14" customWidth="1"/>
    <col min="16131" max="16131" width="3.28515625" style="14" customWidth="1"/>
    <col min="16132" max="16132" width="7.7109375" style="14" customWidth="1"/>
    <col min="16133" max="16133" width="10.7109375" style="14" customWidth="1"/>
    <col min="16134" max="16134" width="15.7109375" style="14" customWidth="1"/>
    <col min="16135" max="16375" width="9.140625" style="14" customWidth="1"/>
    <col min="16376" max="16376" width="8.42578125" style="14" customWidth="1"/>
    <col min="16377" max="16377" width="3.140625" style="14" customWidth="1"/>
    <col min="16378" max="16378" width="42.140625" style="14" customWidth="1"/>
    <col min="16379" max="16379" width="5.42578125" style="14" customWidth="1"/>
    <col min="16380" max="16380" width="7.42578125" style="14" customWidth="1"/>
    <col min="16381" max="16381" width="9" style="14" customWidth="1"/>
    <col min="16382" max="16382" width="13.28515625" style="14" customWidth="1"/>
    <col min="16383" max="16384" width="43.7109375" style="14"/>
  </cols>
  <sheetData>
    <row r="2" spans="1:6">
      <c r="B2" s="238" t="s">
        <v>185</v>
      </c>
      <c r="C2" s="238"/>
      <c r="D2" s="238"/>
      <c r="E2" s="238"/>
      <c r="F2" s="238"/>
    </row>
    <row r="3" spans="1:6" ht="23.45" customHeight="1">
      <c r="B3" s="238"/>
      <c r="C3" s="238"/>
      <c r="D3" s="238"/>
      <c r="E3" s="238"/>
      <c r="F3" s="238"/>
    </row>
    <row r="7" spans="1:6" ht="15.75">
      <c r="C7" s="14"/>
      <c r="D7" s="38"/>
      <c r="E7" s="12"/>
      <c r="F7" s="13"/>
    </row>
    <row r="8" spans="1:6" ht="15">
      <c r="B8" s="98"/>
      <c r="C8" s="99" t="s">
        <v>65</v>
      </c>
      <c r="D8" s="100"/>
      <c r="E8" s="100"/>
    </row>
    <row r="9" spans="1:6" s="168" customFormat="1" ht="14.25">
      <c r="A9" s="167"/>
      <c r="B9" s="169"/>
      <c r="C9" s="170"/>
      <c r="D9" s="171"/>
      <c r="E9" s="171"/>
      <c r="F9" s="172"/>
    </row>
    <row r="10" spans="1:6" s="179" customFormat="1">
      <c r="B10" s="180" t="str">
        <f>popis!B2</f>
        <v>I.</v>
      </c>
      <c r="C10" s="180" t="str">
        <f>popis!C2</f>
        <v>GRADBENI DEL</v>
      </c>
      <c r="D10" s="180"/>
      <c r="E10" s="180"/>
      <c r="F10" s="198">
        <f>popis!F2</f>
        <v>0</v>
      </c>
    </row>
    <row r="11" spans="1:6" s="177" customFormat="1" ht="25.5">
      <c r="B11" s="178" t="str">
        <f>popis!B3</f>
        <v>II.</v>
      </c>
      <c r="C11" s="178" t="str">
        <f>popis!C3</f>
        <v>VODOVODNI MATERIAL Z MONTAŽO IN TRANSPORTI</v>
      </c>
      <c r="D11" s="178"/>
      <c r="E11" s="178"/>
      <c r="F11" s="199">
        <f>popis!F3</f>
        <v>0</v>
      </c>
    </row>
    <row r="12" spans="1:6" s="177" customFormat="1">
      <c r="A12" s="181"/>
      <c r="B12" s="178" t="str">
        <f>popis!B4</f>
        <v>III.</v>
      </c>
      <c r="C12" s="178" t="str">
        <f>popis!C4</f>
        <v>ZAKLJUČNA DELA IN TUJE STORITVE</v>
      </c>
      <c r="D12" s="178"/>
      <c r="E12" s="178"/>
      <c r="F12" s="200">
        <f>popis!F4</f>
        <v>0</v>
      </c>
    </row>
    <row r="13" spans="1:6" s="177" customFormat="1">
      <c r="A13" s="181"/>
      <c r="B13" s="178" t="s">
        <v>213</v>
      </c>
      <c r="C13" s="178" t="s">
        <v>214</v>
      </c>
      <c r="D13" s="178"/>
      <c r="E13" s="178"/>
      <c r="F13" s="200">
        <f>0.1*(F10+F11+F12)</f>
        <v>0</v>
      </c>
    </row>
    <row r="14" spans="1:6" s="175" customFormat="1" ht="11.45" customHeight="1" thickBot="1">
      <c r="A14" s="174"/>
      <c r="B14" s="176"/>
      <c r="C14" s="176"/>
      <c r="D14" s="176"/>
      <c r="E14" s="176"/>
      <c r="F14" s="201"/>
    </row>
    <row r="15" spans="1:6" ht="6" customHeight="1">
      <c r="B15" s="101"/>
      <c r="C15" s="101"/>
      <c r="D15" s="101"/>
      <c r="E15" s="101"/>
      <c r="F15" s="202"/>
    </row>
    <row r="16" spans="1:6">
      <c r="B16" s="105"/>
      <c r="C16" s="237" t="str">
        <f>CONCATENATE(A56," ",C8," - SKUPAJ brez DDV:")</f>
        <v xml:space="preserve"> REKAPITULACIJA - SKUPAJ brez DDV:</v>
      </c>
      <c r="D16" s="237"/>
      <c r="E16" s="14"/>
      <c r="F16" s="203">
        <f>SUM(F10:F13)</f>
        <v>0</v>
      </c>
    </row>
    <row r="17" spans="1:6" ht="9" customHeight="1">
      <c r="F17" s="204"/>
    </row>
    <row r="18" spans="1:6">
      <c r="C18" s="106" t="s">
        <v>64</v>
      </c>
      <c r="F18" s="204">
        <f>F16*0.22</f>
        <v>0</v>
      </c>
    </row>
    <row r="19" spans="1:6" s="5" customFormat="1" ht="9" customHeight="1" thickBot="1">
      <c r="A19" s="3"/>
      <c r="B19" s="4"/>
      <c r="C19" s="173"/>
      <c r="D19" s="165"/>
      <c r="E19" s="166"/>
      <c r="F19" s="205"/>
    </row>
    <row r="20" spans="1:6" ht="6" customHeight="1">
      <c r="B20" s="101"/>
      <c r="C20" s="101"/>
      <c r="D20" s="101"/>
      <c r="E20" s="101"/>
      <c r="F20" s="202"/>
    </row>
    <row r="21" spans="1:6">
      <c r="C21" s="237" t="str">
        <f>CONCATENATE(A60," ",C8," - SKUPAJ z DDV:")</f>
        <v xml:space="preserve"> REKAPITULACIJA - SKUPAJ z DDV:</v>
      </c>
      <c r="D21" s="237"/>
      <c r="F21" s="204">
        <f>F16+F18</f>
        <v>0</v>
      </c>
    </row>
    <row r="28" spans="1:6">
      <c r="C28" s="22" t="s">
        <v>68</v>
      </c>
      <c r="F28" s="22" t="s">
        <v>66</v>
      </c>
    </row>
    <row r="29" spans="1:6">
      <c r="C29" s="22" t="s">
        <v>212</v>
      </c>
      <c r="F29" s="25" t="s">
        <v>67</v>
      </c>
    </row>
  </sheetData>
  <sheetProtection algorithmName="SHA-512" hashValue="uqunXFJTUXqjeEZQ1b+3jsyDBDYt2Cg0Lr569IkdFl8o2l+VJjpewtFJWX1sduO9NO4QM11L/tubfu1BhqcNzw==" saltValue="oDkqcY3V4/H8/kddT7qkjg==" spinCount="100000" sheet="1" objects="1" scenarios="1"/>
  <mergeCells count="3">
    <mergeCell ref="C16:D16"/>
    <mergeCell ref="C21:D21"/>
    <mergeCell ref="B2:F3"/>
  </mergeCells>
  <pageMargins left="0.98425196850393704" right="0.39370078740157483" top="0.39370078740157483" bottom="0.39370078740157483" header="0.31496062992125984" footer="0.31496062992125984"/>
  <pageSetup paperSize="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6"/>
  <sheetViews>
    <sheetView view="pageBreakPreview" topLeftCell="A31" zoomScaleNormal="100" zoomScaleSheetLayoutView="100" workbookViewId="0">
      <selection activeCell="C36" sqref="C36"/>
    </sheetView>
  </sheetViews>
  <sheetFormatPr defaultColWidth="43.7109375" defaultRowHeight="12.75"/>
  <cols>
    <col min="1" max="1" width="2" style="10" customWidth="1"/>
    <col min="2" max="2" width="4" style="21" customWidth="1"/>
    <col min="3" max="3" width="38.42578125" style="22" customWidth="1"/>
    <col min="4" max="4" width="4.140625" style="23" customWidth="1"/>
    <col min="5" max="5" width="7.7109375" style="24" customWidth="1"/>
    <col min="6" max="6" width="10.7109375" style="25" customWidth="1"/>
    <col min="7" max="7" width="15.7109375" style="25" customWidth="1"/>
    <col min="8" max="8" width="71.28515625" style="14" customWidth="1"/>
    <col min="9" max="9" width="18.140625" style="14" customWidth="1"/>
    <col min="10" max="248" width="9.140625" style="14" customWidth="1"/>
    <col min="249" max="249" width="8.42578125" style="14" customWidth="1"/>
    <col min="250" max="250" width="3.140625" style="14" customWidth="1"/>
    <col min="251" max="251" width="42.140625" style="14" customWidth="1"/>
    <col min="252" max="252" width="5.42578125" style="14" customWidth="1"/>
    <col min="253" max="253" width="7.42578125" style="14" customWidth="1"/>
    <col min="254" max="254" width="9" style="14" customWidth="1"/>
    <col min="255" max="255" width="13.28515625" style="14" customWidth="1"/>
    <col min="256" max="256" width="43.7109375" style="14"/>
    <col min="257" max="257" width="10.7109375" style="14" customWidth="1"/>
    <col min="258" max="258" width="3.28515625" style="14" customWidth="1"/>
    <col min="259" max="259" width="35.7109375" style="14" customWidth="1"/>
    <col min="260" max="260" width="3.28515625" style="14" customWidth="1"/>
    <col min="261" max="261" width="7.7109375" style="14" customWidth="1"/>
    <col min="262" max="262" width="10.7109375" style="14" customWidth="1"/>
    <col min="263" max="263" width="15.7109375" style="14" customWidth="1"/>
    <col min="264" max="504" width="9.140625" style="14" customWidth="1"/>
    <col min="505" max="505" width="8.42578125" style="14" customWidth="1"/>
    <col min="506" max="506" width="3.140625" style="14" customWidth="1"/>
    <col min="507" max="507" width="42.140625" style="14" customWidth="1"/>
    <col min="508" max="508" width="5.42578125" style="14" customWidth="1"/>
    <col min="509" max="509" width="7.42578125" style="14" customWidth="1"/>
    <col min="510" max="510" width="9" style="14" customWidth="1"/>
    <col min="511" max="511" width="13.28515625" style="14" customWidth="1"/>
    <col min="512" max="512" width="43.7109375" style="14"/>
    <col min="513" max="513" width="10.7109375" style="14" customWidth="1"/>
    <col min="514" max="514" width="3.28515625" style="14" customWidth="1"/>
    <col min="515" max="515" width="35.7109375" style="14" customWidth="1"/>
    <col min="516" max="516" width="3.28515625" style="14" customWidth="1"/>
    <col min="517" max="517" width="7.7109375" style="14" customWidth="1"/>
    <col min="518" max="518" width="10.7109375" style="14" customWidth="1"/>
    <col min="519" max="519" width="15.7109375" style="14" customWidth="1"/>
    <col min="520" max="760" width="9.140625" style="14" customWidth="1"/>
    <col min="761" max="761" width="8.42578125" style="14" customWidth="1"/>
    <col min="762" max="762" width="3.140625" style="14" customWidth="1"/>
    <col min="763" max="763" width="42.140625" style="14" customWidth="1"/>
    <col min="764" max="764" width="5.42578125" style="14" customWidth="1"/>
    <col min="765" max="765" width="7.42578125" style="14" customWidth="1"/>
    <col min="766" max="766" width="9" style="14" customWidth="1"/>
    <col min="767" max="767" width="13.28515625" style="14" customWidth="1"/>
    <col min="768" max="768" width="43.7109375" style="14"/>
    <col min="769" max="769" width="10.7109375" style="14" customWidth="1"/>
    <col min="770" max="770" width="3.28515625" style="14" customWidth="1"/>
    <col min="771" max="771" width="35.7109375" style="14" customWidth="1"/>
    <col min="772" max="772" width="3.28515625" style="14" customWidth="1"/>
    <col min="773" max="773" width="7.7109375" style="14" customWidth="1"/>
    <col min="774" max="774" width="10.7109375" style="14" customWidth="1"/>
    <col min="775" max="775" width="15.7109375" style="14" customWidth="1"/>
    <col min="776" max="1016" width="9.140625" style="14" customWidth="1"/>
    <col min="1017" max="1017" width="8.42578125" style="14" customWidth="1"/>
    <col min="1018" max="1018" width="3.140625" style="14" customWidth="1"/>
    <col min="1019" max="1019" width="42.140625" style="14" customWidth="1"/>
    <col min="1020" max="1020" width="5.42578125" style="14" customWidth="1"/>
    <col min="1021" max="1021" width="7.42578125" style="14" customWidth="1"/>
    <col min="1022" max="1022" width="9" style="14" customWidth="1"/>
    <col min="1023" max="1023" width="13.28515625" style="14" customWidth="1"/>
    <col min="1024" max="1024" width="43.7109375" style="14"/>
    <col min="1025" max="1025" width="10.7109375" style="14" customWidth="1"/>
    <col min="1026" max="1026" width="3.28515625" style="14" customWidth="1"/>
    <col min="1027" max="1027" width="35.7109375" style="14" customWidth="1"/>
    <col min="1028" max="1028" width="3.28515625" style="14" customWidth="1"/>
    <col min="1029" max="1029" width="7.7109375" style="14" customWidth="1"/>
    <col min="1030" max="1030" width="10.7109375" style="14" customWidth="1"/>
    <col min="1031" max="1031" width="15.7109375" style="14" customWidth="1"/>
    <col min="1032" max="1272" width="9.140625" style="14" customWidth="1"/>
    <col min="1273" max="1273" width="8.42578125" style="14" customWidth="1"/>
    <col min="1274" max="1274" width="3.140625" style="14" customWidth="1"/>
    <col min="1275" max="1275" width="42.140625" style="14" customWidth="1"/>
    <col min="1276" max="1276" width="5.42578125" style="14" customWidth="1"/>
    <col min="1277" max="1277" width="7.42578125" style="14" customWidth="1"/>
    <col min="1278" max="1278" width="9" style="14" customWidth="1"/>
    <col min="1279" max="1279" width="13.28515625" style="14" customWidth="1"/>
    <col min="1280" max="1280" width="43.7109375" style="14"/>
    <col min="1281" max="1281" width="10.7109375" style="14" customWidth="1"/>
    <col min="1282" max="1282" width="3.28515625" style="14" customWidth="1"/>
    <col min="1283" max="1283" width="35.7109375" style="14" customWidth="1"/>
    <col min="1284" max="1284" width="3.28515625" style="14" customWidth="1"/>
    <col min="1285" max="1285" width="7.7109375" style="14" customWidth="1"/>
    <col min="1286" max="1286" width="10.7109375" style="14" customWidth="1"/>
    <col min="1287" max="1287" width="15.7109375" style="14" customWidth="1"/>
    <col min="1288" max="1528" width="9.140625" style="14" customWidth="1"/>
    <col min="1529" max="1529" width="8.42578125" style="14" customWidth="1"/>
    <col min="1530" max="1530" width="3.140625" style="14" customWidth="1"/>
    <col min="1531" max="1531" width="42.140625" style="14" customWidth="1"/>
    <col min="1532" max="1532" width="5.42578125" style="14" customWidth="1"/>
    <col min="1533" max="1533" width="7.42578125" style="14" customWidth="1"/>
    <col min="1534" max="1534" width="9" style="14" customWidth="1"/>
    <col min="1535" max="1535" width="13.28515625" style="14" customWidth="1"/>
    <col min="1536" max="1536" width="43.7109375" style="14"/>
    <col min="1537" max="1537" width="10.7109375" style="14" customWidth="1"/>
    <col min="1538" max="1538" width="3.28515625" style="14" customWidth="1"/>
    <col min="1539" max="1539" width="35.7109375" style="14" customWidth="1"/>
    <col min="1540" max="1540" width="3.28515625" style="14" customWidth="1"/>
    <col min="1541" max="1541" width="7.7109375" style="14" customWidth="1"/>
    <col min="1542" max="1542" width="10.7109375" style="14" customWidth="1"/>
    <col min="1543" max="1543" width="15.7109375" style="14" customWidth="1"/>
    <col min="1544" max="1784" width="9.140625" style="14" customWidth="1"/>
    <col min="1785" max="1785" width="8.42578125" style="14" customWidth="1"/>
    <col min="1786" max="1786" width="3.140625" style="14" customWidth="1"/>
    <col min="1787" max="1787" width="42.140625" style="14" customWidth="1"/>
    <col min="1788" max="1788" width="5.42578125" style="14" customWidth="1"/>
    <col min="1789" max="1789" width="7.42578125" style="14" customWidth="1"/>
    <col min="1790" max="1790" width="9" style="14" customWidth="1"/>
    <col min="1791" max="1791" width="13.28515625" style="14" customWidth="1"/>
    <col min="1792" max="1792" width="43.7109375" style="14"/>
    <col min="1793" max="1793" width="10.7109375" style="14" customWidth="1"/>
    <col min="1794" max="1794" width="3.28515625" style="14" customWidth="1"/>
    <col min="1795" max="1795" width="35.7109375" style="14" customWidth="1"/>
    <col min="1796" max="1796" width="3.28515625" style="14" customWidth="1"/>
    <col min="1797" max="1797" width="7.7109375" style="14" customWidth="1"/>
    <col min="1798" max="1798" width="10.7109375" style="14" customWidth="1"/>
    <col min="1799" max="1799" width="15.7109375" style="14" customWidth="1"/>
    <col min="1800" max="2040" width="9.140625" style="14" customWidth="1"/>
    <col min="2041" max="2041" width="8.42578125" style="14" customWidth="1"/>
    <col min="2042" max="2042" width="3.140625" style="14" customWidth="1"/>
    <col min="2043" max="2043" width="42.140625" style="14" customWidth="1"/>
    <col min="2044" max="2044" width="5.42578125" style="14" customWidth="1"/>
    <col min="2045" max="2045" width="7.42578125" style="14" customWidth="1"/>
    <col min="2046" max="2046" width="9" style="14" customWidth="1"/>
    <col min="2047" max="2047" width="13.28515625" style="14" customWidth="1"/>
    <col min="2048" max="2048" width="43.7109375" style="14"/>
    <col min="2049" max="2049" width="10.7109375" style="14" customWidth="1"/>
    <col min="2050" max="2050" width="3.28515625" style="14" customWidth="1"/>
    <col min="2051" max="2051" width="35.7109375" style="14" customWidth="1"/>
    <col min="2052" max="2052" width="3.28515625" style="14" customWidth="1"/>
    <col min="2053" max="2053" width="7.7109375" style="14" customWidth="1"/>
    <col min="2054" max="2054" width="10.7109375" style="14" customWidth="1"/>
    <col min="2055" max="2055" width="15.7109375" style="14" customWidth="1"/>
    <col min="2056" max="2296" width="9.140625" style="14" customWidth="1"/>
    <col min="2297" max="2297" width="8.42578125" style="14" customWidth="1"/>
    <col min="2298" max="2298" width="3.140625" style="14" customWidth="1"/>
    <col min="2299" max="2299" width="42.140625" style="14" customWidth="1"/>
    <col min="2300" max="2300" width="5.42578125" style="14" customWidth="1"/>
    <col min="2301" max="2301" width="7.42578125" style="14" customWidth="1"/>
    <col min="2302" max="2302" width="9" style="14" customWidth="1"/>
    <col min="2303" max="2303" width="13.28515625" style="14" customWidth="1"/>
    <col min="2304" max="2304" width="43.7109375" style="14"/>
    <col min="2305" max="2305" width="10.7109375" style="14" customWidth="1"/>
    <col min="2306" max="2306" width="3.28515625" style="14" customWidth="1"/>
    <col min="2307" max="2307" width="35.7109375" style="14" customWidth="1"/>
    <col min="2308" max="2308" width="3.28515625" style="14" customWidth="1"/>
    <col min="2309" max="2309" width="7.7109375" style="14" customWidth="1"/>
    <col min="2310" max="2310" width="10.7109375" style="14" customWidth="1"/>
    <col min="2311" max="2311" width="15.7109375" style="14" customWidth="1"/>
    <col min="2312" max="2552" width="9.140625" style="14" customWidth="1"/>
    <col min="2553" max="2553" width="8.42578125" style="14" customWidth="1"/>
    <col min="2554" max="2554" width="3.140625" style="14" customWidth="1"/>
    <col min="2555" max="2555" width="42.140625" style="14" customWidth="1"/>
    <col min="2556" max="2556" width="5.42578125" style="14" customWidth="1"/>
    <col min="2557" max="2557" width="7.42578125" style="14" customWidth="1"/>
    <col min="2558" max="2558" width="9" style="14" customWidth="1"/>
    <col min="2559" max="2559" width="13.28515625" style="14" customWidth="1"/>
    <col min="2560" max="2560" width="43.7109375" style="14"/>
    <col min="2561" max="2561" width="10.7109375" style="14" customWidth="1"/>
    <col min="2562" max="2562" width="3.28515625" style="14" customWidth="1"/>
    <col min="2563" max="2563" width="35.7109375" style="14" customWidth="1"/>
    <col min="2564" max="2564" width="3.28515625" style="14" customWidth="1"/>
    <col min="2565" max="2565" width="7.7109375" style="14" customWidth="1"/>
    <col min="2566" max="2566" width="10.7109375" style="14" customWidth="1"/>
    <col min="2567" max="2567" width="15.7109375" style="14" customWidth="1"/>
    <col min="2568" max="2808" width="9.140625" style="14" customWidth="1"/>
    <col min="2809" max="2809" width="8.42578125" style="14" customWidth="1"/>
    <col min="2810" max="2810" width="3.140625" style="14" customWidth="1"/>
    <col min="2811" max="2811" width="42.140625" style="14" customWidth="1"/>
    <col min="2812" max="2812" width="5.42578125" style="14" customWidth="1"/>
    <col min="2813" max="2813" width="7.42578125" style="14" customWidth="1"/>
    <col min="2814" max="2814" width="9" style="14" customWidth="1"/>
    <col min="2815" max="2815" width="13.28515625" style="14" customWidth="1"/>
    <col min="2816" max="2816" width="43.7109375" style="14"/>
    <col min="2817" max="2817" width="10.7109375" style="14" customWidth="1"/>
    <col min="2818" max="2818" width="3.28515625" style="14" customWidth="1"/>
    <col min="2819" max="2819" width="35.7109375" style="14" customWidth="1"/>
    <col min="2820" max="2820" width="3.28515625" style="14" customWidth="1"/>
    <col min="2821" max="2821" width="7.7109375" style="14" customWidth="1"/>
    <col min="2822" max="2822" width="10.7109375" style="14" customWidth="1"/>
    <col min="2823" max="2823" width="15.7109375" style="14" customWidth="1"/>
    <col min="2824" max="3064" width="9.140625" style="14" customWidth="1"/>
    <col min="3065" max="3065" width="8.42578125" style="14" customWidth="1"/>
    <col min="3066" max="3066" width="3.140625" style="14" customWidth="1"/>
    <col min="3067" max="3067" width="42.140625" style="14" customWidth="1"/>
    <col min="3068" max="3068" width="5.42578125" style="14" customWidth="1"/>
    <col min="3069" max="3069" width="7.42578125" style="14" customWidth="1"/>
    <col min="3070" max="3070" width="9" style="14" customWidth="1"/>
    <col min="3071" max="3071" width="13.28515625" style="14" customWidth="1"/>
    <col min="3072" max="3072" width="43.7109375" style="14"/>
    <col min="3073" max="3073" width="10.7109375" style="14" customWidth="1"/>
    <col min="3074" max="3074" width="3.28515625" style="14" customWidth="1"/>
    <col min="3075" max="3075" width="35.7109375" style="14" customWidth="1"/>
    <col min="3076" max="3076" width="3.28515625" style="14" customWidth="1"/>
    <col min="3077" max="3077" width="7.7109375" style="14" customWidth="1"/>
    <col min="3078" max="3078" width="10.7109375" style="14" customWidth="1"/>
    <col min="3079" max="3079" width="15.7109375" style="14" customWidth="1"/>
    <col min="3080" max="3320" width="9.140625" style="14" customWidth="1"/>
    <col min="3321" max="3321" width="8.42578125" style="14" customWidth="1"/>
    <col min="3322" max="3322" width="3.140625" style="14" customWidth="1"/>
    <col min="3323" max="3323" width="42.140625" style="14" customWidth="1"/>
    <col min="3324" max="3324" width="5.42578125" style="14" customWidth="1"/>
    <col min="3325" max="3325" width="7.42578125" style="14" customWidth="1"/>
    <col min="3326" max="3326" width="9" style="14" customWidth="1"/>
    <col min="3327" max="3327" width="13.28515625" style="14" customWidth="1"/>
    <col min="3328" max="3328" width="43.7109375" style="14"/>
    <col min="3329" max="3329" width="10.7109375" style="14" customWidth="1"/>
    <col min="3330" max="3330" width="3.28515625" style="14" customWidth="1"/>
    <col min="3331" max="3331" width="35.7109375" style="14" customWidth="1"/>
    <col min="3332" max="3332" width="3.28515625" style="14" customWidth="1"/>
    <col min="3333" max="3333" width="7.7109375" style="14" customWidth="1"/>
    <col min="3334" max="3334" width="10.7109375" style="14" customWidth="1"/>
    <col min="3335" max="3335" width="15.7109375" style="14" customWidth="1"/>
    <col min="3336" max="3576" width="9.140625" style="14" customWidth="1"/>
    <col min="3577" max="3577" width="8.42578125" style="14" customWidth="1"/>
    <col min="3578" max="3578" width="3.140625" style="14" customWidth="1"/>
    <col min="3579" max="3579" width="42.140625" style="14" customWidth="1"/>
    <col min="3580" max="3580" width="5.42578125" style="14" customWidth="1"/>
    <col min="3581" max="3581" width="7.42578125" style="14" customWidth="1"/>
    <col min="3582" max="3582" width="9" style="14" customWidth="1"/>
    <col min="3583" max="3583" width="13.28515625" style="14" customWidth="1"/>
    <col min="3584" max="3584" width="43.7109375" style="14"/>
    <col min="3585" max="3585" width="10.7109375" style="14" customWidth="1"/>
    <col min="3586" max="3586" width="3.28515625" style="14" customWidth="1"/>
    <col min="3587" max="3587" width="35.7109375" style="14" customWidth="1"/>
    <col min="3588" max="3588" width="3.28515625" style="14" customWidth="1"/>
    <col min="3589" max="3589" width="7.7109375" style="14" customWidth="1"/>
    <col min="3590" max="3590" width="10.7109375" style="14" customWidth="1"/>
    <col min="3591" max="3591" width="15.7109375" style="14" customWidth="1"/>
    <col min="3592" max="3832" width="9.140625" style="14" customWidth="1"/>
    <col min="3833" max="3833" width="8.42578125" style="14" customWidth="1"/>
    <col min="3834" max="3834" width="3.140625" style="14" customWidth="1"/>
    <col min="3835" max="3835" width="42.140625" style="14" customWidth="1"/>
    <col min="3836" max="3836" width="5.42578125" style="14" customWidth="1"/>
    <col min="3837" max="3837" width="7.42578125" style="14" customWidth="1"/>
    <col min="3838" max="3838" width="9" style="14" customWidth="1"/>
    <col min="3839" max="3839" width="13.28515625" style="14" customWidth="1"/>
    <col min="3840" max="3840" width="43.7109375" style="14"/>
    <col min="3841" max="3841" width="10.7109375" style="14" customWidth="1"/>
    <col min="3842" max="3842" width="3.28515625" style="14" customWidth="1"/>
    <col min="3843" max="3843" width="35.7109375" style="14" customWidth="1"/>
    <col min="3844" max="3844" width="3.28515625" style="14" customWidth="1"/>
    <col min="3845" max="3845" width="7.7109375" style="14" customWidth="1"/>
    <col min="3846" max="3846" width="10.7109375" style="14" customWidth="1"/>
    <col min="3847" max="3847" width="15.7109375" style="14" customWidth="1"/>
    <col min="3848" max="4088" width="9.140625" style="14" customWidth="1"/>
    <col min="4089" max="4089" width="8.42578125" style="14" customWidth="1"/>
    <col min="4090" max="4090" width="3.140625" style="14" customWidth="1"/>
    <col min="4091" max="4091" width="42.140625" style="14" customWidth="1"/>
    <col min="4092" max="4092" width="5.42578125" style="14" customWidth="1"/>
    <col min="4093" max="4093" width="7.42578125" style="14" customWidth="1"/>
    <col min="4094" max="4094" width="9" style="14" customWidth="1"/>
    <col min="4095" max="4095" width="13.28515625" style="14" customWidth="1"/>
    <col min="4096" max="4096" width="43.7109375" style="14"/>
    <col min="4097" max="4097" width="10.7109375" style="14" customWidth="1"/>
    <col min="4098" max="4098" width="3.28515625" style="14" customWidth="1"/>
    <col min="4099" max="4099" width="35.7109375" style="14" customWidth="1"/>
    <col min="4100" max="4100" width="3.28515625" style="14" customWidth="1"/>
    <col min="4101" max="4101" width="7.7109375" style="14" customWidth="1"/>
    <col min="4102" max="4102" width="10.7109375" style="14" customWidth="1"/>
    <col min="4103" max="4103" width="15.7109375" style="14" customWidth="1"/>
    <col min="4104" max="4344" width="9.140625" style="14" customWidth="1"/>
    <col min="4345" max="4345" width="8.42578125" style="14" customWidth="1"/>
    <col min="4346" max="4346" width="3.140625" style="14" customWidth="1"/>
    <col min="4347" max="4347" width="42.140625" style="14" customWidth="1"/>
    <col min="4348" max="4348" width="5.42578125" style="14" customWidth="1"/>
    <col min="4349" max="4349" width="7.42578125" style="14" customWidth="1"/>
    <col min="4350" max="4350" width="9" style="14" customWidth="1"/>
    <col min="4351" max="4351" width="13.28515625" style="14" customWidth="1"/>
    <col min="4352" max="4352" width="43.7109375" style="14"/>
    <col min="4353" max="4353" width="10.7109375" style="14" customWidth="1"/>
    <col min="4354" max="4354" width="3.28515625" style="14" customWidth="1"/>
    <col min="4355" max="4355" width="35.7109375" style="14" customWidth="1"/>
    <col min="4356" max="4356" width="3.28515625" style="14" customWidth="1"/>
    <col min="4357" max="4357" width="7.7109375" style="14" customWidth="1"/>
    <col min="4358" max="4358" width="10.7109375" style="14" customWidth="1"/>
    <col min="4359" max="4359" width="15.7109375" style="14" customWidth="1"/>
    <col min="4360" max="4600" width="9.140625" style="14" customWidth="1"/>
    <col min="4601" max="4601" width="8.42578125" style="14" customWidth="1"/>
    <col min="4602" max="4602" width="3.140625" style="14" customWidth="1"/>
    <col min="4603" max="4603" width="42.140625" style="14" customWidth="1"/>
    <col min="4604" max="4604" width="5.42578125" style="14" customWidth="1"/>
    <col min="4605" max="4605" width="7.42578125" style="14" customWidth="1"/>
    <col min="4606" max="4606" width="9" style="14" customWidth="1"/>
    <col min="4607" max="4607" width="13.28515625" style="14" customWidth="1"/>
    <col min="4608" max="4608" width="43.7109375" style="14"/>
    <col min="4609" max="4609" width="10.7109375" style="14" customWidth="1"/>
    <col min="4610" max="4610" width="3.28515625" style="14" customWidth="1"/>
    <col min="4611" max="4611" width="35.7109375" style="14" customWidth="1"/>
    <col min="4612" max="4612" width="3.28515625" style="14" customWidth="1"/>
    <col min="4613" max="4613" width="7.7109375" style="14" customWidth="1"/>
    <col min="4614" max="4614" width="10.7109375" style="14" customWidth="1"/>
    <col min="4615" max="4615" width="15.7109375" style="14" customWidth="1"/>
    <col min="4616" max="4856" width="9.140625" style="14" customWidth="1"/>
    <col min="4857" max="4857" width="8.42578125" style="14" customWidth="1"/>
    <col min="4858" max="4858" width="3.140625" style="14" customWidth="1"/>
    <col min="4859" max="4859" width="42.140625" style="14" customWidth="1"/>
    <col min="4860" max="4860" width="5.42578125" style="14" customWidth="1"/>
    <col min="4861" max="4861" width="7.42578125" style="14" customWidth="1"/>
    <col min="4862" max="4862" width="9" style="14" customWidth="1"/>
    <col min="4863" max="4863" width="13.28515625" style="14" customWidth="1"/>
    <col min="4864" max="4864" width="43.7109375" style="14"/>
    <col min="4865" max="4865" width="10.7109375" style="14" customWidth="1"/>
    <col min="4866" max="4866" width="3.28515625" style="14" customWidth="1"/>
    <col min="4867" max="4867" width="35.7109375" style="14" customWidth="1"/>
    <col min="4868" max="4868" width="3.28515625" style="14" customWidth="1"/>
    <col min="4869" max="4869" width="7.7109375" style="14" customWidth="1"/>
    <col min="4870" max="4870" width="10.7109375" style="14" customWidth="1"/>
    <col min="4871" max="4871" width="15.7109375" style="14" customWidth="1"/>
    <col min="4872" max="5112" width="9.140625" style="14" customWidth="1"/>
    <col min="5113" max="5113" width="8.42578125" style="14" customWidth="1"/>
    <col min="5114" max="5114" width="3.140625" style="14" customWidth="1"/>
    <col min="5115" max="5115" width="42.140625" style="14" customWidth="1"/>
    <col min="5116" max="5116" width="5.42578125" style="14" customWidth="1"/>
    <col min="5117" max="5117" width="7.42578125" style="14" customWidth="1"/>
    <col min="5118" max="5118" width="9" style="14" customWidth="1"/>
    <col min="5119" max="5119" width="13.28515625" style="14" customWidth="1"/>
    <col min="5120" max="5120" width="43.7109375" style="14"/>
    <col min="5121" max="5121" width="10.7109375" style="14" customWidth="1"/>
    <col min="5122" max="5122" width="3.28515625" style="14" customWidth="1"/>
    <col min="5123" max="5123" width="35.7109375" style="14" customWidth="1"/>
    <col min="5124" max="5124" width="3.28515625" style="14" customWidth="1"/>
    <col min="5125" max="5125" width="7.7109375" style="14" customWidth="1"/>
    <col min="5126" max="5126" width="10.7109375" style="14" customWidth="1"/>
    <col min="5127" max="5127" width="15.7109375" style="14" customWidth="1"/>
    <col min="5128" max="5368" width="9.140625" style="14" customWidth="1"/>
    <col min="5369" max="5369" width="8.42578125" style="14" customWidth="1"/>
    <col min="5370" max="5370" width="3.140625" style="14" customWidth="1"/>
    <col min="5371" max="5371" width="42.140625" style="14" customWidth="1"/>
    <col min="5372" max="5372" width="5.42578125" style="14" customWidth="1"/>
    <col min="5373" max="5373" width="7.42578125" style="14" customWidth="1"/>
    <col min="5374" max="5374" width="9" style="14" customWidth="1"/>
    <col min="5375" max="5375" width="13.28515625" style="14" customWidth="1"/>
    <col min="5376" max="5376" width="43.7109375" style="14"/>
    <col min="5377" max="5377" width="10.7109375" style="14" customWidth="1"/>
    <col min="5378" max="5378" width="3.28515625" style="14" customWidth="1"/>
    <col min="5379" max="5379" width="35.7109375" style="14" customWidth="1"/>
    <col min="5380" max="5380" width="3.28515625" style="14" customWidth="1"/>
    <col min="5381" max="5381" width="7.7109375" style="14" customWidth="1"/>
    <col min="5382" max="5382" width="10.7109375" style="14" customWidth="1"/>
    <col min="5383" max="5383" width="15.7109375" style="14" customWidth="1"/>
    <col min="5384" max="5624" width="9.140625" style="14" customWidth="1"/>
    <col min="5625" max="5625" width="8.42578125" style="14" customWidth="1"/>
    <col min="5626" max="5626" width="3.140625" style="14" customWidth="1"/>
    <col min="5627" max="5627" width="42.140625" style="14" customWidth="1"/>
    <col min="5628" max="5628" width="5.42578125" style="14" customWidth="1"/>
    <col min="5629" max="5629" width="7.42578125" style="14" customWidth="1"/>
    <col min="5630" max="5630" width="9" style="14" customWidth="1"/>
    <col min="5631" max="5631" width="13.28515625" style="14" customWidth="1"/>
    <col min="5632" max="5632" width="43.7109375" style="14"/>
    <col min="5633" max="5633" width="10.7109375" style="14" customWidth="1"/>
    <col min="5634" max="5634" width="3.28515625" style="14" customWidth="1"/>
    <col min="5635" max="5635" width="35.7109375" style="14" customWidth="1"/>
    <col min="5636" max="5636" width="3.28515625" style="14" customWidth="1"/>
    <col min="5637" max="5637" width="7.7109375" style="14" customWidth="1"/>
    <col min="5638" max="5638" width="10.7109375" style="14" customWidth="1"/>
    <col min="5639" max="5639" width="15.7109375" style="14" customWidth="1"/>
    <col min="5640" max="5880" width="9.140625" style="14" customWidth="1"/>
    <col min="5881" max="5881" width="8.42578125" style="14" customWidth="1"/>
    <col min="5882" max="5882" width="3.140625" style="14" customWidth="1"/>
    <col min="5883" max="5883" width="42.140625" style="14" customWidth="1"/>
    <col min="5884" max="5884" width="5.42578125" style="14" customWidth="1"/>
    <col min="5885" max="5885" width="7.42578125" style="14" customWidth="1"/>
    <col min="5886" max="5886" width="9" style="14" customWidth="1"/>
    <col min="5887" max="5887" width="13.28515625" style="14" customWidth="1"/>
    <col min="5888" max="5888" width="43.7109375" style="14"/>
    <col min="5889" max="5889" width="10.7109375" style="14" customWidth="1"/>
    <col min="5890" max="5890" width="3.28515625" style="14" customWidth="1"/>
    <col min="5891" max="5891" width="35.7109375" style="14" customWidth="1"/>
    <col min="5892" max="5892" width="3.28515625" style="14" customWidth="1"/>
    <col min="5893" max="5893" width="7.7109375" style="14" customWidth="1"/>
    <col min="5894" max="5894" width="10.7109375" style="14" customWidth="1"/>
    <col min="5895" max="5895" width="15.7109375" style="14" customWidth="1"/>
    <col min="5896" max="6136" width="9.140625" style="14" customWidth="1"/>
    <col min="6137" max="6137" width="8.42578125" style="14" customWidth="1"/>
    <col min="6138" max="6138" width="3.140625" style="14" customWidth="1"/>
    <col min="6139" max="6139" width="42.140625" style="14" customWidth="1"/>
    <col min="6140" max="6140" width="5.42578125" style="14" customWidth="1"/>
    <col min="6141" max="6141" width="7.42578125" style="14" customWidth="1"/>
    <col min="6142" max="6142" width="9" style="14" customWidth="1"/>
    <col min="6143" max="6143" width="13.28515625" style="14" customWidth="1"/>
    <col min="6144" max="6144" width="43.7109375" style="14"/>
    <col min="6145" max="6145" width="10.7109375" style="14" customWidth="1"/>
    <col min="6146" max="6146" width="3.28515625" style="14" customWidth="1"/>
    <col min="6147" max="6147" width="35.7109375" style="14" customWidth="1"/>
    <col min="6148" max="6148" width="3.28515625" style="14" customWidth="1"/>
    <col min="6149" max="6149" width="7.7109375" style="14" customWidth="1"/>
    <col min="6150" max="6150" width="10.7109375" style="14" customWidth="1"/>
    <col min="6151" max="6151" width="15.7109375" style="14" customWidth="1"/>
    <col min="6152" max="6392" width="9.140625" style="14" customWidth="1"/>
    <col min="6393" max="6393" width="8.42578125" style="14" customWidth="1"/>
    <col min="6394" max="6394" width="3.140625" style="14" customWidth="1"/>
    <col min="6395" max="6395" width="42.140625" style="14" customWidth="1"/>
    <col min="6396" max="6396" width="5.42578125" style="14" customWidth="1"/>
    <col min="6397" max="6397" width="7.42578125" style="14" customWidth="1"/>
    <col min="6398" max="6398" width="9" style="14" customWidth="1"/>
    <col min="6399" max="6399" width="13.28515625" style="14" customWidth="1"/>
    <col min="6400" max="6400" width="43.7109375" style="14"/>
    <col min="6401" max="6401" width="10.7109375" style="14" customWidth="1"/>
    <col min="6402" max="6402" width="3.28515625" style="14" customWidth="1"/>
    <col min="6403" max="6403" width="35.7109375" style="14" customWidth="1"/>
    <col min="6404" max="6404" width="3.28515625" style="14" customWidth="1"/>
    <col min="6405" max="6405" width="7.7109375" style="14" customWidth="1"/>
    <col min="6406" max="6406" width="10.7109375" style="14" customWidth="1"/>
    <col min="6407" max="6407" width="15.7109375" style="14" customWidth="1"/>
    <col min="6408" max="6648" width="9.140625" style="14" customWidth="1"/>
    <col min="6649" max="6649" width="8.42578125" style="14" customWidth="1"/>
    <col min="6650" max="6650" width="3.140625" style="14" customWidth="1"/>
    <col min="6651" max="6651" width="42.140625" style="14" customWidth="1"/>
    <col min="6652" max="6652" width="5.42578125" style="14" customWidth="1"/>
    <col min="6653" max="6653" width="7.42578125" style="14" customWidth="1"/>
    <col min="6654" max="6654" width="9" style="14" customWidth="1"/>
    <col min="6655" max="6655" width="13.28515625" style="14" customWidth="1"/>
    <col min="6656" max="6656" width="43.7109375" style="14"/>
    <col min="6657" max="6657" width="10.7109375" style="14" customWidth="1"/>
    <col min="6658" max="6658" width="3.28515625" style="14" customWidth="1"/>
    <col min="6659" max="6659" width="35.7109375" style="14" customWidth="1"/>
    <col min="6660" max="6660" width="3.28515625" style="14" customWidth="1"/>
    <col min="6661" max="6661" width="7.7109375" style="14" customWidth="1"/>
    <col min="6662" max="6662" width="10.7109375" style="14" customWidth="1"/>
    <col min="6663" max="6663" width="15.7109375" style="14" customWidth="1"/>
    <col min="6664" max="6904" width="9.140625" style="14" customWidth="1"/>
    <col min="6905" max="6905" width="8.42578125" style="14" customWidth="1"/>
    <col min="6906" max="6906" width="3.140625" style="14" customWidth="1"/>
    <col min="6907" max="6907" width="42.140625" style="14" customWidth="1"/>
    <col min="6908" max="6908" width="5.42578125" style="14" customWidth="1"/>
    <col min="6909" max="6909" width="7.42578125" style="14" customWidth="1"/>
    <col min="6910" max="6910" width="9" style="14" customWidth="1"/>
    <col min="6911" max="6911" width="13.28515625" style="14" customWidth="1"/>
    <col min="6912" max="6912" width="43.7109375" style="14"/>
    <col min="6913" max="6913" width="10.7109375" style="14" customWidth="1"/>
    <col min="6914" max="6914" width="3.28515625" style="14" customWidth="1"/>
    <col min="6915" max="6915" width="35.7109375" style="14" customWidth="1"/>
    <col min="6916" max="6916" width="3.28515625" style="14" customWidth="1"/>
    <col min="6917" max="6917" width="7.7109375" style="14" customWidth="1"/>
    <col min="6918" max="6918" width="10.7109375" style="14" customWidth="1"/>
    <col min="6919" max="6919" width="15.7109375" style="14" customWidth="1"/>
    <col min="6920" max="7160" width="9.140625" style="14" customWidth="1"/>
    <col min="7161" max="7161" width="8.42578125" style="14" customWidth="1"/>
    <col min="7162" max="7162" width="3.140625" style="14" customWidth="1"/>
    <col min="7163" max="7163" width="42.140625" style="14" customWidth="1"/>
    <col min="7164" max="7164" width="5.42578125" style="14" customWidth="1"/>
    <col min="7165" max="7165" width="7.42578125" style="14" customWidth="1"/>
    <col min="7166" max="7166" width="9" style="14" customWidth="1"/>
    <col min="7167" max="7167" width="13.28515625" style="14" customWidth="1"/>
    <col min="7168" max="7168" width="43.7109375" style="14"/>
    <col min="7169" max="7169" width="10.7109375" style="14" customWidth="1"/>
    <col min="7170" max="7170" width="3.28515625" style="14" customWidth="1"/>
    <col min="7171" max="7171" width="35.7109375" style="14" customWidth="1"/>
    <col min="7172" max="7172" width="3.28515625" style="14" customWidth="1"/>
    <col min="7173" max="7173" width="7.7109375" style="14" customWidth="1"/>
    <col min="7174" max="7174" width="10.7109375" style="14" customWidth="1"/>
    <col min="7175" max="7175" width="15.7109375" style="14" customWidth="1"/>
    <col min="7176" max="7416" width="9.140625" style="14" customWidth="1"/>
    <col min="7417" max="7417" width="8.42578125" style="14" customWidth="1"/>
    <col min="7418" max="7418" width="3.140625" style="14" customWidth="1"/>
    <col min="7419" max="7419" width="42.140625" style="14" customWidth="1"/>
    <col min="7420" max="7420" width="5.42578125" style="14" customWidth="1"/>
    <col min="7421" max="7421" width="7.42578125" style="14" customWidth="1"/>
    <col min="7422" max="7422" width="9" style="14" customWidth="1"/>
    <col min="7423" max="7423" width="13.28515625" style="14" customWidth="1"/>
    <col min="7424" max="7424" width="43.7109375" style="14"/>
    <col min="7425" max="7425" width="10.7109375" style="14" customWidth="1"/>
    <col min="7426" max="7426" width="3.28515625" style="14" customWidth="1"/>
    <col min="7427" max="7427" width="35.7109375" style="14" customWidth="1"/>
    <col min="7428" max="7428" width="3.28515625" style="14" customWidth="1"/>
    <col min="7429" max="7429" width="7.7109375" style="14" customWidth="1"/>
    <col min="7430" max="7430" width="10.7109375" style="14" customWidth="1"/>
    <col min="7431" max="7431" width="15.7109375" style="14" customWidth="1"/>
    <col min="7432" max="7672" width="9.140625" style="14" customWidth="1"/>
    <col min="7673" max="7673" width="8.42578125" style="14" customWidth="1"/>
    <col min="7674" max="7674" width="3.140625" style="14" customWidth="1"/>
    <col min="7675" max="7675" width="42.140625" style="14" customWidth="1"/>
    <col min="7676" max="7676" width="5.42578125" style="14" customWidth="1"/>
    <col min="7677" max="7677" width="7.42578125" style="14" customWidth="1"/>
    <col min="7678" max="7678" width="9" style="14" customWidth="1"/>
    <col min="7679" max="7679" width="13.28515625" style="14" customWidth="1"/>
    <col min="7680" max="7680" width="43.7109375" style="14"/>
    <col min="7681" max="7681" width="10.7109375" style="14" customWidth="1"/>
    <col min="7682" max="7682" width="3.28515625" style="14" customWidth="1"/>
    <col min="7683" max="7683" width="35.7109375" style="14" customWidth="1"/>
    <col min="7684" max="7684" width="3.28515625" style="14" customWidth="1"/>
    <col min="7685" max="7685" width="7.7109375" style="14" customWidth="1"/>
    <col min="7686" max="7686" width="10.7109375" style="14" customWidth="1"/>
    <col min="7687" max="7687" width="15.7109375" style="14" customWidth="1"/>
    <col min="7688" max="7928" width="9.140625" style="14" customWidth="1"/>
    <col min="7929" max="7929" width="8.42578125" style="14" customWidth="1"/>
    <col min="7930" max="7930" width="3.140625" style="14" customWidth="1"/>
    <col min="7931" max="7931" width="42.140625" style="14" customWidth="1"/>
    <col min="7932" max="7932" width="5.42578125" style="14" customWidth="1"/>
    <col min="7933" max="7933" width="7.42578125" style="14" customWidth="1"/>
    <col min="7934" max="7934" width="9" style="14" customWidth="1"/>
    <col min="7935" max="7935" width="13.28515625" style="14" customWidth="1"/>
    <col min="7936" max="7936" width="43.7109375" style="14"/>
    <col min="7937" max="7937" width="10.7109375" style="14" customWidth="1"/>
    <col min="7938" max="7938" width="3.28515625" style="14" customWidth="1"/>
    <col min="7939" max="7939" width="35.7109375" style="14" customWidth="1"/>
    <col min="7940" max="7940" width="3.28515625" style="14" customWidth="1"/>
    <col min="7941" max="7941" width="7.7109375" style="14" customWidth="1"/>
    <col min="7942" max="7942" width="10.7109375" style="14" customWidth="1"/>
    <col min="7943" max="7943" width="15.7109375" style="14" customWidth="1"/>
    <col min="7944" max="8184" width="9.140625" style="14" customWidth="1"/>
    <col min="8185" max="8185" width="8.42578125" style="14" customWidth="1"/>
    <col min="8186" max="8186" width="3.140625" style="14" customWidth="1"/>
    <col min="8187" max="8187" width="42.140625" style="14" customWidth="1"/>
    <col min="8188" max="8188" width="5.42578125" style="14" customWidth="1"/>
    <col min="8189" max="8189" width="7.42578125" style="14" customWidth="1"/>
    <col min="8190" max="8190" width="9" style="14" customWidth="1"/>
    <col min="8191" max="8191" width="13.28515625" style="14" customWidth="1"/>
    <col min="8192" max="8192" width="43.7109375" style="14"/>
    <col min="8193" max="8193" width="10.7109375" style="14" customWidth="1"/>
    <col min="8194" max="8194" width="3.28515625" style="14" customWidth="1"/>
    <col min="8195" max="8195" width="35.7109375" style="14" customWidth="1"/>
    <col min="8196" max="8196" width="3.28515625" style="14" customWidth="1"/>
    <col min="8197" max="8197" width="7.7109375" style="14" customWidth="1"/>
    <col min="8198" max="8198" width="10.7109375" style="14" customWidth="1"/>
    <col min="8199" max="8199" width="15.7109375" style="14" customWidth="1"/>
    <col min="8200" max="8440" width="9.140625" style="14" customWidth="1"/>
    <col min="8441" max="8441" width="8.42578125" style="14" customWidth="1"/>
    <col min="8442" max="8442" width="3.140625" style="14" customWidth="1"/>
    <col min="8443" max="8443" width="42.140625" style="14" customWidth="1"/>
    <col min="8444" max="8444" width="5.42578125" style="14" customWidth="1"/>
    <col min="8445" max="8445" width="7.42578125" style="14" customWidth="1"/>
    <col min="8446" max="8446" width="9" style="14" customWidth="1"/>
    <col min="8447" max="8447" width="13.28515625" style="14" customWidth="1"/>
    <col min="8448" max="8448" width="43.7109375" style="14"/>
    <col min="8449" max="8449" width="10.7109375" style="14" customWidth="1"/>
    <col min="8450" max="8450" width="3.28515625" style="14" customWidth="1"/>
    <col min="8451" max="8451" width="35.7109375" style="14" customWidth="1"/>
    <col min="8452" max="8452" width="3.28515625" style="14" customWidth="1"/>
    <col min="8453" max="8453" width="7.7109375" style="14" customWidth="1"/>
    <col min="8454" max="8454" width="10.7109375" style="14" customWidth="1"/>
    <col min="8455" max="8455" width="15.7109375" style="14" customWidth="1"/>
    <col min="8456" max="8696" width="9.140625" style="14" customWidth="1"/>
    <col min="8697" max="8697" width="8.42578125" style="14" customWidth="1"/>
    <col min="8698" max="8698" width="3.140625" style="14" customWidth="1"/>
    <col min="8699" max="8699" width="42.140625" style="14" customWidth="1"/>
    <col min="8700" max="8700" width="5.42578125" style="14" customWidth="1"/>
    <col min="8701" max="8701" width="7.42578125" style="14" customWidth="1"/>
    <col min="8702" max="8702" width="9" style="14" customWidth="1"/>
    <col min="8703" max="8703" width="13.28515625" style="14" customWidth="1"/>
    <col min="8704" max="8704" width="43.7109375" style="14"/>
    <col min="8705" max="8705" width="10.7109375" style="14" customWidth="1"/>
    <col min="8706" max="8706" width="3.28515625" style="14" customWidth="1"/>
    <col min="8707" max="8707" width="35.7109375" style="14" customWidth="1"/>
    <col min="8708" max="8708" width="3.28515625" style="14" customWidth="1"/>
    <col min="8709" max="8709" width="7.7109375" style="14" customWidth="1"/>
    <col min="8710" max="8710" width="10.7109375" style="14" customWidth="1"/>
    <col min="8711" max="8711" width="15.7109375" style="14" customWidth="1"/>
    <col min="8712" max="8952" width="9.140625" style="14" customWidth="1"/>
    <col min="8953" max="8953" width="8.42578125" style="14" customWidth="1"/>
    <col min="8954" max="8954" width="3.140625" style="14" customWidth="1"/>
    <col min="8955" max="8955" width="42.140625" style="14" customWidth="1"/>
    <col min="8956" max="8956" width="5.42578125" style="14" customWidth="1"/>
    <col min="8957" max="8957" width="7.42578125" style="14" customWidth="1"/>
    <col min="8958" max="8958" width="9" style="14" customWidth="1"/>
    <col min="8959" max="8959" width="13.28515625" style="14" customWidth="1"/>
    <col min="8960" max="8960" width="43.7109375" style="14"/>
    <col min="8961" max="8961" width="10.7109375" style="14" customWidth="1"/>
    <col min="8962" max="8962" width="3.28515625" style="14" customWidth="1"/>
    <col min="8963" max="8963" width="35.7109375" style="14" customWidth="1"/>
    <col min="8964" max="8964" width="3.28515625" style="14" customWidth="1"/>
    <col min="8965" max="8965" width="7.7109375" style="14" customWidth="1"/>
    <col min="8966" max="8966" width="10.7109375" style="14" customWidth="1"/>
    <col min="8967" max="8967" width="15.7109375" style="14" customWidth="1"/>
    <col min="8968" max="9208" width="9.140625" style="14" customWidth="1"/>
    <col min="9209" max="9209" width="8.42578125" style="14" customWidth="1"/>
    <col min="9210" max="9210" width="3.140625" style="14" customWidth="1"/>
    <col min="9211" max="9211" width="42.140625" style="14" customWidth="1"/>
    <col min="9212" max="9212" width="5.42578125" style="14" customWidth="1"/>
    <col min="9213" max="9213" width="7.42578125" style="14" customWidth="1"/>
    <col min="9214" max="9214" width="9" style="14" customWidth="1"/>
    <col min="9215" max="9215" width="13.28515625" style="14" customWidth="1"/>
    <col min="9216" max="9216" width="43.7109375" style="14"/>
    <col min="9217" max="9217" width="10.7109375" style="14" customWidth="1"/>
    <col min="9218" max="9218" width="3.28515625" style="14" customWidth="1"/>
    <col min="9219" max="9219" width="35.7109375" style="14" customWidth="1"/>
    <col min="9220" max="9220" width="3.28515625" style="14" customWidth="1"/>
    <col min="9221" max="9221" width="7.7109375" style="14" customWidth="1"/>
    <col min="9222" max="9222" width="10.7109375" style="14" customWidth="1"/>
    <col min="9223" max="9223" width="15.7109375" style="14" customWidth="1"/>
    <col min="9224" max="9464" width="9.140625" style="14" customWidth="1"/>
    <col min="9465" max="9465" width="8.42578125" style="14" customWidth="1"/>
    <col min="9466" max="9466" width="3.140625" style="14" customWidth="1"/>
    <col min="9467" max="9467" width="42.140625" style="14" customWidth="1"/>
    <col min="9468" max="9468" width="5.42578125" style="14" customWidth="1"/>
    <col min="9469" max="9469" width="7.42578125" style="14" customWidth="1"/>
    <col min="9470" max="9470" width="9" style="14" customWidth="1"/>
    <col min="9471" max="9471" width="13.28515625" style="14" customWidth="1"/>
    <col min="9472" max="9472" width="43.7109375" style="14"/>
    <col min="9473" max="9473" width="10.7109375" style="14" customWidth="1"/>
    <col min="9474" max="9474" width="3.28515625" style="14" customWidth="1"/>
    <col min="9475" max="9475" width="35.7109375" style="14" customWidth="1"/>
    <col min="9476" max="9476" width="3.28515625" style="14" customWidth="1"/>
    <col min="9477" max="9477" width="7.7109375" style="14" customWidth="1"/>
    <col min="9478" max="9478" width="10.7109375" style="14" customWidth="1"/>
    <col min="9479" max="9479" width="15.7109375" style="14" customWidth="1"/>
    <col min="9480" max="9720" width="9.140625" style="14" customWidth="1"/>
    <col min="9721" max="9721" width="8.42578125" style="14" customWidth="1"/>
    <col min="9722" max="9722" width="3.140625" style="14" customWidth="1"/>
    <col min="9723" max="9723" width="42.140625" style="14" customWidth="1"/>
    <col min="9724" max="9724" width="5.42578125" style="14" customWidth="1"/>
    <col min="9725" max="9725" width="7.42578125" style="14" customWidth="1"/>
    <col min="9726" max="9726" width="9" style="14" customWidth="1"/>
    <col min="9727" max="9727" width="13.28515625" style="14" customWidth="1"/>
    <col min="9728" max="9728" width="43.7109375" style="14"/>
    <col min="9729" max="9729" width="10.7109375" style="14" customWidth="1"/>
    <col min="9730" max="9730" width="3.28515625" style="14" customWidth="1"/>
    <col min="9731" max="9731" width="35.7109375" style="14" customWidth="1"/>
    <col min="9732" max="9732" width="3.28515625" style="14" customWidth="1"/>
    <col min="9733" max="9733" width="7.7109375" style="14" customWidth="1"/>
    <col min="9734" max="9734" width="10.7109375" style="14" customWidth="1"/>
    <col min="9735" max="9735" width="15.7109375" style="14" customWidth="1"/>
    <col min="9736" max="9976" width="9.140625" style="14" customWidth="1"/>
    <col min="9977" max="9977" width="8.42578125" style="14" customWidth="1"/>
    <col min="9978" max="9978" width="3.140625" style="14" customWidth="1"/>
    <col min="9979" max="9979" width="42.140625" style="14" customWidth="1"/>
    <col min="9980" max="9980" width="5.42578125" style="14" customWidth="1"/>
    <col min="9981" max="9981" width="7.42578125" style="14" customWidth="1"/>
    <col min="9982" max="9982" width="9" style="14" customWidth="1"/>
    <col min="9983" max="9983" width="13.28515625" style="14" customWidth="1"/>
    <col min="9984" max="9984" width="43.7109375" style="14"/>
    <col min="9985" max="9985" width="10.7109375" style="14" customWidth="1"/>
    <col min="9986" max="9986" width="3.28515625" style="14" customWidth="1"/>
    <col min="9987" max="9987" width="35.7109375" style="14" customWidth="1"/>
    <col min="9988" max="9988" width="3.28515625" style="14" customWidth="1"/>
    <col min="9989" max="9989" width="7.7109375" style="14" customWidth="1"/>
    <col min="9990" max="9990" width="10.7109375" style="14" customWidth="1"/>
    <col min="9991" max="9991" width="15.7109375" style="14" customWidth="1"/>
    <col min="9992" max="10232" width="9.140625" style="14" customWidth="1"/>
    <col min="10233" max="10233" width="8.42578125" style="14" customWidth="1"/>
    <col min="10234" max="10234" width="3.140625" style="14" customWidth="1"/>
    <col min="10235" max="10235" width="42.140625" style="14" customWidth="1"/>
    <col min="10236" max="10236" width="5.42578125" style="14" customWidth="1"/>
    <col min="10237" max="10237" width="7.42578125" style="14" customWidth="1"/>
    <col min="10238" max="10238" width="9" style="14" customWidth="1"/>
    <col min="10239" max="10239" width="13.28515625" style="14" customWidth="1"/>
    <col min="10240" max="10240" width="43.7109375" style="14"/>
    <col min="10241" max="10241" width="10.7109375" style="14" customWidth="1"/>
    <col min="10242" max="10242" width="3.28515625" style="14" customWidth="1"/>
    <col min="10243" max="10243" width="35.7109375" style="14" customWidth="1"/>
    <col min="10244" max="10244" width="3.28515625" style="14" customWidth="1"/>
    <col min="10245" max="10245" width="7.7109375" style="14" customWidth="1"/>
    <col min="10246" max="10246" width="10.7109375" style="14" customWidth="1"/>
    <col min="10247" max="10247" width="15.7109375" style="14" customWidth="1"/>
    <col min="10248" max="10488" width="9.140625" style="14" customWidth="1"/>
    <col min="10489" max="10489" width="8.42578125" style="14" customWidth="1"/>
    <col min="10490" max="10490" width="3.140625" style="14" customWidth="1"/>
    <col min="10491" max="10491" width="42.140625" style="14" customWidth="1"/>
    <col min="10492" max="10492" width="5.42578125" style="14" customWidth="1"/>
    <col min="10493" max="10493" width="7.42578125" style="14" customWidth="1"/>
    <col min="10494" max="10494" width="9" style="14" customWidth="1"/>
    <col min="10495" max="10495" width="13.28515625" style="14" customWidth="1"/>
    <col min="10496" max="10496" width="43.7109375" style="14"/>
    <col min="10497" max="10497" width="10.7109375" style="14" customWidth="1"/>
    <col min="10498" max="10498" width="3.28515625" style="14" customWidth="1"/>
    <col min="10499" max="10499" width="35.7109375" style="14" customWidth="1"/>
    <col min="10500" max="10500" width="3.28515625" style="14" customWidth="1"/>
    <col min="10501" max="10501" width="7.7109375" style="14" customWidth="1"/>
    <col min="10502" max="10502" width="10.7109375" style="14" customWidth="1"/>
    <col min="10503" max="10503" width="15.7109375" style="14" customWidth="1"/>
    <col min="10504" max="10744" width="9.140625" style="14" customWidth="1"/>
    <col min="10745" max="10745" width="8.42578125" style="14" customWidth="1"/>
    <col min="10746" max="10746" width="3.140625" style="14" customWidth="1"/>
    <col min="10747" max="10747" width="42.140625" style="14" customWidth="1"/>
    <col min="10748" max="10748" width="5.42578125" style="14" customWidth="1"/>
    <col min="10749" max="10749" width="7.42578125" style="14" customWidth="1"/>
    <col min="10750" max="10750" width="9" style="14" customWidth="1"/>
    <col min="10751" max="10751" width="13.28515625" style="14" customWidth="1"/>
    <col min="10752" max="10752" width="43.7109375" style="14"/>
    <col min="10753" max="10753" width="10.7109375" style="14" customWidth="1"/>
    <col min="10754" max="10754" width="3.28515625" style="14" customWidth="1"/>
    <col min="10755" max="10755" width="35.7109375" style="14" customWidth="1"/>
    <col min="10756" max="10756" width="3.28515625" style="14" customWidth="1"/>
    <col min="10757" max="10757" width="7.7109375" style="14" customWidth="1"/>
    <col min="10758" max="10758" width="10.7109375" style="14" customWidth="1"/>
    <col min="10759" max="10759" width="15.7109375" style="14" customWidth="1"/>
    <col min="10760" max="11000" width="9.140625" style="14" customWidth="1"/>
    <col min="11001" max="11001" width="8.42578125" style="14" customWidth="1"/>
    <col min="11002" max="11002" width="3.140625" style="14" customWidth="1"/>
    <col min="11003" max="11003" width="42.140625" style="14" customWidth="1"/>
    <col min="11004" max="11004" width="5.42578125" style="14" customWidth="1"/>
    <col min="11005" max="11005" width="7.42578125" style="14" customWidth="1"/>
    <col min="11006" max="11006" width="9" style="14" customWidth="1"/>
    <col min="11007" max="11007" width="13.28515625" style="14" customWidth="1"/>
    <col min="11008" max="11008" width="43.7109375" style="14"/>
    <col min="11009" max="11009" width="10.7109375" style="14" customWidth="1"/>
    <col min="11010" max="11010" width="3.28515625" style="14" customWidth="1"/>
    <col min="11011" max="11011" width="35.7109375" style="14" customWidth="1"/>
    <col min="11012" max="11012" width="3.28515625" style="14" customWidth="1"/>
    <col min="11013" max="11013" width="7.7109375" style="14" customWidth="1"/>
    <col min="11014" max="11014" width="10.7109375" style="14" customWidth="1"/>
    <col min="11015" max="11015" width="15.7109375" style="14" customWidth="1"/>
    <col min="11016" max="11256" width="9.140625" style="14" customWidth="1"/>
    <col min="11257" max="11257" width="8.42578125" style="14" customWidth="1"/>
    <col min="11258" max="11258" width="3.140625" style="14" customWidth="1"/>
    <col min="11259" max="11259" width="42.140625" style="14" customWidth="1"/>
    <col min="11260" max="11260" width="5.42578125" style="14" customWidth="1"/>
    <col min="11261" max="11261" width="7.42578125" style="14" customWidth="1"/>
    <col min="11262" max="11262" width="9" style="14" customWidth="1"/>
    <col min="11263" max="11263" width="13.28515625" style="14" customWidth="1"/>
    <col min="11264" max="11264" width="43.7109375" style="14"/>
    <col min="11265" max="11265" width="10.7109375" style="14" customWidth="1"/>
    <col min="11266" max="11266" width="3.28515625" style="14" customWidth="1"/>
    <col min="11267" max="11267" width="35.7109375" style="14" customWidth="1"/>
    <col min="11268" max="11268" width="3.28515625" style="14" customWidth="1"/>
    <col min="11269" max="11269" width="7.7109375" style="14" customWidth="1"/>
    <col min="11270" max="11270" width="10.7109375" style="14" customWidth="1"/>
    <col min="11271" max="11271" width="15.7109375" style="14" customWidth="1"/>
    <col min="11272" max="11512" width="9.140625" style="14" customWidth="1"/>
    <col min="11513" max="11513" width="8.42578125" style="14" customWidth="1"/>
    <col min="11514" max="11514" width="3.140625" style="14" customWidth="1"/>
    <col min="11515" max="11515" width="42.140625" style="14" customWidth="1"/>
    <col min="11516" max="11516" width="5.42578125" style="14" customWidth="1"/>
    <col min="11517" max="11517" width="7.42578125" style="14" customWidth="1"/>
    <col min="11518" max="11518" width="9" style="14" customWidth="1"/>
    <col min="11519" max="11519" width="13.28515625" style="14" customWidth="1"/>
    <col min="11520" max="11520" width="43.7109375" style="14"/>
    <col min="11521" max="11521" width="10.7109375" style="14" customWidth="1"/>
    <col min="11522" max="11522" width="3.28515625" style="14" customWidth="1"/>
    <col min="11523" max="11523" width="35.7109375" style="14" customWidth="1"/>
    <col min="11524" max="11524" width="3.28515625" style="14" customWidth="1"/>
    <col min="11525" max="11525" width="7.7109375" style="14" customWidth="1"/>
    <col min="11526" max="11526" width="10.7109375" style="14" customWidth="1"/>
    <col min="11527" max="11527" width="15.7109375" style="14" customWidth="1"/>
    <col min="11528" max="11768" width="9.140625" style="14" customWidth="1"/>
    <col min="11769" max="11769" width="8.42578125" style="14" customWidth="1"/>
    <col min="11770" max="11770" width="3.140625" style="14" customWidth="1"/>
    <col min="11771" max="11771" width="42.140625" style="14" customWidth="1"/>
    <col min="11772" max="11772" width="5.42578125" style="14" customWidth="1"/>
    <col min="11773" max="11773" width="7.42578125" style="14" customWidth="1"/>
    <col min="11774" max="11774" width="9" style="14" customWidth="1"/>
    <col min="11775" max="11775" width="13.28515625" style="14" customWidth="1"/>
    <col min="11776" max="11776" width="43.7109375" style="14"/>
    <col min="11777" max="11777" width="10.7109375" style="14" customWidth="1"/>
    <col min="11778" max="11778" width="3.28515625" style="14" customWidth="1"/>
    <col min="11779" max="11779" width="35.7109375" style="14" customWidth="1"/>
    <col min="11780" max="11780" width="3.28515625" style="14" customWidth="1"/>
    <col min="11781" max="11781" width="7.7109375" style="14" customWidth="1"/>
    <col min="11782" max="11782" width="10.7109375" style="14" customWidth="1"/>
    <col min="11783" max="11783" width="15.7109375" style="14" customWidth="1"/>
    <col min="11784" max="12024" width="9.140625" style="14" customWidth="1"/>
    <col min="12025" max="12025" width="8.42578125" style="14" customWidth="1"/>
    <col min="12026" max="12026" width="3.140625" style="14" customWidth="1"/>
    <col min="12027" max="12027" width="42.140625" style="14" customWidth="1"/>
    <col min="12028" max="12028" width="5.42578125" style="14" customWidth="1"/>
    <col min="12029" max="12029" width="7.42578125" style="14" customWidth="1"/>
    <col min="12030" max="12030" width="9" style="14" customWidth="1"/>
    <col min="12031" max="12031" width="13.28515625" style="14" customWidth="1"/>
    <col min="12032" max="12032" width="43.7109375" style="14"/>
    <col min="12033" max="12033" width="10.7109375" style="14" customWidth="1"/>
    <col min="12034" max="12034" width="3.28515625" style="14" customWidth="1"/>
    <col min="12035" max="12035" width="35.7109375" style="14" customWidth="1"/>
    <col min="12036" max="12036" width="3.28515625" style="14" customWidth="1"/>
    <col min="12037" max="12037" width="7.7109375" style="14" customWidth="1"/>
    <col min="12038" max="12038" width="10.7109375" style="14" customWidth="1"/>
    <col min="12039" max="12039" width="15.7109375" style="14" customWidth="1"/>
    <col min="12040" max="12280" width="9.140625" style="14" customWidth="1"/>
    <col min="12281" max="12281" width="8.42578125" style="14" customWidth="1"/>
    <col min="12282" max="12282" width="3.140625" style="14" customWidth="1"/>
    <col min="12283" max="12283" width="42.140625" style="14" customWidth="1"/>
    <col min="12284" max="12284" width="5.42578125" style="14" customWidth="1"/>
    <col min="12285" max="12285" width="7.42578125" style="14" customWidth="1"/>
    <col min="12286" max="12286" width="9" style="14" customWidth="1"/>
    <col min="12287" max="12287" width="13.28515625" style="14" customWidth="1"/>
    <col min="12288" max="12288" width="43.7109375" style="14"/>
    <col min="12289" max="12289" width="10.7109375" style="14" customWidth="1"/>
    <col min="12290" max="12290" width="3.28515625" style="14" customWidth="1"/>
    <col min="12291" max="12291" width="35.7109375" style="14" customWidth="1"/>
    <col min="12292" max="12292" width="3.28515625" style="14" customWidth="1"/>
    <col min="12293" max="12293" width="7.7109375" style="14" customWidth="1"/>
    <col min="12294" max="12294" width="10.7109375" style="14" customWidth="1"/>
    <col min="12295" max="12295" width="15.7109375" style="14" customWidth="1"/>
    <col min="12296" max="12536" width="9.140625" style="14" customWidth="1"/>
    <col min="12537" max="12537" width="8.42578125" style="14" customWidth="1"/>
    <col min="12538" max="12538" width="3.140625" style="14" customWidth="1"/>
    <col min="12539" max="12539" width="42.140625" style="14" customWidth="1"/>
    <col min="12540" max="12540" width="5.42578125" style="14" customWidth="1"/>
    <col min="12541" max="12541" width="7.42578125" style="14" customWidth="1"/>
    <col min="12542" max="12542" width="9" style="14" customWidth="1"/>
    <col min="12543" max="12543" width="13.28515625" style="14" customWidth="1"/>
    <col min="12544" max="12544" width="43.7109375" style="14"/>
    <col min="12545" max="12545" width="10.7109375" style="14" customWidth="1"/>
    <col min="12546" max="12546" width="3.28515625" style="14" customWidth="1"/>
    <col min="12547" max="12547" width="35.7109375" style="14" customWidth="1"/>
    <col min="12548" max="12548" width="3.28515625" style="14" customWidth="1"/>
    <col min="12549" max="12549" width="7.7109375" style="14" customWidth="1"/>
    <col min="12550" max="12550" width="10.7109375" style="14" customWidth="1"/>
    <col min="12551" max="12551" width="15.7109375" style="14" customWidth="1"/>
    <col min="12552" max="12792" width="9.140625" style="14" customWidth="1"/>
    <col min="12793" max="12793" width="8.42578125" style="14" customWidth="1"/>
    <col min="12794" max="12794" width="3.140625" style="14" customWidth="1"/>
    <col min="12795" max="12795" width="42.140625" style="14" customWidth="1"/>
    <col min="12796" max="12796" width="5.42578125" style="14" customWidth="1"/>
    <col min="12797" max="12797" width="7.42578125" style="14" customWidth="1"/>
    <col min="12798" max="12798" width="9" style="14" customWidth="1"/>
    <col min="12799" max="12799" width="13.28515625" style="14" customWidth="1"/>
    <col min="12800" max="12800" width="43.7109375" style="14"/>
    <col min="12801" max="12801" width="10.7109375" style="14" customWidth="1"/>
    <col min="12802" max="12802" width="3.28515625" style="14" customWidth="1"/>
    <col min="12803" max="12803" width="35.7109375" style="14" customWidth="1"/>
    <col min="12804" max="12804" width="3.28515625" style="14" customWidth="1"/>
    <col min="12805" max="12805" width="7.7109375" style="14" customWidth="1"/>
    <col min="12806" max="12806" width="10.7109375" style="14" customWidth="1"/>
    <col min="12807" max="12807" width="15.7109375" style="14" customWidth="1"/>
    <col min="12808" max="13048" width="9.140625" style="14" customWidth="1"/>
    <col min="13049" max="13049" width="8.42578125" style="14" customWidth="1"/>
    <col min="13050" max="13050" width="3.140625" style="14" customWidth="1"/>
    <col min="13051" max="13051" width="42.140625" style="14" customWidth="1"/>
    <col min="13052" max="13052" width="5.42578125" style="14" customWidth="1"/>
    <col min="13053" max="13053" width="7.42578125" style="14" customWidth="1"/>
    <col min="13054" max="13054" width="9" style="14" customWidth="1"/>
    <col min="13055" max="13055" width="13.28515625" style="14" customWidth="1"/>
    <col min="13056" max="13056" width="43.7109375" style="14"/>
    <col min="13057" max="13057" width="10.7109375" style="14" customWidth="1"/>
    <col min="13058" max="13058" width="3.28515625" style="14" customWidth="1"/>
    <col min="13059" max="13059" width="35.7109375" style="14" customWidth="1"/>
    <col min="13060" max="13060" width="3.28515625" style="14" customWidth="1"/>
    <col min="13061" max="13061" width="7.7109375" style="14" customWidth="1"/>
    <col min="13062" max="13062" width="10.7109375" style="14" customWidth="1"/>
    <col min="13063" max="13063" width="15.7109375" style="14" customWidth="1"/>
    <col min="13064" max="13304" width="9.140625" style="14" customWidth="1"/>
    <col min="13305" max="13305" width="8.42578125" style="14" customWidth="1"/>
    <col min="13306" max="13306" width="3.140625" style="14" customWidth="1"/>
    <col min="13307" max="13307" width="42.140625" style="14" customWidth="1"/>
    <col min="13308" max="13308" width="5.42578125" style="14" customWidth="1"/>
    <col min="13309" max="13309" width="7.42578125" style="14" customWidth="1"/>
    <col min="13310" max="13310" width="9" style="14" customWidth="1"/>
    <col min="13311" max="13311" width="13.28515625" style="14" customWidth="1"/>
    <col min="13312" max="13312" width="43.7109375" style="14"/>
    <col min="13313" max="13313" width="10.7109375" style="14" customWidth="1"/>
    <col min="13314" max="13314" width="3.28515625" style="14" customWidth="1"/>
    <col min="13315" max="13315" width="35.7109375" style="14" customWidth="1"/>
    <col min="13316" max="13316" width="3.28515625" style="14" customWidth="1"/>
    <col min="13317" max="13317" width="7.7109375" style="14" customWidth="1"/>
    <col min="13318" max="13318" width="10.7109375" style="14" customWidth="1"/>
    <col min="13319" max="13319" width="15.7109375" style="14" customWidth="1"/>
    <col min="13320" max="13560" width="9.140625" style="14" customWidth="1"/>
    <col min="13561" max="13561" width="8.42578125" style="14" customWidth="1"/>
    <col min="13562" max="13562" width="3.140625" style="14" customWidth="1"/>
    <col min="13563" max="13563" width="42.140625" style="14" customWidth="1"/>
    <col min="13564" max="13564" width="5.42578125" style="14" customWidth="1"/>
    <col min="13565" max="13565" width="7.42578125" style="14" customWidth="1"/>
    <col min="13566" max="13566" width="9" style="14" customWidth="1"/>
    <col min="13567" max="13567" width="13.28515625" style="14" customWidth="1"/>
    <col min="13568" max="13568" width="43.7109375" style="14"/>
    <col min="13569" max="13569" width="10.7109375" style="14" customWidth="1"/>
    <col min="13570" max="13570" width="3.28515625" style="14" customWidth="1"/>
    <col min="13571" max="13571" width="35.7109375" style="14" customWidth="1"/>
    <col min="13572" max="13572" width="3.28515625" style="14" customWidth="1"/>
    <col min="13573" max="13573" width="7.7109375" style="14" customWidth="1"/>
    <col min="13574" max="13574" width="10.7109375" style="14" customWidth="1"/>
    <col min="13575" max="13575" width="15.7109375" style="14" customWidth="1"/>
    <col min="13576" max="13816" width="9.140625" style="14" customWidth="1"/>
    <col min="13817" max="13817" width="8.42578125" style="14" customWidth="1"/>
    <col min="13818" max="13818" width="3.140625" style="14" customWidth="1"/>
    <col min="13819" max="13819" width="42.140625" style="14" customWidth="1"/>
    <col min="13820" max="13820" width="5.42578125" style="14" customWidth="1"/>
    <col min="13821" max="13821" width="7.42578125" style="14" customWidth="1"/>
    <col min="13822" max="13822" width="9" style="14" customWidth="1"/>
    <col min="13823" max="13823" width="13.28515625" style="14" customWidth="1"/>
    <col min="13824" max="13824" width="43.7109375" style="14"/>
    <col min="13825" max="13825" width="10.7109375" style="14" customWidth="1"/>
    <col min="13826" max="13826" width="3.28515625" style="14" customWidth="1"/>
    <col min="13827" max="13827" width="35.7109375" style="14" customWidth="1"/>
    <col min="13828" max="13828" width="3.28515625" style="14" customWidth="1"/>
    <col min="13829" max="13829" width="7.7109375" style="14" customWidth="1"/>
    <col min="13830" max="13830" width="10.7109375" style="14" customWidth="1"/>
    <col min="13831" max="13831" width="15.7109375" style="14" customWidth="1"/>
    <col min="13832" max="14072" width="9.140625" style="14" customWidth="1"/>
    <col min="14073" max="14073" width="8.42578125" style="14" customWidth="1"/>
    <col min="14074" max="14074" width="3.140625" style="14" customWidth="1"/>
    <col min="14075" max="14075" width="42.140625" style="14" customWidth="1"/>
    <col min="14076" max="14076" width="5.42578125" style="14" customWidth="1"/>
    <col min="14077" max="14077" width="7.42578125" style="14" customWidth="1"/>
    <col min="14078" max="14078" width="9" style="14" customWidth="1"/>
    <col min="14079" max="14079" width="13.28515625" style="14" customWidth="1"/>
    <col min="14080" max="14080" width="43.7109375" style="14"/>
    <col min="14081" max="14081" width="10.7109375" style="14" customWidth="1"/>
    <col min="14082" max="14082" width="3.28515625" style="14" customWidth="1"/>
    <col min="14083" max="14083" width="35.7109375" style="14" customWidth="1"/>
    <col min="14084" max="14084" width="3.28515625" style="14" customWidth="1"/>
    <col min="14085" max="14085" width="7.7109375" style="14" customWidth="1"/>
    <col min="14086" max="14086" width="10.7109375" style="14" customWidth="1"/>
    <col min="14087" max="14087" width="15.7109375" style="14" customWidth="1"/>
    <col min="14088" max="14328" width="9.140625" style="14" customWidth="1"/>
    <col min="14329" max="14329" width="8.42578125" style="14" customWidth="1"/>
    <col min="14330" max="14330" width="3.140625" style="14" customWidth="1"/>
    <col min="14331" max="14331" width="42.140625" style="14" customWidth="1"/>
    <col min="14332" max="14332" width="5.42578125" style="14" customWidth="1"/>
    <col min="14333" max="14333" width="7.42578125" style="14" customWidth="1"/>
    <col min="14334" max="14334" width="9" style="14" customWidth="1"/>
    <col min="14335" max="14335" width="13.28515625" style="14" customWidth="1"/>
    <col min="14336" max="14336" width="43.7109375" style="14"/>
    <col min="14337" max="14337" width="10.7109375" style="14" customWidth="1"/>
    <col min="14338" max="14338" width="3.28515625" style="14" customWidth="1"/>
    <col min="14339" max="14339" width="35.7109375" style="14" customWidth="1"/>
    <col min="14340" max="14340" width="3.28515625" style="14" customWidth="1"/>
    <col min="14341" max="14341" width="7.7109375" style="14" customWidth="1"/>
    <col min="14342" max="14342" width="10.7109375" style="14" customWidth="1"/>
    <col min="14343" max="14343" width="15.7109375" style="14" customWidth="1"/>
    <col min="14344" max="14584" width="9.140625" style="14" customWidth="1"/>
    <col min="14585" max="14585" width="8.42578125" style="14" customWidth="1"/>
    <col min="14586" max="14586" width="3.140625" style="14" customWidth="1"/>
    <col min="14587" max="14587" width="42.140625" style="14" customWidth="1"/>
    <col min="14588" max="14588" width="5.42578125" style="14" customWidth="1"/>
    <col min="14589" max="14589" width="7.42578125" style="14" customWidth="1"/>
    <col min="14590" max="14590" width="9" style="14" customWidth="1"/>
    <col min="14591" max="14591" width="13.28515625" style="14" customWidth="1"/>
    <col min="14592" max="14592" width="43.7109375" style="14"/>
    <col min="14593" max="14593" width="10.7109375" style="14" customWidth="1"/>
    <col min="14594" max="14594" width="3.28515625" style="14" customWidth="1"/>
    <col min="14595" max="14595" width="35.7109375" style="14" customWidth="1"/>
    <col min="14596" max="14596" width="3.28515625" style="14" customWidth="1"/>
    <col min="14597" max="14597" width="7.7109375" style="14" customWidth="1"/>
    <col min="14598" max="14598" width="10.7109375" style="14" customWidth="1"/>
    <col min="14599" max="14599" width="15.7109375" style="14" customWidth="1"/>
    <col min="14600" max="14840" width="9.140625" style="14" customWidth="1"/>
    <col min="14841" max="14841" width="8.42578125" style="14" customWidth="1"/>
    <col min="14842" max="14842" width="3.140625" style="14" customWidth="1"/>
    <col min="14843" max="14843" width="42.140625" style="14" customWidth="1"/>
    <col min="14844" max="14844" width="5.42578125" style="14" customWidth="1"/>
    <col min="14845" max="14845" width="7.42578125" style="14" customWidth="1"/>
    <col min="14846" max="14846" width="9" style="14" customWidth="1"/>
    <col min="14847" max="14847" width="13.28515625" style="14" customWidth="1"/>
    <col min="14848" max="14848" width="43.7109375" style="14"/>
    <col min="14849" max="14849" width="10.7109375" style="14" customWidth="1"/>
    <col min="14850" max="14850" width="3.28515625" style="14" customWidth="1"/>
    <col min="14851" max="14851" width="35.7109375" style="14" customWidth="1"/>
    <col min="14852" max="14852" width="3.28515625" style="14" customWidth="1"/>
    <col min="14853" max="14853" width="7.7109375" style="14" customWidth="1"/>
    <col min="14854" max="14854" width="10.7109375" style="14" customWidth="1"/>
    <col min="14855" max="14855" width="15.7109375" style="14" customWidth="1"/>
    <col min="14856" max="15096" width="9.140625" style="14" customWidth="1"/>
    <col min="15097" max="15097" width="8.42578125" style="14" customWidth="1"/>
    <col min="15098" max="15098" width="3.140625" style="14" customWidth="1"/>
    <col min="15099" max="15099" width="42.140625" style="14" customWidth="1"/>
    <col min="15100" max="15100" width="5.42578125" style="14" customWidth="1"/>
    <col min="15101" max="15101" width="7.42578125" style="14" customWidth="1"/>
    <col min="15102" max="15102" width="9" style="14" customWidth="1"/>
    <col min="15103" max="15103" width="13.28515625" style="14" customWidth="1"/>
    <col min="15104" max="15104" width="43.7109375" style="14"/>
    <col min="15105" max="15105" width="10.7109375" style="14" customWidth="1"/>
    <col min="15106" max="15106" width="3.28515625" style="14" customWidth="1"/>
    <col min="15107" max="15107" width="35.7109375" style="14" customWidth="1"/>
    <col min="15108" max="15108" width="3.28515625" style="14" customWidth="1"/>
    <col min="15109" max="15109" width="7.7109375" style="14" customWidth="1"/>
    <col min="15110" max="15110" width="10.7109375" style="14" customWidth="1"/>
    <col min="15111" max="15111" width="15.7109375" style="14" customWidth="1"/>
    <col min="15112" max="15352" width="9.140625" style="14" customWidth="1"/>
    <col min="15353" max="15353" width="8.42578125" style="14" customWidth="1"/>
    <col min="15354" max="15354" width="3.140625" style="14" customWidth="1"/>
    <col min="15355" max="15355" width="42.140625" style="14" customWidth="1"/>
    <col min="15356" max="15356" width="5.42578125" style="14" customWidth="1"/>
    <col min="15357" max="15357" width="7.42578125" style="14" customWidth="1"/>
    <col min="15358" max="15358" width="9" style="14" customWidth="1"/>
    <col min="15359" max="15359" width="13.28515625" style="14" customWidth="1"/>
    <col min="15360" max="15360" width="43.7109375" style="14"/>
    <col min="15361" max="15361" width="10.7109375" style="14" customWidth="1"/>
    <col min="15362" max="15362" width="3.28515625" style="14" customWidth="1"/>
    <col min="15363" max="15363" width="35.7109375" style="14" customWidth="1"/>
    <col min="15364" max="15364" width="3.28515625" style="14" customWidth="1"/>
    <col min="15365" max="15365" width="7.7109375" style="14" customWidth="1"/>
    <col min="15366" max="15366" width="10.7109375" style="14" customWidth="1"/>
    <col min="15367" max="15367" width="15.7109375" style="14" customWidth="1"/>
    <col min="15368" max="15608" width="9.140625" style="14" customWidth="1"/>
    <col min="15609" max="15609" width="8.42578125" style="14" customWidth="1"/>
    <col min="15610" max="15610" width="3.140625" style="14" customWidth="1"/>
    <col min="15611" max="15611" width="42.140625" style="14" customWidth="1"/>
    <col min="15612" max="15612" width="5.42578125" style="14" customWidth="1"/>
    <col min="15613" max="15613" width="7.42578125" style="14" customWidth="1"/>
    <col min="15614" max="15614" width="9" style="14" customWidth="1"/>
    <col min="15615" max="15615" width="13.28515625" style="14" customWidth="1"/>
    <col min="15616" max="15616" width="43.7109375" style="14"/>
    <col min="15617" max="15617" width="10.7109375" style="14" customWidth="1"/>
    <col min="15618" max="15618" width="3.28515625" style="14" customWidth="1"/>
    <col min="15619" max="15619" width="35.7109375" style="14" customWidth="1"/>
    <col min="15620" max="15620" width="3.28515625" style="14" customWidth="1"/>
    <col min="15621" max="15621" width="7.7109375" style="14" customWidth="1"/>
    <col min="15622" max="15622" width="10.7109375" style="14" customWidth="1"/>
    <col min="15623" max="15623" width="15.7109375" style="14" customWidth="1"/>
    <col min="15624" max="15864" width="9.140625" style="14" customWidth="1"/>
    <col min="15865" max="15865" width="8.42578125" style="14" customWidth="1"/>
    <col min="15866" max="15866" width="3.140625" style="14" customWidth="1"/>
    <col min="15867" max="15867" width="42.140625" style="14" customWidth="1"/>
    <col min="15868" max="15868" width="5.42578125" style="14" customWidth="1"/>
    <col min="15869" max="15869" width="7.42578125" style="14" customWidth="1"/>
    <col min="15870" max="15870" width="9" style="14" customWidth="1"/>
    <col min="15871" max="15871" width="13.28515625" style="14" customWidth="1"/>
    <col min="15872" max="15872" width="43.7109375" style="14"/>
    <col min="15873" max="15873" width="10.7109375" style="14" customWidth="1"/>
    <col min="15874" max="15874" width="3.28515625" style="14" customWidth="1"/>
    <col min="15875" max="15875" width="35.7109375" style="14" customWidth="1"/>
    <col min="15876" max="15876" width="3.28515625" style="14" customWidth="1"/>
    <col min="15877" max="15877" width="7.7109375" style="14" customWidth="1"/>
    <col min="15878" max="15878" width="10.7109375" style="14" customWidth="1"/>
    <col min="15879" max="15879" width="15.7109375" style="14" customWidth="1"/>
    <col min="15880" max="16120" width="9.140625" style="14" customWidth="1"/>
    <col min="16121" max="16121" width="8.42578125" style="14" customWidth="1"/>
    <col min="16122" max="16122" width="3.140625" style="14" customWidth="1"/>
    <col min="16123" max="16123" width="42.140625" style="14" customWidth="1"/>
    <col min="16124" max="16124" width="5.42578125" style="14" customWidth="1"/>
    <col min="16125" max="16125" width="7.42578125" style="14" customWidth="1"/>
    <col min="16126" max="16126" width="9" style="14" customWidth="1"/>
    <col min="16127" max="16127" width="13.28515625" style="14" customWidth="1"/>
    <col min="16128" max="16128" width="43.7109375" style="14"/>
    <col min="16129" max="16129" width="10.7109375" style="14" customWidth="1"/>
    <col min="16130" max="16130" width="3.28515625" style="14" customWidth="1"/>
    <col min="16131" max="16131" width="35.7109375" style="14" customWidth="1"/>
    <col min="16132" max="16132" width="3.28515625" style="14" customWidth="1"/>
    <col min="16133" max="16133" width="7.7109375" style="14" customWidth="1"/>
    <col min="16134" max="16134" width="10.7109375" style="14" customWidth="1"/>
    <col min="16135" max="16135" width="15.7109375" style="14" customWidth="1"/>
    <col min="16136" max="16376" width="9.140625" style="14" customWidth="1"/>
    <col min="16377" max="16377" width="8.42578125" style="14" customWidth="1"/>
    <col min="16378" max="16378" width="3.140625" style="14" customWidth="1"/>
    <col min="16379" max="16379" width="42.140625" style="14" customWidth="1"/>
    <col min="16380" max="16380" width="5.42578125" style="14" customWidth="1"/>
    <col min="16381" max="16381" width="7.42578125" style="14" customWidth="1"/>
    <col min="16382" max="16382" width="9" style="14" customWidth="1"/>
    <col min="16383" max="16383" width="13.28515625" style="14" customWidth="1"/>
    <col min="16384" max="16384" width="43.7109375" style="14"/>
  </cols>
  <sheetData>
    <row r="1" spans="1:7" s="5" customFormat="1" ht="16.5" thickBot="1">
      <c r="A1" s="3"/>
      <c r="B1" s="4"/>
      <c r="D1" s="6"/>
      <c r="E1" s="7"/>
      <c r="F1" s="8"/>
      <c r="G1" s="9"/>
    </row>
    <row r="2" spans="1:7" ht="15">
      <c r="B2" s="11"/>
      <c r="C2" s="239" t="s">
        <v>26</v>
      </c>
      <c r="D2" s="239"/>
      <c r="E2" s="239"/>
      <c r="F2" s="12"/>
      <c r="G2" s="13"/>
    </row>
    <row r="3" spans="1:7">
      <c r="B3" s="11"/>
      <c r="C3" s="15"/>
      <c r="D3" s="16"/>
      <c r="E3" s="17"/>
      <c r="F3" s="12"/>
      <c r="G3" s="13"/>
    </row>
    <row r="4" spans="1:7" ht="76.5">
      <c r="B4" s="2" t="s">
        <v>37</v>
      </c>
      <c r="C4" s="182" t="s">
        <v>80</v>
      </c>
      <c r="D4" s="182"/>
      <c r="E4" s="182"/>
      <c r="F4" s="12"/>
      <c r="G4" s="13"/>
    </row>
    <row r="5" spans="1:7" ht="63.75">
      <c r="B5" s="2" t="s">
        <v>37</v>
      </c>
      <c r="C5" s="182" t="s">
        <v>106</v>
      </c>
      <c r="D5" s="182"/>
      <c r="E5" s="182"/>
      <c r="F5" s="12"/>
      <c r="G5" s="13"/>
    </row>
    <row r="6" spans="1:7" ht="38.25">
      <c r="B6" s="2" t="s">
        <v>37</v>
      </c>
      <c r="C6" s="182" t="s">
        <v>27</v>
      </c>
      <c r="D6" s="182"/>
      <c r="E6" s="182"/>
      <c r="F6" s="12"/>
      <c r="G6" s="13"/>
    </row>
    <row r="7" spans="1:7" ht="76.5">
      <c r="B7" s="2" t="s">
        <v>37</v>
      </c>
      <c r="C7" s="182" t="s">
        <v>77</v>
      </c>
      <c r="D7" s="182"/>
      <c r="E7" s="182"/>
      <c r="F7" s="12"/>
      <c r="G7" s="13"/>
    </row>
    <row r="8" spans="1:7" ht="38.25">
      <c r="B8" s="2" t="s">
        <v>37</v>
      </c>
      <c r="C8" s="182" t="s">
        <v>28</v>
      </c>
      <c r="D8" s="182"/>
      <c r="E8" s="182"/>
      <c r="F8" s="12"/>
      <c r="G8" s="13"/>
    </row>
    <row r="9" spans="1:7" ht="76.5">
      <c r="B9" s="2" t="s">
        <v>37</v>
      </c>
      <c r="C9" s="182" t="s">
        <v>29</v>
      </c>
      <c r="D9" s="182"/>
      <c r="E9" s="182"/>
      <c r="F9" s="12"/>
      <c r="G9" s="13"/>
    </row>
    <row r="10" spans="1:7" ht="51">
      <c r="B10" s="2" t="s">
        <v>37</v>
      </c>
      <c r="C10" s="182" t="s">
        <v>30</v>
      </c>
      <c r="D10" s="182"/>
      <c r="E10" s="182"/>
      <c r="F10" s="12"/>
      <c r="G10" s="13"/>
    </row>
    <row r="11" spans="1:7">
      <c r="B11" s="2" t="s">
        <v>37</v>
      </c>
      <c r="C11" s="240" t="s">
        <v>16</v>
      </c>
      <c r="D11" s="241"/>
      <c r="E11" s="241"/>
      <c r="F11" s="12"/>
      <c r="G11" s="13"/>
    </row>
    <row r="12" spans="1:7" ht="89.25">
      <c r="B12" s="18" t="s">
        <v>37</v>
      </c>
      <c r="C12" s="182" t="s">
        <v>102</v>
      </c>
      <c r="D12" s="182"/>
      <c r="E12" s="182"/>
      <c r="F12" s="12"/>
      <c r="G12" s="13"/>
    </row>
    <row r="13" spans="1:7" ht="63.75">
      <c r="B13" s="18" t="s">
        <v>37</v>
      </c>
      <c r="C13" s="182" t="s">
        <v>93</v>
      </c>
      <c r="D13" s="182"/>
      <c r="E13" s="182"/>
      <c r="F13" s="12"/>
      <c r="G13" s="13"/>
    </row>
    <row r="14" spans="1:7" ht="89.25">
      <c r="B14" s="18" t="s">
        <v>37</v>
      </c>
      <c r="C14" s="182" t="s">
        <v>17</v>
      </c>
      <c r="D14" s="182"/>
      <c r="E14" s="182"/>
      <c r="F14" s="12"/>
      <c r="G14" s="13"/>
    </row>
    <row r="15" spans="1:7" ht="51">
      <c r="B15" s="18" t="s">
        <v>37</v>
      </c>
      <c r="C15" s="182" t="s">
        <v>103</v>
      </c>
      <c r="D15" s="182"/>
      <c r="E15" s="182"/>
      <c r="F15" s="12"/>
      <c r="G15" s="13"/>
    </row>
    <row r="16" spans="1:7" ht="38.25">
      <c r="B16" s="18" t="s">
        <v>37</v>
      </c>
      <c r="C16" s="182" t="s">
        <v>18</v>
      </c>
      <c r="D16" s="182"/>
      <c r="E16" s="182"/>
      <c r="F16" s="12"/>
      <c r="G16" s="13"/>
    </row>
    <row r="17" spans="2:8" ht="76.5">
      <c r="B17" s="18" t="s">
        <v>37</v>
      </c>
      <c r="C17" s="182" t="s">
        <v>222</v>
      </c>
      <c r="D17" s="182"/>
      <c r="E17" s="182"/>
      <c r="F17" s="12"/>
      <c r="G17" s="13"/>
    </row>
    <row r="18" spans="2:8" ht="25.5">
      <c r="B18" s="18" t="s">
        <v>37</v>
      </c>
      <c r="C18" s="182" t="s">
        <v>19</v>
      </c>
      <c r="D18" s="182"/>
      <c r="E18" s="182"/>
      <c r="F18" s="12"/>
      <c r="G18" s="13"/>
    </row>
    <row r="19" spans="2:8" ht="76.5">
      <c r="B19" s="18" t="s">
        <v>37</v>
      </c>
      <c r="C19" s="182" t="s">
        <v>60</v>
      </c>
      <c r="D19" s="182"/>
      <c r="E19" s="182"/>
      <c r="F19" s="12"/>
      <c r="G19" s="13"/>
      <c r="H19" s="182"/>
    </row>
    <row r="20" spans="2:8" ht="25.5">
      <c r="B20" s="18" t="s">
        <v>37</v>
      </c>
      <c r="C20" s="182" t="s">
        <v>223</v>
      </c>
      <c r="D20" s="182"/>
      <c r="E20" s="182"/>
      <c r="F20" s="12"/>
      <c r="G20" s="13"/>
    </row>
    <row r="21" spans="2:8" ht="38.25">
      <c r="B21" s="18" t="s">
        <v>37</v>
      </c>
      <c r="C21" s="182" t="s">
        <v>61</v>
      </c>
      <c r="D21" s="182"/>
      <c r="E21" s="182"/>
      <c r="F21" s="12"/>
      <c r="G21" s="13"/>
    </row>
    <row r="22" spans="2:8" ht="76.5">
      <c r="B22" s="18" t="s">
        <v>37</v>
      </c>
      <c r="C22" s="182" t="s">
        <v>59</v>
      </c>
      <c r="D22" s="182"/>
      <c r="E22" s="182"/>
      <c r="F22" s="12"/>
      <c r="G22" s="13"/>
    </row>
    <row r="23" spans="2:8" ht="38.25">
      <c r="B23" s="18" t="s">
        <v>37</v>
      </c>
      <c r="C23" s="182" t="s">
        <v>20</v>
      </c>
      <c r="D23" s="182"/>
      <c r="E23" s="182"/>
      <c r="F23" s="12"/>
      <c r="G23" s="13"/>
    </row>
    <row r="24" spans="2:8" ht="38.25">
      <c r="B24" s="18" t="s">
        <v>37</v>
      </c>
      <c r="C24" s="182" t="s">
        <v>62</v>
      </c>
      <c r="D24" s="182"/>
      <c r="E24" s="182"/>
      <c r="F24" s="12"/>
      <c r="G24" s="13"/>
    </row>
    <row r="25" spans="2:8" ht="25.5">
      <c r="B25" s="18" t="s">
        <v>37</v>
      </c>
      <c r="C25" s="182" t="s">
        <v>21</v>
      </c>
      <c r="D25" s="182"/>
      <c r="E25" s="182"/>
      <c r="F25" s="12"/>
      <c r="G25" s="13"/>
    </row>
    <row r="26" spans="2:8" ht="25.5">
      <c r="B26" s="18" t="s">
        <v>37</v>
      </c>
      <c r="C26" s="182" t="s">
        <v>57</v>
      </c>
      <c r="D26" s="182"/>
      <c r="E26" s="182"/>
      <c r="F26" s="12"/>
      <c r="G26" s="13"/>
    </row>
    <row r="27" spans="2:8">
      <c r="B27" s="18" t="s">
        <v>37</v>
      </c>
      <c r="C27" s="182" t="s">
        <v>58</v>
      </c>
      <c r="D27" s="182"/>
      <c r="E27" s="182"/>
      <c r="F27" s="12"/>
      <c r="G27" s="13"/>
    </row>
    <row r="28" spans="2:8" ht="63.75">
      <c r="B28" s="18" t="s">
        <v>37</v>
      </c>
      <c r="C28" s="182" t="s">
        <v>22</v>
      </c>
      <c r="D28" s="182"/>
      <c r="E28" s="182"/>
      <c r="F28" s="12"/>
      <c r="G28" s="13"/>
    </row>
    <row r="29" spans="2:8" ht="51">
      <c r="B29" s="18" t="s">
        <v>37</v>
      </c>
      <c r="C29" s="182" t="s">
        <v>63</v>
      </c>
      <c r="D29" s="182"/>
      <c r="E29" s="182"/>
      <c r="F29" s="12"/>
      <c r="G29" s="13"/>
    </row>
    <row r="30" spans="2:8" ht="51">
      <c r="B30" s="18" t="s">
        <v>37</v>
      </c>
      <c r="C30" s="182" t="s">
        <v>23</v>
      </c>
      <c r="D30" s="182"/>
      <c r="E30" s="182"/>
      <c r="F30" s="12"/>
      <c r="G30" s="13"/>
    </row>
    <row r="31" spans="2:8" ht="38.25">
      <c r="B31" s="18" t="s">
        <v>37</v>
      </c>
      <c r="C31" s="182" t="s">
        <v>24</v>
      </c>
      <c r="D31" s="182"/>
      <c r="E31" s="182"/>
      <c r="F31" s="12"/>
      <c r="G31" s="13"/>
    </row>
    <row r="32" spans="2:8" ht="38.25">
      <c r="B32" s="18" t="s">
        <v>37</v>
      </c>
      <c r="C32" s="182" t="s">
        <v>97</v>
      </c>
      <c r="D32" s="182"/>
      <c r="E32" s="182"/>
      <c r="F32" s="12"/>
      <c r="G32" s="13"/>
    </row>
    <row r="33" spans="1:7" s="5" customFormat="1" ht="26.25" thickBot="1">
      <c r="A33" s="3"/>
      <c r="B33" s="19" t="s">
        <v>37</v>
      </c>
      <c r="C33" s="183" t="s">
        <v>25</v>
      </c>
      <c r="D33" s="183"/>
      <c r="E33" s="183"/>
      <c r="F33" s="8"/>
      <c r="G33" s="9"/>
    </row>
    <row r="34" spans="1:7" ht="15">
      <c r="B34" s="20"/>
      <c r="C34" s="182"/>
      <c r="D34" s="182"/>
      <c r="E34" s="182"/>
      <c r="F34" s="12"/>
      <c r="G34" s="13"/>
    </row>
    <row r="35" spans="1:7">
      <c r="C35" s="182" t="s">
        <v>99</v>
      </c>
      <c r="D35" s="182"/>
      <c r="E35" s="182"/>
    </row>
    <row r="36" spans="1:7" ht="204">
      <c r="C36" s="182" t="s">
        <v>131</v>
      </c>
      <c r="D36" s="182"/>
      <c r="E36" s="182"/>
    </row>
  </sheetData>
  <sheetProtection algorithmName="SHA-512" hashValue="kLIb/W4hJix9cSv+Ekdvl8hnNgBKh4IR8lNHsUvdvJJLJjb/Tx7CQIcuNV4UCz5SrBi2jnOpy/PJ8F+T/xsmRQ==" saltValue="82RVutxjiRiEG/xsffWwcw==" spinCount="100000" sheet="1" objects="1" scenarios="1"/>
  <mergeCells count="2">
    <mergeCell ref="C2:E2"/>
    <mergeCell ref="C11:E11"/>
  </mergeCells>
  <pageMargins left="0.98425196850393704" right="0.39370078740157483" top="0.39370078740157483" bottom="0.39370078740157483" header="0.31496062992125984" footer="0.31496062992125984"/>
  <pageSetup paperSize="9" orientation="portrait" r:id="rId1"/>
  <headerFooter>
    <oddFooter>&amp;C&amp;P</oddFooter>
  </headerFooter>
  <rowBreaks count="1" manualBreakCount="1">
    <brk id="34"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93"/>
  <sheetViews>
    <sheetView tabSelected="1" view="pageBreakPreview" topLeftCell="A160" zoomScale="85" zoomScaleNormal="100" zoomScaleSheetLayoutView="85" workbookViewId="0">
      <selection activeCell="F185" sqref="F185"/>
    </sheetView>
  </sheetViews>
  <sheetFormatPr defaultColWidth="43.7109375" defaultRowHeight="12.75"/>
  <cols>
    <col min="1" max="1" width="2" style="10" customWidth="1"/>
    <col min="2" max="2" width="5.85546875" style="21" bestFit="1" customWidth="1"/>
    <col min="3" max="3" width="38.42578125" style="22" customWidth="1"/>
    <col min="4" max="4" width="6.42578125" style="23" bestFit="1" customWidth="1"/>
    <col min="5" max="5" width="8.7109375" style="24" customWidth="1"/>
    <col min="6" max="6" width="12.28515625" style="25" bestFit="1" customWidth="1"/>
    <col min="7" max="7" width="13.42578125" style="25" bestFit="1" customWidth="1"/>
    <col min="8" max="8" width="9.140625" style="14" customWidth="1"/>
    <col min="9" max="9" width="10.7109375" style="14" bestFit="1" customWidth="1"/>
    <col min="10" max="10" width="11" style="14" customWidth="1"/>
    <col min="11" max="11" width="13.140625" style="14" bestFit="1" customWidth="1"/>
    <col min="12" max="12" width="9.42578125" style="14" bestFit="1" customWidth="1"/>
    <col min="13" max="248" width="9.140625" style="14" customWidth="1"/>
    <col min="249" max="249" width="8.5703125" style="14" customWidth="1"/>
    <col min="250" max="250" width="3.140625" style="14" customWidth="1"/>
    <col min="251" max="251" width="42.140625" style="14" customWidth="1"/>
    <col min="252" max="252" width="5.5703125" style="14" customWidth="1"/>
    <col min="253" max="253" width="7.42578125" style="14" customWidth="1"/>
    <col min="254" max="254" width="9" style="14" customWidth="1"/>
    <col min="255" max="255" width="13.28515625" style="14" customWidth="1"/>
    <col min="256" max="256" width="43.7109375" style="14"/>
    <col min="257" max="257" width="10.7109375" style="14" customWidth="1"/>
    <col min="258" max="258" width="3.28515625" style="14" customWidth="1"/>
    <col min="259" max="259" width="35.7109375" style="14" customWidth="1"/>
    <col min="260" max="260" width="3.28515625" style="14" customWidth="1"/>
    <col min="261" max="261" width="7.7109375" style="14" customWidth="1"/>
    <col min="262" max="262" width="10.7109375" style="14" customWidth="1"/>
    <col min="263" max="263" width="15.7109375" style="14" customWidth="1"/>
    <col min="264" max="504" width="9.140625" style="14" customWidth="1"/>
    <col min="505" max="505" width="8.5703125" style="14" customWidth="1"/>
    <col min="506" max="506" width="3.140625" style="14" customWidth="1"/>
    <col min="507" max="507" width="42.140625" style="14" customWidth="1"/>
    <col min="508" max="508" width="5.5703125" style="14" customWidth="1"/>
    <col min="509" max="509" width="7.42578125" style="14" customWidth="1"/>
    <col min="510" max="510" width="9" style="14" customWidth="1"/>
    <col min="511" max="511" width="13.28515625" style="14" customWidth="1"/>
    <col min="512" max="512" width="43.7109375" style="14"/>
    <col min="513" max="513" width="10.7109375" style="14" customWidth="1"/>
    <col min="514" max="514" width="3.28515625" style="14" customWidth="1"/>
    <col min="515" max="515" width="35.7109375" style="14" customWidth="1"/>
    <col min="516" max="516" width="3.28515625" style="14" customWidth="1"/>
    <col min="517" max="517" width="7.7109375" style="14" customWidth="1"/>
    <col min="518" max="518" width="10.7109375" style="14" customWidth="1"/>
    <col min="519" max="519" width="15.7109375" style="14" customWidth="1"/>
    <col min="520" max="760" width="9.140625" style="14" customWidth="1"/>
    <col min="761" max="761" width="8.5703125" style="14" customWidth="1"/>
    <col min="762" max="762" width="3.140625" style="14" customWidth="1"/>
    <col min="763" max="763" width="42.140625" style="14" customWidth="1"/>
    <col min="764" max="764" width="5.5703125" style="14" customWidth="1"/>
    <col min="765" max="765" width="7.42578125" style="14" customWidth="1"/>
    <col min="766" max="766" width="9" style="14" customWidth="1"/>
    <col min="767" max="767" width="13.28515625" style="14" customWidth="1"/>
    <col min="768" max="768" width="43.7109375" style="14"/>
    <col min="769" max="769" width="10.7109375" style="14" customWidth="1"/>
    <col min="770" max="770" width="3.28515625" style="14" customWidth="1"/>
    <col min="771" max="771" width="35.7109375" style="14" customWidth="1"/>
    <col min="772" max="772" width="3.28515625" style="14" customWidth="1"/>
    <col min="773" max="773" width="7.7109375" style="14" customWidth="1"/>
    <col min="774" max="774" width="10.7109375" style="14" customWidth="1"/>
    <col min="775" max="775" width="15.7109375" style="14" customWidth="1"/>
    <col min="776" max="1016" width="9.140625" style="14" customWidth="1"/>
    <col min="1017" max="1017" width="8.5703125" style="14" customWidth="1"/>
    <col min="1018" max="1018" width="3.140625" style="14" customWidth="1"/>
    <col min="1019" max="1019" width="42.140625" style="14" customWidth="1"/>
    <col min="1020" max="1020" width="5.5703125" style="14" customWidth="1"/>
    <col min="1021" max="1021" width="7.42578125" style="14" customWidth="1"/>
    <col min="1022" max="1022" width="9" style="14" customWidth="1"/>
    <col min="1023" max="1023" width="13.28515625" style="14" customWidth="1"/>
    <col min="1024" max="1024" width="43.7109375" style="14"/>
    <col min="1025" max="1025" width="10.7109375" style="14" customWidth="1"/>
    <col min="1026" max="1026" width="3.28515625" style="14" customWidth="1"/>
    <col min="1027" max="1027" width="35.7109375" style="14" customWidth="1"/>
    <col min="1028" max="1028" width="3.28515625" style="14" customWidth="1"/>
    <col min="1029" max="1029" width="7.7109375" style="14" customWidth="1"/>
    <col min="1030" max="1030" width="10.7109375" style="14" customWidth="1"/>
    <col min="1031" max="1031" width="15.7109375" style="14" customWidth="1"/>
    <col min="1032" max="1272" width="9.140625" style="14" customWidth="1"/>
    <col min="1273" max="1273" width="8.5703125" style="14" customWidth="1"/>
    <col min="1274" max="1274" width="3.140625" style="14" customWidth="1"/>
    <col min="1275" max="1275" width="42.140625" style="14" customWidth="1"/>
    <col min="1276" max="1276" width="5.5703125" style="14" customWidth="1"/>
    <col min="1277" max="1277" width="7.42578125" style="14" customWidth="1"/>
    <col min="1278" max="1278" width="9" style="14" customWidth="1"/>
    <col min="1279" max="1279" width="13.28515625" style="14" customWidth="1"/>
    <col min="1280" max="1280" width="43.7109375" style="14"/>
    <col min="1281" max="1281" width="10.7109375" style="14" customWidth="1"/>
    <col min="1282" max="1282" width="3.28515625" style="14" customWidth="1"/>
    <col min="1283" max="1283" width="35.7109375" style="14" customWidth="1"/>
    <col min="1284" max="1284" width="3.28515625" style="14" customWidth="1"/>
    <col min="1285" max="1285" width="7.7109375" style="14" customWidth="1"/>
    <col min="1286" max="1286" width="10.7109375" style="14" customWidth="1"/>
    <col min="1287" max="1287" width="15.7109375" style="14" customWidth="1"/>
    <col min="1288" max="1528" width="9.140625" style="14" customWidth="1"/>
    <col min="1529" max="1529" width="8.5703125" style="14" customWidth="1"/>
    <col min="1530" max="1530" width="3.140625" style="14" customWidth="1"/>
    <col min="1531" max="1531" width="42.140625" style="14" customWidth="1"/>
    <col min="1532" max="1532" width="5.5703125" style="14" customWidth="1"/>
    <col min="1533" max="1533" width="7.42578125" style="14" customWidth="1"/>
    <col min="1534" max="1534" width="9" style="14" customWidth="1"/>
    <col min="1535" max="1535" width="13.28515625" style="14" customWidth="1"/>
    <col min="1536" max="1536" width="43.7109375" style="14"/>
    <col min="1537" max="1537" width="10.7109375" style="14" customWidth="1"/>
    <col min="1538" max="1538" width="3.28515625" style="14" customWidth="1"/>
    <col min="1539" max="1539" width="35.7109375" style="14" customWidth="1"/>
    <col min="1540" max="1540" width="3.28515625" style="14" customWidth="1"/>
    <col min="1541" max="1541" width="7.7109375" style="14" customWidth="1"/>
    <col min="1542" max="1542" width="10.7109375" style="14" customWidth="1"/>
    <col min="1543" max="1543" width="15.7109375" style="14" customWidth="1"/>
    <col min="1544" max="1784" width="9.140625" style="14" customWidth="1"/>
    <col min="1785" max="1785" width="8.5703125" style="14" customWidth="1"/>
    <col min="1786" max="1786" width="3.140625" style="14" customWidth="1"/>
    <col min="1787" max="1787" width="42.140625" style="14" customWidth="1"/>
    <col min="1788" max="1788" width="5.5703125" style="14" customWidth="1"/>
    <col min="1789" max="1789" width="7.42578125" style="14" customWidth="1"/>
    <col min="1790" max="1790" width="9" style="14" customWidth="1"/>
    <col min="1791" max="1791" width="13.28515625" style="14" customWidth="1"/>
    <col min="1792" max="1792" width="43.7109375" style="14"/>
    <col min="1793" max="1793" width="10.7109375" style="14" customWidth="1"/>
    <col min="1794" max="1794" width="3.28515625" style="14" customWidth="1"/>
    <col min="1795" max="1795" width="35.7109375" style="14" customWidth="1"/>
    <col min="1796" max="1796" width="3.28515625" style="14" customWidth="1"/>
    <col min="1797" max="1797" width="7.7109375" style="14" customWidth="1"/>
    <col min="1798" max="1798" width="10.7109375" style="14" customWidth="1"/>
    <col min="1799" max="1799" width="15.7109375" style="14" customWidth="1"/>
    <col min="1800" max="2040" width="9.140625" style="14" customWidth="1"/>
    <col min="2041" max="2041" width="8.5703125" style="14" customWidth="1"/>
    <col min="2042" max="2042" width="3.140625" style="14" customWidth="1"/>
    <col min="2043" max="2043" width="42.140625" style="14" customWidth="1"/>
    <col min="2044" max="2044" width="5.5703125" style="14" customWidth="1"/>
    <col min="2045" max="2045" width="7.42578125" style="14" customWidth="1"/>
    <col min="2046" max="2046" width="9" style="14" customWidth="1"/>
    <col min="2047" max="2047" width="13.28515625" style="14" customWidth="1"/>
    <col min="2048" max="2048" width="43.7109375" style="14"/>
    <col min="2049" max="2049" width="10.7109375" style="14" customWidth="1"/>
    <col min="2050" max="2050" width="3.28515625" style="14" customWidth="1"/>
    <col min="2051" max="2051" width="35.7109375" style="14" customWidth="1"/>
    <col min="2052" max="2052" width="3.28515625" style="14" customWidth="1"/>
    <col min="2053" max="2053" width="7.7109375" style="14" customWidth="1"/>
    <col min="2054" max="2054" width="10.7109375" style="14" customWidth="1"/>
    <col min="2055" max="2055" width="15.7109375" style="14" customWidth="1"/>
    <col min="2056" max="2296" width="9.140625" style="14" customWidth="1"/>
    <col min="2297" max="2297" width="8.5703125" style="14" customWidth="1"/>
    <col min="2298" max="2298" width="3.140625" style="14" customWidth="1"/>
    <col min="2299" max="2299" width="42.140625" style="14" customWidth="1"/>
    <col min="2300" max="2300" width="5.5703125" style="14" customWidth="1"/>
    <col min="2301" max="2301" width="7.42578125" style="14" customWidth="1"/>
    <col min="2302" max="2302" width="9" style="14" customWidth="1"/>
    <col min="2303" max="2303" width="13.28515625" style="14" customWidth="1"/>
    <col min="2304" max="2304" width="43.7109375" style="14"/>
    <col min="2305" max="2305" width="10.7109375" style="14" customWidth="1"/>
    <col min="2306" max="2306" width="3.28515625" style="14" customWidth="1"/>
    <col min="2307" max="2307" width="35.7109375" style="14" customWidth="1"/>
    <col min="2308" max="2308" width="3.28515625" style="14" customWidth="1"/>
    <col min="2309" max="2309" width="7.7109375" style="14" customWidth="1"/>
    <col min="2310" max="2310" width="10.7109375" style="14" customWidth="1"/>
    <col min="2311" max="2311" width="15.7109375" style="14" customWidth="1"/>
    <col min="2312" max="2552" width="9.140625" style="14" customWidth="1"/>
    <col min="2553" max="2553" width="8.5703125" style="14" customWidth="1"/>
    <col min="2554" max="2554" width="3.140625" style="14" customWidth="1"/>
    <col min="2555" max="2555" width="42.140625" style="14" customWidth="1"/>
    <col min="2556" max="2556" width="5.5703125" style="14" customWidth="1"/>
    <col min="2557" max="2557" width="7.42578125" style="14" customWidth="1"/>
    <col min="2558" max="2558" width="9" style="14" customWidth="1"/>
    <col min="2559" max="2559" width="13.28515625" style="14" customWidth="1"/>
    <col min="2560" max="2560" width="43.7109375" style="14"/>
    <col min="2561" max="2561" width="10.7109375" style="14" customWidth="1"/>
    <col min="2562" max="2562" width="3.28515625" style="14" customWidth="1"/>
    <col min="2563" max="2563" width="35.7109375" style="14" customWidth="1"/>
    <col min="2564" max="2564" width="3.28515625" style="14" customWidth="1"/>
    <col min="2565" max="2565" width="7.7109375" style="14" customWidth="1"/>
    <col min="2566" max="2566" width="10.7109375" style="14" customWidth="1"/>
    <col min="2567" max="2567" width="15.7109375" style="14" customWidth="1"/>
    <col min="2568" max="2808" width="9.140625" style="14" customWidth="1"/>
    <col min="2809" max="2809" width="8.5703125" style="14" customWidth="1"/>
    <col min="2810" max="2810" width="3.140625" style="14" customWidth="1"/>
    <col min="2811" max="2811" width="42.140625" style="14" customWidth="1"/>
    <col min="2812" max="2812" width="5.5703125" style="14" customWidth="1"/>
    <col min="2813" max="2813" width="7.42578125" style="14" customWidth="1"/>
    <col min="2814" max="2814" width="9" style="14" customWidth="1"/>
    <col min="2815" max="2815" width="13.28515625" style="14" customWidth="1"/>
    <col min="2816" max="2816" width="43.7109375" style="14"/>
    <col min="2817" max="2817" width="10.7109375" style="14" customWidth="1"/>
    <col min="2818" max="2818" width="3.28515625" style="14" customWidth="1"/>
    <col min="2819" max="2819" width="35.7109375" style="14" customWidth="1"/>
    <col min="2820" max="2820" width="3.28515625" style="14" customWidth="1"/>
    <col min="2821" max="2821" width="7.7109375" style="14" customWidth="1"/>
    <col min="2822" max="2822" width="10.7109375" style="14" customWidth="1"/>
    <col min="2823" max="2823" width="15.7109375" style="14" customWidth="1"/>
    <col min="2824" max="3064" width="9.140625" style="14" customWidth="1"/>
    <col min="3065" max="3065" width="8.5703125" style="14" customWidth="1"/>
    <col min="3066" max="3066" width="3.140625" style="14" customWidth="1"/>
    <col min="3067" max="3067" width="42.140625" style="14" customWidth="1"/>
    <col min="3068" max="3068" width="5.5703125" style="14" customWidth="1"/>
    <col min="3069" max="3069" width="7.42578125" style="14" customWidth="1"/>
    <col min="3070" max="3070" width="9" style="14" customWidth="1"/>
    <col min="3071" max="3071" width="13.28515625" style="14" customWidth="1"/>
    <col min="3072" max="3072" width="43.7109375" style="14"/>
    <col min="3073" max="3073" width="10.7109375" style="14" customWidth="1"/>
    <col min="3074" max="3074" width="3.28515625" style="14" customWidth="1"/>
    <col min="3075" max="3075" width="35.7109375" style="14" customWidth="1"/>
    <col min="3076" max="3076" width="3.28515625" style="14" customWidth="1"/>
    <col min="3077" max="3077" width="7.7109375" style="14" customWidth="1"/>
    <col min="3078" max="3078" width="10.7109375" style="14" customWidth="1"/>
    <col min="3079" max="3079" width="15.7109375" style="14" customWidth="1"/>
    <col min="3080" max="3320" width="9.140625" style="14" customWidth="1"/>
    <col min="3321" max="3321" width="8.5703125" style="14" customWidth="1"/>
    <col min="3322" max="3322" width="3.140625" style="14" customWidth="1"/>
    <col min="3323" max="3323" width="42.140625" style="14" customWidth="1"/>
    <col min="3324" max="3324" width="5.5703125" style="14" customWidth="1"/>
    <col min="3325" max="3325" width="7.42578125" style="14" customWidth="1"/>
    <col min="3326" max="3326" width="9" style="14" customWidth="1"/>
    <col min="3327" max="3327" width="13.28515625" style="14" customWidth="1"/>
    <col min="3328" max="3328" width="43.7109375" style="14"/>
    <col min="3329" max="3329" width="10.7109375" style="14" customWidth="1"/>
    <col min="3330" max="3330" width="3.28515625" style="14" customWidth="1"/>
    <col min="3331" max="3331" width="35.7109375" style="14" customWidth="1"/>
    <col min="3332" max="3332" width="3.28515625" style="14" customWidth="1"/>
    <col min="3333" max="3333" width="7.7109375" style="14" customWidth="1"/>
    <col min="3334" max="3334" width="10.7109375" style="14" customWidth="1"/>
    <col min="3335" max="3335" width="15.7109375" style="14" customWidth="1"/>
    <col min="3336" max="3576" width="9.140625" style="14" customWidth="1"/>
    <col min="3577" max="3577" width="8.5703125" style="14" customWidth="1"/>
    <col min="3578" max="3578" width="3.140625" style="14" customWidth="1"/>
    <col min="3579" max="3579" width="42.140625" style="14" customWidth="1"/>
    <col min="3580" max="3580" width="5.5703125" style="14" customWidth="1"/>
    <col min="3581" max="3581" width="7.42578125" style="14" customWidth="1"/>
    <col min="3582" max="3582" width="9" style="14" customWidth="1"/>
    <col min="3583" max="3583" width="13.28515625" style="14" customWidth="1"/>
    <col min="3584" max="3584" width="43.7109375" style="14"/>
    <col min="3585" max="3585" width="10.7109375" style="14" customWidth="1"/>
    <col min="3586" max="3586" width="3.28515625" style="14" customWidth="1"/>
    <col min="3587" max="3587" width="35.7109375" style="14" customWidth="1"/>
    <col min="3588" max="3588" width="3.28515625" style="14" customWidth="1"/>
    <col min="3589" max="3589" width="7.7109375" style="14" customWidth="1"/>
    <col min="3590" max="3590" width="10.7109375" style="14" customWidth="1"/>
    <col min="3591" max="3591" width="15.7109375" style="14" customWidth="1"/>
    <col min="3592" max="3832" width="9.140625" style="14" customWidth="1"/>
    <col min="3833" max="3833" width="8.5703125" style="14" customWidth="1"/>
    <col min="3834" max="3834" width="3.140625" style="14" customWidth="1"/>
    <col min="3835" max="3835" width="42.140625" style="14" customWidth="1"/>
    <col min="3836" max="3836" width="5.5703125" style="14" customWidth="1"/>
    <col min="3837" max="3837" width="7.42578125" style="14" customWidth="1"/>
    <col min="3838" max="3838" width="9" style="14" customWidth="1"/>
    <col min="3839" max="3839" width="13.28515625" style="14" customWidth="1"/>
    <col min="3840" max="3840" width="43.7109375" style="14"/>
    <col min="3841" max="3841" width="10.7109375" style="14" customWidth="1"/>
    <col min="3842" max="3842" width="3.28515625" style="14" customWidth="1"/>
    <col min="3843" max="3843" width="35.7109375" style="14" customWidth="1"/>
    <col min="3844" max="3844" width="3.28515625" style="14" customWidth="1"/>
    <col min="3845" max="3845" width="7.7109375" style="14" customWidth="1"/>
    <col min="3846" max="3846" width="10.7109375" style="14" customWidth="1"/>
    <col min="3847" max="3847" width="15.7109375" style="14" customWidth="1"/>
    <col min="3848" max="4088" width="9.140625" style="14" customWidth="1"/>
    <col min="4089" max="4089" width="8.5703125" style="14" customWidth="1"/>
    <col min="4090" max="4090" width="3.140625" style="14" customWidth="1"/>
    <col min="4091" max="4091" width="42.140625" style="14" customWidth="1"/>
    <col min="4092" max="4092" width="5.5703125" style="14" customWidth="1"/>
    <col min="4093" max="4093" width="7.42578125" style="14" customWidth="1"/>
    <col min="4094" max="4094" width="9" style="14" customWidth="1"/>
    <col min="4095" max="4095" width="13.28515625" style="14" customWidth="1"/>
    <col min="4096" max="4096" width="43.7109375" style="14"/>
    <col min="4097" max="4097" width="10.7109375" style="14" customWidth="1"/>
    <col min="4098" max="4098" width="3.28515625" style="14" customWidth="1"/>
    <col min="4099" max="4099" width="35.7109375" style="14" customWidth="1"/>
    <col min="4100" max="4100" width="3.28515625" style="14" customWidth="1"/>
    <col min="4101" max="4101" width="7.7109375" style="14" customWidth="1"/>
    <col min="4102" max="4102" width="10.7109375" style="14" customWidth="1"/>
    <col min="4103" max="4103" width="15.7109375" style="14" customWidth="1"/>
    <col min="4104" max="4344" width="9.140625" style="14" customWidth="1"/>
    <col min="4345" max="4345" width="8.5703125" style="14" customWidth="1"/>
    <col min="4346" max="4346" width="3.140625" style="14" customWidth="1"/>
    <col min="4347" max="4347" width="42.140625" style="14" customWidth="1"/>
    <col min="4348" max="4348" width="5.5703125" style="14" customWidth="1"/>
    <col min="4349" max="4349" width="7.42578125" style="14" customWidth="1"/>
    <col min="4350" max="4350" width="9" style="14" customWidth="1"/>
    <col min="4351" max="4351" width="13.28515625" style="14" customWidth="1"/>
    <col min="4352" max="4352" width="43.7109375" style="14"/>
    <col min="4353" max="4353" width="10.7109375" style="14" customWidth="1"/>
    <col min="4354" max="4354" width="3.28515625" style="14" customWidth="1"/>
    <col min="4355" max="4355" width="35.7109375" style="14" customWidth="1"/>
    <col min="4356" max="4356" width="3.28515625" style="14" customWidth="1"/>
    <col min="4357" max="4357" width="7.7109375" style="14" customWidth="1"/>
    <col min="4358" max="4358" width="10.7109375" style="14" customWidth="1"/>
    <col min="4359" max="4359" width="15.7109375" style="14" customWidth="1"/>
    <col min="4360" max="4600" width="9.140625" style="14" customWidth="1"/>
    <col min="4601" max="4601" width="8.5703125" style="14" customWidth="1"/>
    <col min="4602" max="4602" width="3.140625" style="14" customWidth="1"/>
    <col min="4603" max="4603" width="42.140625" style="14" customWidth="1"/>
    <col min="4604" max="4604" width="5.5703125" style="14" customWidth="1"/>
    <col min="4605" max="4605" width="7.42578125" style="14" customWidth="1"/>
    <col min="4606" max="4606" width="9" style="14" customWidth="1"/>
    <col min="4607" max="4607" width="13.28515625" style="14" customWidth="1"/>
    <col min="4608" max="4608" width="43.7109375" style="14"/>
    <col min="4609" max="4609" width="10.7109375" style="14" customWidth="1"/>
    <col min="4610" max="4610" width="3.28515625" style="14" customWidth="1"/>
    <col min="4611" max="4611" width="35.7109375" style="14" customWidth="1"/>
    <col min="4612" max="4612" width="3.28515625" style="14" customWidth="1"/>
    <col min="4613" max="4613" width="7.7109375" style="14" customWidth="1"/>
    <col min="4614" max="4614" width="10.7109375" style="14" customWidth="1"/>
    <col min="4615" max="4615" width="15.7109375" style="14" customWidth="1"/>
    <col min="4616" max="4856" width="9.140625" style="14" customWidth="1"/>
    <col min="4857" max="4857" width="8.5703125" style="14" customWidth="1"/>
    <col min="4858" max="4858" width="3.140625" style="14" customWidth="1"/>
    <col min="4859" max="4859" width="42.140625" style="14" customWidth="1"/>
    <col min="4860" max="4860" width="5.5703125" style="14" customWidth="1"/>
    <col min="4861" max="4861" width="7.42578125" style="14" customWidth="1"/>
    <col min="4862" max="4862" width="9" style="14" customWidth="1"/>
    <col min="4863" max="4863" width="13.28515625" style="14" customWidth="1"/>
    <col min="4864" max="4864" width="43.7109375" style="14"/>
    <col min="4865" max="4865" width="10.7109375" style="14" customWidth="1"/>
    <col min="4866" max="4866" width="3.28515625" style="14" customWidth="1"/>
    <col min="4867" max="4867" width="35.7109375" style="14" customWidth="1"/>
    <col min="4868" max="4868" width="3.28515625" style="14" customWidth="1"/>
    <col min="4869" max="4869" width="7.7109375" style="14" customWidth="1"/>
    <col min="4870" max="4870" width="10.7109375" style="14" customWidth="1"/>
    <col min="4871" max="4871" width="15.7109375" style="14" customWidth="1"/>
    <col min="4872" max="5112" width="9.140625" style="14" customWidth="1"/>
    <col min="5113" max="5113" width="8.5703125" style="14" customWidth="1"/>
    <col min="5114" max="5114" width="3.140625" style="14" customWidth="1"/>
    <col min="5115" max="5115" width="42.140625" style="14" customWidth="1"/>
    <col min="5116" max="5116" width="5.5703125" style="14" customWidth="1"/>
    <col min="5117" max="5117" width="7.42578125" style="14" customWidth="1"/>
    <col min="5118" max="5118" width="9" style="14" customWidth="1"/>
    <col min="5119" max="5119" width="13.28515625" style="14" customWidth="1"/>
    <col min="5120" max="5120" width="43.7109375" style="14"/>
    <col min="5121" max="5121" width="10.7109375" style="14" customWidth="1"/>
    <col min="5122" max="5122" width="3.28515625" style="14" customWidth="1"/>
    <col min="5123" max="5123" width="35.7109375" style="14" customWidth="1"/>
    <col min="5124" max="5124" width="3.28515625" style="14" customWidth="1"/>
    <col min="5125" max="5125" width="7.7109375" style="14" customWidth="1"/>
    <col min="5126" max="5126" width="10.7109375" style="14" customWidth="1"/>
    <col min="5127" max="5127" width="15.7109375" style="14" customWidth="1"/>
    <col min="5128" max="5368" width="9.140625" style="14" customWidth="1"/>
    <col min="5369" max="5369" width="8.5703125" style="14" customWidth="1"/>
    <col min="5370" max="5370" width="3.140625" style="14" customWidth="1"/>
    <col min="5371" max="5371" width="42.140625" style="14" customWidth="1"/>
    <col min="5372" max="5372" width="5.5703125" style="14" customWidth="1"/>
    <col min="5373" max="5373" width="7.42578125" style="14" customWidth="1"/>
    <col min="5374" max="5374" width="9" style="14" customWidth="1"/>
    <col min="5375" max="5375" width="13.28515625" style="14" customWidth="1"/>
    <col min="5376" max="5376" width="43.7109375" style="14"/>
    <col min="5377" max="5377" width="10.7109375" style="14" customWidth="1"/>
    <col min="5378" max="5378" width="3.28515625" style="14" customWidth="1"/>
    <col min="5379" max="5379" width="35.7109375" style="14" customWidth="1"/>
    <col min="5380" max="5380" width="3.28515625" style="14" customWidth="1"/>
    <col min="5381" max="5381" width="7.7109375" style="14" customWidth="1"/>
    <col min="5382" max="5382" width="10.7109375" style="14" customWidth="1"/>
    <col min="5383" max="5383" width="15.7109375" style="14" customWidth="1"/>
    <col min="5384" max="5624" width="9.140625" style="14" customWidth="1"/>
    <col min="5625" max="5625" width="8.5703125" style="14" customWidth="1"/>
    <col min="5626" max="5626" width="3.140625" style="14" customWidth="1"/>
    <col min="5627" max="5627" width="42.140625" style="14" customWidth="1"/>
    <col min="5628" max="5628" width="5.5703125" style="14" customWidth="1"/>
    <col min="5629" max="5629" width="7.42578125" style="14" customWidth="1"/>
    <col min="5630" max="5630" width="9" style="14" customWidth="1"/>
    <col min="5631" max="5631" width="13.28515625" style="14" customWidth="1"/>
    <col min="5632" max="5632" width="43.7109375" style="14"/>
    <col min="5633" max="5633" width="10.7109375" style="14" customWidth="1"/>
    <col min="5634" max="5634" width="3.28515625" style="14" customWidth="1"/>
    <col min="5635" max="5635" width="35.7109375" style="14" customWidth="1"/>
    <col min="5636" max="5636" width="3.28515625" style="14" customWidth="1"/>
    <col min="5637" max="5637" width="7.7109375" style="14" customWidth="1"/>
    <col min="5638" max="5638" width="10.7109375" style="14" customWidth="1"/>
    <col min="5639" max="5639" width="15.7109375" style="14" customWidth="1"/>
    <col min="5640" max="5880" width="9.140625" style="14" customWidth="1"/>
    <col min="5881" max="5881" width="8.5703125" style="14" customWidth="1"/>
    <col min="5882" max="5882" width="3.140625" style="14" customWidth="1"/>
    <col min="5883" max="5883" width="42.140625" style="14" customWidth="1"/>
    <col min="5884" max="5884" width="5.5703125" style="14" customWidth="1"/>
    <col min="5885" max="5885" width="7.42578125" style="14" customWidth="1"/>
    <col min="5886" max="5886" width="9" style="14" customWidth="1"/>
    <col min="5887" max="5887" width="13.28515625" style="14" customWidth="1"/>
    <col min="5888" max="5888" width="43.7109375" style="14"/>
    <col min="5889" max="5889" width="10.7109375" style="14" customWidth="1"/>
    <col min="5890" max="5890" width="3.28515625" style="14" customWidth="1"/>
    <col min="5891" max="5891" width="35.7109375" style="14" customWidth="1"/>
    <col min="5892" max="5892" width="3.28515625" style="14" customWidth="1"/>
    <col min="5893" max="5893" width="7.7109375" style="14" customWidth="1"/>
    <col min="5894" max="5894" width="10.7109375" style="14" customWidth="1"/>
    <col min="5895" max="5895" width="15.7109375" style="14" customWidth="1"/>
    <col min="5896" max="6136" width="9.140625" style="14" customWidth="1"/>
    <col min="6137" max="6137" width="8.5703125" style="14" customWidth="1"/>
    <col min="6138" max="6138" width="3.140625" style="14" customWidth="1"/>
    <col min="6139" max="6139" width="42.140625" style="14" customWidth="1"/>
    <col min="6140" max="6140" width="5.5703125" style="14" customWidth="1"/>
    <col min="6141" max="6141" width="7.42578125" style="14" customWidth="1"/>
    <col min="6142" max="6142" width="9" style="14" customWidth="1"/>
    <col min="6143" max="6143" width="13.28515625" style="14" customWidth="1"/>
    <col min="6144" max="6144" width="43.7109375" style="14"/>
    <col min="6145" max="6145" width="10.7109375" style="14" customWidth="1"/>
    <col min="6146" max="6146" width="3.28515625" style="14" customWidth="1"/>
    <col min="6147" max="6147" width="35.7109375" style="14" customWidth="1"/>
    <col min="6148" max="6148" width="3.28515625" style="14" customWidth="1"/>
    <col min="6149" max="6149" width="7.7109375" style="14" customWidth="1"/>
    <col min="6150" max="6150" width="10.7109375" style="14" customWidth="1"/>
    <col min="6151" max="6151" width="15.7109375" style="14" customWidth="1"/>
    <col min="6152" max="6392" width="9.140625" style="14" customWidth="1"/>
    <col min="6393" max="6393" width="8.5703125" style="14" customWidth="1"/>
    <col min="6394" max="6394" width="3.140625" style="14" customWidth="1"/>
    <col min="6395" max="6395" width="42.140625" style="14" customWidth="1"/>
    <col min="6396" max="6396" width="5.5703125" style="14" customWidth="1"/>
    <col min="6397" max="6397" width="7.42578125" style="14" customWidth="1"/>
    <col min="6398" max="6398" width="9" style="14" customWidth="1"/>
    <col min="6399" max="6399" width="13.28515625" style="14" customWidth="1"/>
    <col min="6400" max="6400" width="43.7109375" style="14"/>
    <col min="6401" max="6401" width="10.7109375" style="14" customWidth="1"/>
    <col min="6402" max="6402" width="3.28515625" style="14" customWidth="1"/>
    <col min="6403" max="6403" width="35.7109375" style="14" customWidth="1"/>
    <col min="6404" max="6404" width="3.28515625" style="14" customWidth="1"/>
    <col min="6405" max="6405" width="7.7109375" style="14" customWidth="1"/>
    <col min="6406" max="6406" width="10.7109375" style="14" customWidth="1"/>
    <col min="6407" max="6407" width="15.7109375" style="14" customWidth="1"/>
    <col min="6408" max="6648" width="9.140625" style="14" customWidth="1"/>
    <col min="6649" max="6649" width="8.5703125" style="14" customWidth="1"/>
    <col min="6650" max="6650" width="3.140625" style="14" customWidth="1"/>
    <col min="6651" max="6651" width="42.140625" style="14" customWidth="1"/>
    <col min="6652" max="6652" width="5.5703125" style="14" customWidth="1"/>
    <col min="6653" max="6653" width="7.42578125" style="14" customWidth="1"/>
    <col min="6654" max="6654" width="9" style="14" customWidth="1"/>
    <col min="6655" max="6655" width="13.28515625" style="14" customWidth="1"/>
    <col min="6656" max="6656" width="43.7109375" style="14"/>
    <col min="6657" max="6657" width="10.7109375" style="14" customWidth="1"/>
    <col min="6658" max="6658" width="3.28515625" style="14" customWidth="1"/>
    <col min="6659" max="6659" width="35.7109375" style="14" customWidth="1"/>
    <col min="6660" max="6660" width="3.28515625" style="14" customWidth="1"/>
    <col min="6661" max="6661" width="7.7109375" style="14" customWidth="1"/>
    <col min="6662" max="6662" width="10.7109375" style="14" customWidth="1"/>
    <col min="6663" max="6663" width="15.7109375" style="14" customWidth="1"/>
    <col min="6664" max="6904" width="9.140625" style="14" customWidth="1"/>
    <col min="6905" max="6905" width="8.5703125" style="14" customWidth="1"/>
    <col min="6906" max="6906" width="3.140625" style="14" customWidth="1"/>
    <col min="6907" max="6907" width="42.140625" style="14" customWidth="1"/>
    <col min="6908" max="6908" width="5.5703125" style="14" customWidth="1"/>
    <col min="6909" max="6909" width="7.42578125" style="14" customWidth="1"/>
    <col min="6910" max="6910" width="9" style="14" customWidth="1"/>
    <col min="6911" max="6911" width="13.28515625" style="14" customWidth="1"/>
    <col min="6912" max="6912" width="43.7109375" style="14"/>
    <col min="6913" max="6913" width="10.7109375" style="14" customWidth="1"/>
    <col min="6914" max="6914" width="3.28515625" style="14" customWidth="1"/>
    <col min="6915" max="6915" width="35.7109375" style="14" customWidth="1"/>
    <col min="6916" max="6916" width="3.28515625" style="14" customWidth="1"/>
    <col min="6917" max="6917" width="7.7109375" style="14" customWidth="1"/>
    <col min="6918" max="6918" width="10.7109375" style="14" customWidth="1"/>
    <col min="6919" max="6919" width="15.7109375" style="14" customWidth="1"/>
    <col min="6920" max="7160" width="9.140625" style="14" customWidth="1"/>
    <col min="7161" max="7161" width="8.5703125" style="14" customWidth="1"/>
    <col min="7162" max="7162" width="3.140625" style="14" customWidth="1"/>
    <col min="7163" max="7163" width="42.140625" style="14" customWidth="1"/>
    <col min="7164" max="7164" width="5.5703125" style="14" customWidth="1"/>
    <col min="7165" max="7165" width="7.42578125" style="14" customWidth="1"/>
    <col min="7166" max="7166" width="9" style="14" customWidth="1"/>
    <col min="7167" max="7167" width="13.28515625" style="14" customWidth="1"/>
    <col min="7168" max="7168" width="43.7109375" style="14"/>
    <col min="7169" max="7169" width="10.7109375" style="14" customWidth="1"/>
    <col min="7170" max="7170" width="3.28515625" style="14" customWidth="1"/>
    <col min="7171" max="7171" width="35.7109375" style="14" customWidth="1"/>
    <col min="7172" max="7172" width="3.28515625" style="14" customWidth="1"/>
    <col min="7173" max="7173" width="7.7109375" style="14" customWidth="1"/>
    <col min="7174" max="7174" width="10.7109375" style="14" customWidth="1"/>
    <col min="7175" max="7175" width="15.7109375" style="14" customWidth="1"/>
    <col min="7176" max="7416" width="9.140625" style="14" customWidth="1"/>
    <col min="7417" max="7417" width="8.5703125" style="14" customWidth="1"/>
    <col min="7418" max="7418" width="3.140625" style="14" customWidth="1"/>
    <col min="7419" max="7419" width="42.140625" style="14" customWidth="1"/>
    <col min="7420" max="7420" width="5.5703125" style="14" customWidth="1"/>
    <col min="7421" max="7421" width="7.42578125" style="14" customWidth="1"/>
    <col min="7422" max="7422" width="9" style="14" customWidth="1"/>
    <col min="7423" max="7423" width="13.28515625" style="14" customWidth="1"/>
    <col min="7424" max="7424" width="43.7109375" style="14"/>
    <col min="7425" max="7425" width="10.7109375" style="14" customWidth="1"/>
    <col min="7426" max="7426" width="3.28515625" style="14" customWidth="1"/>
    <col min="7427" max="7427" width="35.7109375" style="14" customWidth="1"/>
    <col min="7428" max="7428" width="3.28515625" style="14" customWidth="1"/>
    <col min="7429" max="7429" width="7.7109375" style="14" customWidth="1"/>
    <col min="7430" max="7430" width="10.7109375" style="14" customWidth="1"/>
    <col min="7431" max="7431" width="15.7109375" style="14" customWidth="1"/>
    <col min="7432" max="7672" width="9.140625" style="14" customWidth="1"/>
    <col min="7673" max="7673" width="8.5703125" style="14" customWidth="1"/>
    <col min="7674" max="7674" width="3.140625" style="14" customWidth="1"/>
    <col min="7675" max="7675" width="42.140625" style="14" customWidth="1"/>
    <col min="7676" max="7676" width="5.5703125" style="14" customWidth="1"/>
    <col min="7677" max="7677" width="7.42578125" style="14" customWidth="1"/>
    <col min="7678" max="7678" width="9" style="14" customWidth="1"/>
    <col min="7679" max="7679" width="13.28515625" style="14" customWidth="1"/>
    <col min="7680" max="7680" width="43.7109375" style="14"/>
    <col min="7681" max="7681" width="10.7109375" style="14" customWidth="1"/>
    <col min="7682" max="7682" width="3.28515625" style="14" customWidth="1"/>
    <col min="7683" max="7683" width="35.7109375" style="14" customWidth="1"/>
    <col min="7684" max="7684" width="3.28515625" style="14" customWidth="1"/>
    <col min="7685" max="7685" width="7.7109375" style="14" customWidth="1"/>
    <col min="7686" max="7686" width="10.7109375" style="14" customWidth="1"/>
    <col min="7687" max="7687" width="15.7109375" style="14" customWidth="1"/>
    <col min="7688" max="7928" width="9.140625" style="14" customWidth="1"/>
    <col min="7929" max="7929" width="8.5703125" style="14" customWidth="1"/>
    <col min="7930" max="7930" width="3.140625" style="14" customWidth="1"/>
    <col min="7931" max="7931" width="42.140625" style="14" customWidth="1"/>
    <col min="7932" max="7932" width="5.5703125" style="14" customWidth="1"/>
    <col min="7933" max="7933" width="7.42578125" style="14" customWidth="1"/>
    <col min="7934" max="7934" width="9" style="14" customWidth="1"/>
    <col min="7935" max="7935" width="13.28515625" style="14" customWidth="1"/>
    <col min="7936" max="7936" width="43.7109375" style="14"/>
    <col min="7937" max="7937" width="10.7109375" style="14" customWidth="1"/>
    <col min="7938" max="7938" width="3.28515625" style="14" customWidth="1"/>
    <col min="7939" max="7939" width="35.7109375" style="14" customWidth="1"/>
    <col min="7940" max="7940" width="3.28515625" style="14" customWidth="1"/>
    <col min="7941" max="7941" width="7.7109375" style="14" customWidth="1"/>
    <col min="7942" max="7942" width="10.7109375" style="14" customWidth="1"/>
    <col min="7943" max="7943" width="15.7109375" style="14" customWidth="1"/>
    <col min="7944" max="8184" width="9.140625" style="14" customWidth="1"/>
    <col min="8185" max="8185" width="8.5703125" style="14" customWidth="1"/>
    <col min="8186" max="8186" width="3.140625" style="14" customWidth="1"/>
    <col min="8187" max="8187" width="42.140625" style="14" customWidth="1"/>
    <col min="8188" max="8188" width="5.5703125" style="14" customWidth="1"/>
    <col min="8189" max="8189" width="7.42578125" style="14" customWidth="1"/>
    <col min="8190" max="8190" width="9" style="14" customWidth="1"/>
    <col min="8191" max="8191" width="13.28515625" style="14" customWidth="1"/>
    <col min="8192" max="8192" width="43.7109375" style="14"/>
    <col min="8193" max="8193" width="10.7109375" style="14" customWidth="1"/>
    <col min="8194" max="8194" width="3.28515625" style="14" customWidth="1"/>
    <col min="8195" max="8195" width="35.7109375" style="14" customWidth="1"/>
    <col min="8196" max="8196" width="3.28515625" style="14" customWidth="1"/>
    <col min="8197" max="8197" width="7.7109375" style="14" customWidth="1"/>
    <col min="8198" max="8198" width="10.7109375" style="14" customWidth="1"/>
    <col min="8199" max="8199" width="15.7109375" style="14" customWidth="1"/>
    <col min="8200" max="8440" width="9.140625" style="14" customWidth="1"/>
    <col min="8441" max="8441" width="8.5703125" style="14" customWidth="1"/>
    <col min="8442" max="8442" width="3.140625" style="14" customWidth="1"/>
    <col min="8443" max="8443" width="42.140625" style="14" customWidth="1"/>
    <col min="8444" max="8444" width="5.5703125" style="14" customWidth="1"/>
    <col min="8445" max="8445" width="7.42578125" style="14" customWidth="1"/>
    <col min="8446" max="8446" width="9" style="14" customWidth="1"/>
    <col min="8447" max="8447" width="13.28515625" style="14" customWidth="1"/>
    <col min="8448" max="8448" width="43.7109375" style="14"/>
    <col min="8449" max="8449" width="10.7109375" style="14" customWidth="1"/>
    <col min="8450" max="8450" width="3.28515625" style="14" customWidth="1"/>
    <col min="8451" max="8451" width="35.7109375" style="14" customWidth="1"/>
    <col min="8452" max="8452" width="3.28515625" style="14" customWidth="1"/>
    <col min="8453" max="8453" width="7.7109375" style="14" customWidth="1"/>
    <col min="8454" max="8454" width="10.7109375" style="14" customWidth="1"/>
    <col min="8455" max="8455" width="15.7109375" style="14" customWidth="1"/>
    <col min="8456" max="8696" width="9.140625" style="14" customWidth="1"/>
    <col min="8697" max="8697" width="8.5703125" style="14" customWidth="1"/>
    <col min="8698" max="8698" width="3.140625" style="14" customWidth="1"/>
    <col min="8699" max="8699" width="42.140625" style="14" customWidth="1"/>
    <col min="8700" max="8700" width="5.5703125" style="14" customWidth="1"/>
    <col min="8701" max="8701" width="7.42578125" style="14" customWidth="1"/>
    <col min="8702" max="8702" width="9" style="14" customWidth="1"/>
    <col min="8703" max="8703" width="13.28515625" style="14" customWidth="1"/>
    <col min="8704" max="8704" width="43.7109375" style="14"/>
    <col min="8705" max="8705" width="10.7109375" style="14" customWidth="1"/>
    <col min="8706" max="8706" width="3.28515625" style="14" customWidth="1"/>
    <col min="8707" max="8707" width="35.7109375" style="14" customWidth="1"/>
    <col min="8708" max="8708" width="3.28515625" style="14" customWidth="1"/>
    <col min="8709" max="8709" width="7.7109375" style="14" customWidth="1"/>
    <col min="8710" max="8710" width="10.7109375" style="14" customWidth="1"/>
    <col min="8711" max="8711" width="15.7109375" style="14" customWidth="1"/>
    <col min="8712" max="8952" width="9.140625" style="14" customWidth="1"/>
    <col min="8953" max="8953" width="8.5703125" style="14" customWidth="1"/>
    <col min="8954" max="8954" width="3.140625" style="14" customWidth="1"/>
    <col min="8955" max="8955" width="42.140625" style="14" customWidth="1"/>
    <col min="8956" max="8956" width="5.5703125" style="14" customWidth="1"/>
    <col min="8957" max="8957" width="7.42578125" style="14" customWidth="1"/>
    <col min="8958" max="8958" width="9" style="14" customWidth="1"/>
    <col min="8959" max="8959" width="13.28515625" style="14" customWidth="1"/>
    <col min="8960" max="8960" width="43.7109375" style="14"/>
    <col min="8961" max="8961" width="10.7109375" style="14" customWidth="1"/>
    <col min="8962" max="8962" width="3.28515625" style="14" customWidth="1"/>
    <col min="8963" max="8963" width="35.7109375" style="14" customWidth="1"/>
    <col min="8964" max="8964" width="3.28515625" style="14" customWidth="1"/>
    <col min="8965" max="8965" width="7.7109375" style="14" customWidth="1"/>
    <col min="8966" max="8966" width="10.7109375" style="14" customWidth="1"/>
    <col min="8967" max="8967" width="15.7109375" style="14" customWidth="1"/>
    <col min="8968" max="9208" width="9.140625" style="14" customWidth="1"/>
    <col min="9209" max="9209" width="8.5703125" style="14" customWidth="1"/>
    <col min="9210" max="9210" width="3.140625" style="14" customWidth="1"/>
    <col min="9211" max="9211" width="42.140625" style="14" customWidth="1"/>
    <col min="9212" max="9212" width="5.5703125" style="14" customWidth="1"/>
    <col min="9213" max="9213" width="7.42578125" style="14" customWidth="1"/>
    <col min="9214" max="9214" width="9" style="14" customWidth="1"/>
    <col min="9215" max="9215" width="13.28515625" style="14" customWidth="1"/>
    <col min="9216" max="9216" width="43.7109375" style="14"/>
    <col min="9217" max="9217" width="10.7109375" style="14" customWidth="1"/>
    <col min="9218" max="9218" width="3.28515625" style="14" customWidth="1"/>
    <col min="9219" max="9219" width="35.7109375" style="14" customWidth="1"/>
    <col min="9220" max="9220" width="3.28515625" style="14" customWidth="1"/>
    <col min="9221" max="9221" width="7.7109375" style="14" customWidth="1"/>
    <col min="9222" max="9222" width="10.7109375" style="14" customWidth="1"/>
    <col min="9223" max="9223" width="15.7109375" style="14" customWidth="1"/>
    <col min="9224" max="9464" width="9.140625" style="14" customWidth="1"/>
    <col min="9465" max="9465" width="8.5703125" style="14" customWidth="1"/>
    <col min="9466" max="9466" width="3.140625" style="14" customWidth="1"/>
    <col min="9467" max="9467" width="42.140625" style="14" customWidth="1"/>
    <col min="9468" max="9468" width="5.5703125" style="14" customWidth="1"/>
    <col min="9469" max="9469" width="7.42578125" style="14" customWidth="1"/>
    <col min="9470" max="9470" width="9" style="14" customWidth="1"/>
    <col min="9471" max="9471" width="13.28515625" style="14" customWidth="1"/>
    <col min="9472" max="9472" width="43.7109375" style="14"/>
    <col min="9473" max="9473" width="10.7109375" style="14" customWidth="1"/>
    <col min="9474" max="9474" width="3.28515625" style="14" customWidth="1"/>
    <col min="9475" max="9475" width="35.7109375" style="14" customWidth="1"/>
    <col min="9476" max="9476" width="3.28515625" style="14" customWidth="1"/>
    <col min="9477" max="9477" width="7.7109375" style="14" customWidth="1"/>
    <col min="9478" max="9478" width="10.7109375" style="14" customWidth="1"/>
    <col min="9479" max="9479" width="15.7109375" style="14" customWidth="1"/>
    <col min="9480" max="9720" width="9.140625" style="14" customWidth="1"/>
    <col min="9721" max="9721" width="8.5703125" style="14" customWidth="1"/>
    <col min="9722" max="9722" width="3.140625" style="14" customWidth="1"/>
    <col min="9723" max="9723" width="42.140625" style="14" customWidth="1"/>
    <col min="9724" max="9724" width="5.5703125" style="14" customWidth="1"/>
    <col min="9725" max="9725" width="7.42578125" style="14" customWidth="1"/>
    <col min="9726" max="9726" width="9" style="14" customWidth="1"/>
    <col min="9727" max="9727" width="13.28515625" style="14" customWidth="1"/>
    <col min="9728" max="9728" width="43.7109375" style="14"/>
    <col min="9729" max="9729" width="10.7109375" style="14" customWidth="1"/>
    <col min="9730" max="9730" width="3.28515625" style="14" customWidth="1"/>
    <col min="9731" max="9731" width="35.7109375" style="14" customWidth="1"/>
    <col min="9732" max="9732" width="3.28515625" style="14" customWidth="1"/>
    <col min="9733" max="9733" width="7.7109375" style="14" customWidth="1"/>
    <col min="9734" max="9734" width="10.7109375" style="14" customWidth="1"/>
    <col min="9735" max="9735" width="15.7109375" style="14" customWidth="1"/>
    <col min="9736" max="9976" width="9.140625" style="14" customWidth="1"/>
    <col min="9977" max="9977" width="8.5703125" style="14" customWidth="1"/>
    <col min="9978" max="9978" width="3.140625" style="14" customWidth="1"/>
    <col min="9979" max="9979" width="42.140625" style="14" customWidth="1"/>
    <col min="9980" max="9980" width="5.5703125" style="14" customWidth="1"/>
    <col min="9981" max="9981" width="7.42578125" style="14" customWidth="1"/>
    <col min="9982" max="9982" width="9" style="14" customWidth="1"/>
    <col min="9983" max="9983" width="13.28515625" style="14" customWidth="1"/>
    <col min="9984" max="9984" width="43.7109375" style="14"/>
    <col min="9985" max="9985" width="10.7109375" style="14" customWidth="1"/>
    <col min="9986" max="9986" width="3.28515625" style="14" customWidth="1"/>
    <col min="9987" max="9987" width="35.7109375" style="14" customWidth="1"/>
    <col min="9988" max="9988" width="3.28515625" style="14" customWidth="1"/>
    <col min="9989" max="9989" width="7.7109375" style="14" customWidth="1"/>
    <col min="9990" max="9990" width="10.7109375" style="14" customWidth="1"/>
    <col min="9991" max="9991" width="15.7109375" style="14" customWidth="1"/>
    <col min="9992" max="10232" width="9.140625" style="14" customWidth="1"/>
    <col min="10233" max="10233" width="8.5703125" style="14" customWidth="1"/>
    <col min="10234" max="10234" width="3.140625" style="14" customWidth="1"/>
    <col min="10235" max="10235" width="42.140625" style="14" customWidth="1"/>
    <col min="10236" max="10236" width="5.5703125" style="14" customWidth="1"/>
    <col min="10237" max="10237" width="7.42578125" style="14" customWidth="1"/>
    <col min="10238" max="10238" width="9" style="14" customWidth="1"/>
    <col min="10239" max="10239" width="13.28515625" style="14" customWidth="1"/>
    <col min="10240" max="10240" width="43.7109375" style="14"/>
    <col min="10241" max="10241" width="10.7109375" style="14" customWidth="1"/>
    <col min="10242" max="10242" width="3.28515625" style="14" customWidth="1"/>
    <col min="10243" max="10243" width="35.7109375" style="14" customWidth="1"/>
    <col min="10244" max="10244" width="3.28515625" style="14" customWidth="1"/>
    <col min="10245" max="10245" width="7.7109375" style="14" customWidth="1"/>
    <col min="10246" max="10246" width="10.7109375" style="14" customWidth="1"/>
    <col min="10247" max="10247" width="15.7109375" style="14" customWidth="1"/>
    <col min="10248" max="10488" width="9.140625" style="14" customWidth="1"/>
    <col min="10489" max="10489" width="8.5703125" style="14" customWidth="1"/>
    <col min="10490" max="10490" width="3.140625" style="14" customWidth="1"/>
    <col min="10491" max="10491" width="42.140625" style="14" customWidth="1"/>
    <col min="10492" max="10492" width="5.5703125" style="14" customWidth="1"/>
    <col min="10493" max="10493" width="7.42578125" style="14" customWidth="1"/>
    <col min="10494" max="10494" width="9" style="14" customWidth="1"/>
    <col min="10495" max="10495" width="13.28515625" style="14" customWidth="1"/>
    <col min="10496" max="10496" width="43.7109375" style="14"/>
    <col min="10497" max="10497" width="10.7109375" style="14" customWidth="1"/>
    <col min="10498" max="10498" width="3.28515625" style="14" customWidth="1"/>
    <col min="10499" max="10499" width="35.7109375" style="14" customWidth="1"/>
    <col min="10500" max="10500" width="3.28515625" style="14" customWidth="1"/>
    <col min="10501" max="10501" width="7.7109375" style="14" customWidth="1"/>
    <col min="10502" max="10502" width="10.7109375" style="14" customWidth="1"/>
    <col min="10503" max="10503" width="15.7109375" style="14" customWidth="1"/>
    <col min="10504" max="10744" width="9.140625" style="14" customWidth="1"/>
    <col min="10745" max="10745" width="8.5703125" style="14" customWidth="1"/>
    <col min="10746" max="10746" width="3.140625" style="14" customWidth="1"/>
    <col min="10747" max="10747" width="42.140625" style="14" customWidth="1"/>
    <col min="10748" max="10748" width="5.5703125" style="14" customWidth="1"/>
    <col min="10749" max="10749" width="7.42578125" style="14" customWidth="1"/>
    <col min="10750" max="10750" width="9" style="14" customWidth="1"/>
    <col min="10751" max="10751" width="13.28515625" style="14" customWidth="1"/>
    <col min="10752" max="10752" width="43.7109375" style="14"/>
    <col min="10753" max="10753" width="10.7109375" style="14" customWidth="1"/>
    <col min="10754" max="10754" width="3.28515625" style="14" customWidth="1"/>
    <col min="10755" max="10755" width="35.7109375" style="14" customWidth="1"/>
    <col min="10756" max="10756" width="3.28515625" style="14" customWidth="1"/>
    <col min="10757" max="10757" width="7.7109375" style="14" customWidth="1"/>
    <col min="10758" max="10758" width="10.7109375" style="14" customWidth="1"/>
    <col min="10759" max="10759" width="15.7109375" style="14" customWidth="1"/>
    <col min="10760" max="11000" width="9.140625" style="14" customWidth="1"/>
    <col min="11001" max="11001" width="8.5703125" style="14" customWidth="1"/>
    <col min="11002" max="11002" width="3.140625" style="14" customWidth="1"/>
    <col min="11003" max="11003" width="42.140625" style="14" customWidth="1"/>
    <col min="11004" max="11004" width="5.5703125" style="14" customWidth="1"/>
    <col min="11005" max="11005" width="7.42578125" style="14" customWidth="1"/>
    <col min="11006" max="11006" width="9" style="14" customWidth="1"/>
    <col min="11007" max="11007" width="13.28515625" style="14" customWidth="1"/>
    <col min="11008" max="11008" width="43.7109375" style="14"/>
    <col min="11009" max="11009" width="10.7109375" style="14" customWidth="1"/>
    <col min="11010" max="11010" width="3.28515625" style="14" customWidth="1"/>
    <col min="11011" max="11011" width="35.7109375" style="14" customWidth="1"/>
    <col min="11012" max="11012" width="3.28515625" style="14" customWidth="1"/>
    <col min="11013" max="11013" width="7.7109375" style="14" customWidth="1"/>
    <col min="11014" max="11014" width="10.7109375" style="14" customWidth="1"/>
    <col min="11015" max="11015" width="15.7109375" style="14" customWidth="1"/>
    <col min="11016" max="11256" width="9.140625" style="14" customWidth="1"/>
    <col min="11257" max="11257" width="8.5703125" style="14" customWidth="1"/>
    <col min="11258" max="11258" width="3.140625" style="14" customWidth="1"/>
    <col min="11259" max="11259" width="42.140625" style="14" customWidth="1"/>
    <col min="11260" max="11260" width="5.5703125" style="14" customWidth="1"/>
    <col min="11261" max="11261" width="7.42578125" style="14" customWidth="1"/>
    <col min="11262" max="11262" width="9" style="14" customWidth="1"/>
    <col min="11263" max="11263" width="13.28515625" style="14" customWidth="1"/>
    <col min="11264" max="11264" width="43.7109375" style="14"/>
    <col min="11265" max="11265" width="10.7109375" style="14" customWidth="1"/>
    <col min="11266" max="11266" width="3.28515625" style="14" customWidth="1"/>
    <col min="11267" max="11267" width="35.7109375" style="14" customWidth="1"/>
    <col min="11268" max="11268" width="3.28515625" style="14" customWidth="1"/>
    <col min="11269" max="11269" width="7.7109375" style="14" customWidth="1"/>
    <col min="11270" max="11270" width="10.7109375" style="14" customWidth="1"/>
    <col min="11271" max="11271" width="15.7109375" style="14" customWidth="1"/>
    <col min="11272" max="11512" width="9.140625" style="14" customWidth="1"/>
    <col min="11513" max="11513" width="8.5703125" style="14" customWidth="1"/>
    <col min="11514" max="11514" width="3.140625" style="14" customWidth="1"/>
    <col min="11515" max="11515" width="42.140625" style="14" customWidth="1"/>
    <col min="11516" max="11516" width="5.5703125" style="14" customWidth="1"/>
    <col min="11517" max="11517" width="7.42578125" style="14" customWidth="1"/>
    <col min="11518" max="11518" width="9" style="14" customWidth="1"/>
    <col min="11519" max="11519" width="13.28515625" style="14" customWidth="1"/>
    <col min="11520" max="11520" width="43.7109375" style="14"/>
    <col min="11521" max="11521" width="10.7109375" style="14" customWidth="1"/>
    <col min="11522" max="11522" width="3.28515625" style="14" customWidth="1"/>
    <col min="11523" max="11523" width="35.7109375" style="14" customWidth="1"/>
    <col min="11524" max="11524" width="3.28515625" style="14" customWidth="1"/>
    <col min="11525" max="11525" width="7.7109375" style="14" customWidth="1"/>
    <col min="11526" max="11526" width="10.7109375" style="14" customWidth="1"/>
    <col min="11527" max="11527" width="15.7109375" style="14" customWidth="1"/>
    <col min="11528" max="11768" width="9.140625" style="14" customWidth="1"/>
    <col min="11769" max="11769" width="8.5703125" style="14" customWidth="1"/>
    <col min="11770" max="11770" width="3.140625" style="14" customWidth="1"/>
    <col min="11771" max="11771" width="42.140625" style="14" customWidth="1"/>
    <col min="11772" max="11772" width="5.5703125" style="14" customWidth="1"/>
    <col min="11773" max="11773" width="7.42578125" style="14" customWidth="1"/>
    <col min="11774" max="11774" width="9" style="14" customWidth="1"/>
    <col min="11775" max="11775" width="13.28515625" style="14" customWidth="1"/>
    <col min="11776" max="11776" width="43.7109375" style="14"/>
    <col min="11777" max="11777" width="10.7109375" style="14" customWidth="1"/>
    <col min="11778" max="11778" width="3.28515625" style="14" customWidth="1"/>
    <col min="11779" max="11779" width="35.7109375" style="14" customWidth="1"/>
    <col min="11780" max="11780" width="3.28515625" style="14" customWidth="1"/>
    <col min="11781" max="11781" width="7.7109375" style="14" customWidth="1"/>
    <col min="11782" max="11782" width="10.7109375" style="14" customWidth="1"/>
    <col min="11783" max="11783" width="15.7109375" style="14" customWidth="1"/>
    <col min="11784" max="12024" width="9.140625" style="14" customWidth="1"/>
    <col min="12025" max="12025" width="8.5703125" style="14" customWidth="1"/>
    <col min="12026" max="12026" width="3.140625" style="14" customWidth="1"/>
    <col min="12027" max="12027" width="42.140625" style="14" customWidth="1"/>
    <col min="12028" max="12028" width="5.5703125" style="14" customWidth="1"/>
    <col min="12029" max="12029" width="7.42578125" style="14" customWidth="1"/>
    <col min="12030" max="12030" width="9" style="14" customWidth="1"/>
    <col min="12031" max="12031" width="13.28515625" style="14" customWidth="1"/>
    <col min="12032" max="12032" width="43.7109375" style="14"/>
    <col min="12033" max="12033" width="10.7109375" style="14" customWidth="1"/>
    <col min="12034" max="12034" width="3.28515625" style="14" customWidth="1"/>
    <col min="12035" max="12035" width="35.7109375" style="14" customWidth="1"/>
    <col min="12036" max="12036" width="3.28515625" style="14" customWidth="1"/>
    <col min="12037" max="12037" width="7.7109375" style="14" customWidth="1"/>
    <col min="12038" max="12038" width="10.7109375" style="14" customWidth="1"/>
    <col min="12039" max="12039" width="15.7109375" style="14" customWidth="1"/>
    <col min="12040" max="12280" width="9.140625" style="14" customWidth="1"/>
    <col min="12281" max="12281" width="8.5703125" style="14" customWidth="1"/>
    <col min="12282" max="12282" width="3.140625" style="14" customWidth="1"/>
    <col min="12283" max="12283" width="42.140625" style="14" customWidth="1"/>
    <col min="12284" max="12284" width="5.5703125" style="14" customWidth="1"/>
    <col min="12285" max="12285" width="7.42578125" style="14" customWidth="1"/>
    <col min="12286" max="12286" width="9" style="14" customWidth="1"/>
    <col min="12287" max="12287" width="13.28515625" style="14" customWidth="1"/>
    <col min="12288" max="12288" width="43.7109375" style="14"/>
    <col min="12289" max="12289" width="10.7109375" style="14" customWidth="1"/>
    <col min="12290" max="12290" width="3.28515625" style="14" customWidth="1"/>
    <col min="12291" max="12291" width="35.7109375" style="14" customWidth="1"/>
    <col min="12292" max="12292" width="3.28515625" style="14" customWidth="1"/>
    <col min="12293" max="12293" width="7.7109375" style="14" customWidth="1"/>
    <col min="12294" max="12294" width="10.7109375" style="14" customWidth="1"/>
    <col min="12295" max="12295" width="15.7109375" style="14" customWidth="1"/>
    <col min="12296" max="12536" width="9.140625" style="14" customWidth="1"/>
    <col min="12537" max="12537" width="8.5703125" style="14" customWidth="1"/>
    <col min="12538" max="12538" width="3.140625" style="14" customWidth="1"/>
    <col min="12539" max="12539" width="42.140625" style="14" customWidth="1"/>
    <col min="12540" max="12540" width="5.5703125" style="14" customWidth="1"/>
    <col min="12541" max="12541" width="7.42578125" style="14" customWidth="1"/>
    <col min="12542" max="12542" width="9" style="14" customWidth="1"/>
    <col min="12543" max="12543" width="13.28515625" style="14" customWidth="1"/>
    <col min="12544" max="12544" width="43.7109375" style="14"/>
    <col min="12545" max="12545" width="10.7109375" style="14" customWidth="1"/>
    <col min="12546" max="12546" width="3.28515625" style="14" customWidth="1"/>
    <col min="12547" max="12547" width="35.7109375" style="14" customWidth="1"/>
    <col min="12548" max="12548" width="3.28515625" style="14" customWidth="1"/>
    <col min="12549" max="12549" width="7.7109375" style="14" customWidth="1"/>
    <col min="12550" max="12550" width="10.7109375" style="14" customWidth="1"/>
    <col min="12551" max="12551" width="15.7109375" style="14" customWidth="1"/>
    <col min="12552" max="12792" width="9.140625" style="14" customWidth="1"/>
    <col min="12793" max="12793" width="8.5703125" style="14" customWidth="1"/>
    <col min="12794" max="12794" width="3.140625" style="14" customWidth="1"/>
    <col min="12795" max="12795" width="42.140625" style="14" customWidth="1"/>
    <col min="12796" max="12796" width="5.5703125" style="14" customWidth="1"/>
    <col min="12797" max="12797" width="7.42578125" style="14" customWidth="1"/>
    <col min="12798" max="12798" width="9" style="14" customWidth="1"/>
    <col min="12799" max="12799" width="13.28515625" style="14" customWidth="1"/>
    <col min="12800" max="12800" width="43.7109375" style="14"/>
    <col min="12801" max="12801" width="10.7109375" style="14" customWidth="1"/>
    <col min="12802" max="12802" width="3.28515625" style="14" customWidth="1"/>
    <col min="12803" max="12803" width="35.7109375" style="14" customWidth="1"/>
    <col min="12804" max="12804" width="3.28515625" style="14" customWidth="1"/>
    <col min="12805" max="12805" width="7.7109375" style="14" customWidth="1"/>
    <col min="12806" max="12806" width="10.7109375" style="14" customWidth="1"/>
    <col min="12807" max="12807" width="15.7109375" style="14" customWidth="1"/>
    <col min="12808" max="13048" width="9.140625" style="14" customWidth="1"/>
    <col min="13049" max="13049" width="8.5703125" style="14" customWidth="1"/>
    <col min="13050" max="13050" width="3.140625" style="14" customWidth="1"/>
    <col min="13051" max="13051" width="42.140625" style="14" customWidth="1"/>
    <col min="13052" max="13052" width="5.5703125" style="14" customWidth="1"/>
    <col min="13053" max="13053" width="7.42578125" style="14" customWidth="1"/>
    <col min="13054" max="13054" width="9" style="14" customWidth="1"/>
    <col min="13055" max="13055" width="13.28515625" style="14" customWidth="1"/>
    <col min="13056" max="13056" width="43.7109375" style="14"/>
    <col min="13057" max="13057" width="10.7109375" style="14" customWidth="1"/>
    <col min="13058" max="13058" width="3.28515625" style="14" customWidth="1"/>
    <col min="13059" max="13059" width="35.7109375" style="14" customWidth="1"/>
    <col min="13060" max="13060" width="3.28515625" style="14" customWidth="1"/>
    <col min="13061" max="13061" width="7.7109375" style="14" customWidth="1"/>
    <col min="13062" max="13062" width="10.7109375" style="14" customWidth="1"/>
    <col min="13063" max="13063" width="15.7109375" style="14" customWidth="1"/>
    <col min="13064" max="13304" width="9.140625" style="14" customWidth="1"/>
    <col min="13305" max="13305" width="8.5703125" style="14" customWidth="1"/>
    <col min="13306" max="13306" width="3.140625" style="14" customWidth="1"/>
    <col min="13307" max="13307" width="42.140625" style="14" customWidth="1"/>
    <col min="13308" max="13308" width="5.5703125" style="14" customWidth="1"/>
    <col min="13309" max="13309" width="7.42578125" style="14" customWidth="1"/>
    <col min="13310" max="13310" width="9" style="14" customWidth="1"/>
    <col min="13311" max="13311" width="13.28515625" style="14" customWidth="1"/>
    <col min="13312" max="13312" width="43.7109375" style="14"/>
    <col min="13313" max="13313" width="10.7109375" style="14" customWidth="1"/>
    <col min="13314" max="13314" width="3.28515625" style="14" customWidth="1"/>
    <col min="13315" max="13315" width="35.7109375" style="14" customWidth="1"/>
    <col min="13316" max="13316" width="3.28515625" style="14" customWidth="1"/>
    <col min="13317" max="13317" width="7.7109375" style="14" customWidth="1"/>
    <col min="13318" max="13318" width="10.7109375" style="14" customWidth="1"/>
    <col min="13319" max="13319" width="15.7109375" style="14" customWidth="1"/>
    <col min="13320" max="13560" width="9.140625" style="14" customWidth="1"/>
    <col min="13561" max="13561" width="8.5703125" style="14" customWidth="1"/>
    <col min="13562" max="13562" width="3.140625" style="14" customWidth="1"/>
    <col min="13563" max="13563" width="42.140625" style="14" customWidth="1"/>
    <col min="13564" max="13564" width="5.5703125" style="14" customWidth="1"/>
    <col min="13565" max="13565" width="7.42578125" style="14" customWidth="1"/>
    <col min="13566" max="13566" width="9" style="14" customWidth="1"/>
    <col min="13567" max="13567" width="13.28515625" style="14" customWidth="1"/>
    <col min="13568" max="13568" width="43.7109375" style="14"/>
    <col min="13569" max="13569" width="10.7109375" style="14" customWidth="1"/>
    <col min="13570" max="13570" width="3.28515625" style="14" customWidth="1"/>
    <col min="13571" max="13571" width="35.7109375" style="14" customWidth="1"/>
    <col min="13572" max="13572" width="3.28515625" style="14" customWidth="1"/>
    <col min="13573" max="13573" width="7.7109375" style="14" customWidth="1"/>
    <col min="13574" max="13574" width="10.7109375" style="14" customWidth="1"/>
    <col min="13575" max="13575" width="15.7109375" style="14" customWidth="1"/>
    <col min="13576" max="13816" width="9.140625" style="14" customWidth="1"/>
    <col min="13817" max="13817" width="8.5703125" style="14" customWidth="1"/>
    <col min="13818" max="13818" width="3.140625" style="14" customWidth="1"/>
    <col min="13819" max="13819" width="42.140625" style="14" customWidth="1"/>
    <col min="13820" max="13820" width="5.5703125" style="14" customWidth="1"/>
    <col min="13821" max="13821" width="7.42578125" style="14" customWidth="1"/>
    <col min="13822" max="13822" width="9" style="14" customWidth="1"/>
    <col min="13823" max="13823" width="13.28515625" style="14" customWidth="1"/>
    <col min="13824" max="13824" width="43.7109375" style="14"/>
    <col min="13825" max="13825" width="10.7109375" style="14" customWidth="1"/>
    <col min="13826" max="13826" width="3.28515625" style="14" customWidth="1"/>
    <col min="13827" max="13827" width="35.7109375" style="14" customWidth="1"/>
    <col min="13828" max="13828" width="3.28515625" style="14" customWidth="1"/>
    <col min="13829" max="13829" width="7.7109375" style="14" customWidth="1"/>
    <col min="13830" max="13830" width="10.7109375" style="14" customWidth="1"/>
    <col min="13831" max="13831" width="15.7109375" style="14" customWidth="1"/>
    <col min="13832" max="14072" width="9.140625" style="14" customWidth="1"/>
    <col min="14073" max="14073" width="8.5703125" style="14" customWidth="1"/>
    <col min="14074" max="14074" width="3.140625" style="14" customWidth="1"/>
    <col min="14075" max="14075" width="42.140625" style="14" customWidth="1"/>
    <col min="14076" max="14076" width="5.5703125" style="14" customWidth="1"/>
    <col min="14077" max="14077" width="7.42578125" style="14" customWidth="1"/>
    <col min="14078" max="14078" width="9" style="14" customWidth="1"/>
    <col min="14079" max="14079" width="13.28515625" style="14" customWidth="1"/>
    <col min="14080" max="14080" width="43.7109375" style="14"/>
    <col min="14081" max="14081" width="10.7109375" style="14" customWidth="1"/>
    <col min="14082" max="14082" width="3.28515625" style="14" customWidth="1"/>
    <col min="14083" max="14083" width="35.7109375" style="14" customWidth="1"/>
    <col min="14084" max="14084" width="3.28515625" style="14" customWidth="1"/>
    <col min="14085" max="14085" width="7.7109375" style="14" customWidth="1"/>
    <col min="14086" max="14086" width="10.7109375" style="14" customWidth="1"/>
    <col min="14087" max="14087" width="15.7109375" style="14" customWidth="1"/>
    <col min="14088" max="14328" width="9.140625" style="14" customWidth="1"/>
    <col min="14329" max="14329" width="8.5703125" style="14" customWidth="1"/>
    <col min="14330" max="14330" width="3.140625" style="14" customWidth="1"/>
    <col min="14331" max="14331" width="42.140625" style="14" customWidth="1"/>
    <col min="14332" max="14332" width="5.5703125" style="14" customWidth="1"/>
    <col min="14333" max="14333" width="7.42578125" style="14" customWidth="1"/>
    <col min="14334" max="14334" width="9" style="14" customWidth="1"/>
    <col min="14335" max="14335" width="13.28515625" style="14" customWidth="1"/>
    <col min="14336" max="14336" width="43.7109375" style="14"/>
    <col min="14337" max="14337" width="10.7109375" style="14" customWidth="1"/>
    <col min="14338" max="14338" width="3.28515625" style="14" customWidth="1"/>
    <col min="14339" max="14339" width="35.7109375" style="14" customWidth="1"/>
    <col min="14340" max="14340" width="3.28515625" style="14" customWidth="1"/>
    <col min="14341" max="14341" width="7.7109375" style="14" customWidth="1"/>
    <col min="14342" max="14342" width="10.7109375" style="14" customWidth="1"/>
    <col min="14343" max="14343" width="15.7109375" style="14" customWidth="1"/>
    <col min="14344" max="14584" width="9.140625" style="14" customWidth="1"/>
    <col min="14585" max="14585" width="8.5703125" style="14" customWidth="1"/>
    <col min="14586" max="14586" width="3.140625" style="14" customWidth="1"/>
    <col min="14587" max="14587" width="42.140625" style="14" customWidth="1"/>
    <col min="14588" max="14588" width="5.5703125" style="14" customWidth="1"/>
    <col min="14589" max="14589" width="7.42578125" style="14" customWidth="1"/>
    <col min="14590" max="14590" width="9" style="14" customWidth="1"/>
    <col min="14591" max="14591" width="13.28515625" style="14" customWidth="1"/>
    <col min="14592" max="14592" width="43.7109375" style="14"/>
    <col min="14593" max="14593" width="10.7109375" style="14" customWidth="1"/>
    <col min="14594" max="14594" width="3.28515625" style="14" customWidth="1"/>
    <col min="14595" max="14595" width="35.7109375" style="14" customWidth="1"/>
    <col min="14596" max="14596" width="3.28515625" style="14" customWidth="1"/>
    <col min="14597" max="14597" width="7.7109375" style="14" customWidth="1"/>
    <col min="14598" max="14598" width="10.7109375" style="14" customWidth="1"/>
    <col min="14599" max="14599" width="15.7109375" style="14" customWidth="1"/>
    <col min="14600" max="14840" width="9.140625" style="14" customWidth="1"/>
    <col min="14841" max="14841" width="8.5703125" style="14" customWidth="1"/>
    <col min="14842" max="14842" width="3.140625" style="14" customWidth="1"/>
    <col min="14843" max="14843" width="42.140625" style="14" customWidth="1"/>
    <col min="14844" max="14844" width="5.5703125" style="14" customWidth="1"/>
    <col min="14845" max="14845" width="7.42578125" style="14" customWidth="1"/>
    <col min="14846" max="14846" width="9" style="14" customWidth="1"/>
    <col min="14847" max="14847" width="13.28515625" style="14" customWidth="1"/>
    <col min="14848" max="14848" width="43.7109375" style="14"/>
    <col min="14849" max="14849" width="10.7109375" style="14" customWidth="1"/>
    <col min="14850" max="14850" width="3.28515625" style="14" customWidth="1"/>
    <col min="14851" max="14851" width="35.7109375" style="14" customWidth="1"/>
    <col min="14852" max="14852" width="3.28515625" style="14" customWidth="1"/>
    <col min="14853" max="14853" width="7.7109375" style="14" customWidth="1"/>
    <col min="14854" max="14854" width="10.7109375" style="14" customWidth="1"/>
    <col min="14855" max="14855" width="15.7109375" style="14" customWidth="1"/>
    <col min="14856" max="15096" width="9.140625" style="14" customWidth="1"/>
    <col min="15097" max="15097" width="8.5703125" style="14" customWidth="1"/>
    <col min="15098" max="15098" width="3.140625" style="14" customWidth="1"/>
    <col min="15099" max="15099" width="42.140625" style="14" customWidth="1"/>
    <col min="15100" max="15100" width="5.5703125" style="14" customWidth="1"/>
    <col min="15101" max="15101" width="7.42578125" style="14" customWidth="1"/>
    <col min="15102" max="15102" width="9" style="14" customWidth="1"/>
    <col min="15103" max="15103" width="13.28515625" style="14" customWidth="1"/>
    <col min="15104" max="15104" width="43.7109375" style="14"/>
    <col min="15105" max="15105" width="10.7109375" style="14" customWidth="1"/>
    <col min="15106" max="15106" width="3.28515625" style="14" customWidth="1"/>
    <col min="15107" max="15107" width="35.7109375" style="14" customWidth="1"/>
    <col min="15108" max="15108" width="3.28515625" style="14" customWidth="1"/>
    <col min="15109" max="15109" width="7.7109375" style="14" customWidth="1"/>
    <col min="15110" max="15110" width="10.7109375" style="14" customWidth="1"/>
    <col min="15111" max="15111" width="15.7109375" style="14" customWidth="1"/>
    <col min="15112" max="15352" width="9.140625" style="14" customWidth="1"/>
    <col min="15353" max="15353" width="8.5703125" style="14" customWidth="1"/>
    <col min="15354" max="15354" width="3.140625" style="14" customWidth="1"/>
    <col min="15355" max="15355" width="42.140625" style="14" customWidth="1"/>
    <col min="15356" max="15356" width="5.5703125" style="14" customWidth="1"/>
    <col min="15357" max="15357" width="7.42578125" style="14" customWidth="1"/>
    <col min="15358" max="15358" width="9" style="14" customWidth="1"/>
    <col min="15359" max="15359" width="13.28515625" style="14" customWidth="1"/>
    <col min="15360" max="15360" width="43.7109375" style="14"/>
    <col min="15361" max="15361" width="10.7109375" style="14" customWidth="1"/>
    <col min="15362" max="15362" width="3.28515625" style="14" customWidth="1"/>
    <col min="15363" max="15363" width="35.7109375" style="14" customWidth="1"/>
    <col min="15364" max="15364" width="3.28515625" style="14" customWidth="1"/>
    <col min="15365" max="15365" width="7.7109375" style="14" customWidth="1"/>
    <col min="15366" max="15366" width="10.7109375" style="14" customWidth="1"/>
    <col min="15367" max="15367" width="15.7109375" style="14" customWidth="1"/>
    <col min="15368" max="15608" width="9.140625" style="14" customWidth="1"/>
    <col min="15609" max="15609" width="8.5703125" style="14" customWidth="1"/>
    <col min="15610" max="15610" width="3.140625" style="14" customWidth="1"/>
    <col min="15611" max="15611" width="42.140625" style="14" customWidth="1"/>
    <col min="15612" max="15612" width="5.5703125" style="14" customWidth="1"/>
    <col min="15613" max="15613" width="7.42578125" style="14" customWidth="1"/>
    <col min="15614" max="15614" width="9" style="14" customWidth="1"/>
    <col min="15615" max="15615" width="13.28515625" style="14" customWidth="1"/>
    <col min="15616" max="15616" width="43.7109375" style="14"/>
    <col min="15617" max="15617" width="10.7109375" style="14" customWidth="1"/>
    <col min="15618" max="15618" width="3.28515625" style="14" customWidth="1"/>
    <col min="15619" max="15619" width="35.7109375" style="14" customWidth="1"/>
    <col min="15620" max="15620" width="3.28515625" style="14" customWidth="1"/>
    <col min="15621" max="15621" width="7.7109375" style="14" customWidth="1"/>
    <col min="15622" max="15622" width="10.7109375" style="14" customWidth="1"/>
    <col min="15623" max="15623" width="15.7109375" style="14" customWidth="1"/>
    <col min="15624" max="15864" width="9.140625" style="14" customWidth="1"/>
    <col min="15865" max="15865" width="8.5703125" style="14" customWidth="1"/>
    <col min="15866" max="15866" width="3.140625" style="14" customWidth="1"/>
    <col min="15867" max="15867" width="42.140625" style="14" customWidth="1"/>
    <col min="15868" max="15868" width="5.5703125" style="14" customWidth="1"/>
    <col min="15869" max="15869" width="7.42578125" style="14" customWidth="1"/>
    <col min="15870" max="15870" width="9" style="14" customWidth="1"/>
    <col min="15871" max="15871" width="13.28515625" style="14" customWidth="1"/>
    <col min="15872" max="15872" width="43.7109375" style="14"/>
    <col min="15873" max="15873" width="10.7109375" style="14" customWidth="1"/>
    <col min="15874" max="15874" width="3.28515625" style="14" customWidth="1"/>
    <col min="15875" max="15875" width="35.7109375" style="14" customWidth="1"/>
    <col min="15876" max="15876" width="3.28515625" style="14" customWidth="1"/>
    <col min="15877" max="15877" width="7.7109375" style="14" customWidth="1"/>
    <col min="15878" max="15878" width="10.7109375" style="14" customWidth="1"/>
    <col min="15879" max="15879" width="15.7109375" style="14" customWidth="1"/>
    <col min="15880" max="16120" width="9.140625" style="14" customWidth="1"/>
    <col min="16121" max="16121" width="8.5703125" style="14" customWidth="1"/>
    <col min="16122" max="16122" width="3.140625" style="14" customWidth="1"/>
    <col min="16123" max="16123" width="42.140625" style="14" customWidth="1"/>
    <col min="16124" max="16124" width="5.5703125" style="14" customWidth="1"/>
    <col min="16125" max="16125" width="7.42578125" style="14" customWidth="1"/>
    <col min="16126" max="16126" width="9" style="14" customWidth="1"/>
    <col min="16127" max="16127" width="13.28515625" style="14" customWidth="1"/>
    <col min="16128" max="16128" width="43.7109375" style="14"/>
    <col min="16129" max="16129" width="10.7109375" style="14" customWidth="1"/>
    <col min="16130" max="16130" width="3.28515625" style="14" customWidth="1"/>
    <col min="16131" max="16131" width="35.7109375" style="14" customWidth="1"/>
    <col min="16132" max="16132" width="3.28515625" style="14" customWidth="1"/>
    <col min="16133" max="16133" width="7.7109375" style="14" customWidth="1"/>
    <col min="16134" max="16134" width="10.7109375" style="14" customWidth="1"/>
    <col min="16135" max="16135" width="15.7109375" style="14" customWidth="1"/>
    <col min="16136" max="16376" width="9.140625" style="14" customWidth="1"/>
    <col min="16377" max="16377" width="8.5703125" style="14" customWidth="1"/>
    <col min="16378" max="16378" width="3.140625" style="14" customWidth="1"/>
    <col min="16379" max="16379" width="42.140625" style="14" customWidth="1"/>
    <col min="16380" max="16380" width="5.5703125" style="14" customWidth="1"/>
    <col min="16381" max="16381" width="7.42578125" style="14" customWidth="1"/>
    <col min="16382" max="16382" width="9" style="14" customWidth="1"/>
    <col min="16383" max="16383" width="13.28515625" style="14" customWidth="1"/>
    <col min="16384" max="16384" width="43.7109375" style="14"/>
  </cols>
  <sheetData>
    <row r="1" spans="1:12" ht="15.75">
      <c r="B1" s="242" t="s">
        <v>65</v>
      </c>
      <c r="C1" s="242"/>
      <c r="D1" s="242"/>
      <c r="E1" s="242"/>
      <c r="F1" s="242"/>
    </row>
    <row r="2" spans="1:12">
      <c r="B2" s="131" t="str">
        <f>B15</f>
        <v>I.</v>
      </c>
      <c r="C2" s="237" t="str">
        <f>C15</f>
        <v>GRADBENI DEL</v>
      </c>
      <c r="D2" s="237"/>
      <c r="E2" s="237"/>
      <c r="F2" s="101">
        <f>G94</f>
        <v>0</v>
      </c>
      <c r="G2" s="14"/>
    </row>
    <row r="3" spans="1:12">
      <c r="B3" s="130" t="str">
        <f>B96</f>
        <v>II.</v>
      </c>
      <c r="C3" s="237" t="str">
        <f>C96</f>
        <v>VODOVODNI MATERIAL Z MONTAŽO IN TRANSPORTI</v>
      </c>
      <c r="D3" s="237"/>
      <c r="E3" s="237"/>
      <c r="F3" s="101">
        <f>G181</f>
        <v>0</v>
      </c>
      <c r="G3" s="14"/>
    </row>
    <row r="4" spans="1:12" ht="13.5" thickBot="1">
      <c r="B4" s="102" t="str">
        <f>B183</f>
        <v>III.</v>
      </c>
      <c r="C4" s="103" t="str">
        <f>C183</f>
        <v>ZAKLJUČNA DELA IN TUJE STORITVE</v>
      </c>
      <c r="D4" s="103"/>
      <c r="E4" s="103"/>
      <c r="F4" s="104">
        <f>G193</f>
        <v>0</v>
      </c>
      <c r="G4" s="14"/>
    </row>
    <row r="5" spans="1:12" ht="15.75">
      <c r="C5" s="84" t="s">
        <v>98</v>
      </c>
      <c r="D5" s="37"/>
      <c r="E5" s="38"/>
      <c r="F5" s="217">
        <f>SUM(F2:F4)</f>
        <v>0</v>
      </c>
      <c r="G5" s="13"/>
    </row>
    <row r="6" spans="1:12" ht="15.75">
      <c r="C6" s="84"/>
      <c r="D6" s="37"/>
      <c r="E6" s="38"/>
      <c r="F6" s="132"/>
      <c r="G6" s="13"/>
    </row>
    <row r="7" spans="1:12" ht="15.75">
      <c r="C7" s="84"/>
      <c r="D7" s="37"/>
      <c r="E7" s="38"/>
      <c r="F7" s="132"/>
      <c r="G7" s="13"/>
    </row>
    <row r="8" spans="1:12" ht="18">
      <c r="B8" s="124"/>
      <c r="C8" s="251" t="s">
        <v>69</v>
      </c>
      <c r="D8" s="251"/>
      <c r="E8" s="251"/>
      <c r="F8" s="12"/>
      <c r="G8" s="13"/>
    </row>
    <row r="9" spans="1:12" ht="14.25">
      <c r="B9" s="26"/>
      <c r="C9" s="27"/>
      <c r="D9" s="28"/>
      <c r="E9" s="120"/>
      <c r="F9" s="29"/>
      <c r="G9" s="13"/>
    </row>
    <row r="10" spans="1:12">
      <c r="A10" s="30"/>
      <c r="B10" s="31"/>
      <c r="C10" s="252" t="s">
        <v>33</v>
      </c>
      <c r="D10" s="253"/>
      <c r="E10" s="253"/>
      <c r="F10" s="32"/>
      <c r="G10" s="33"/>
      <c r="K10" s="34"/>
      <c r="L10" s="34"/>
    </row>
    <row r="11" spans="1:12">
      <c r="A11" s="30"/>
      <c r="B11" s="35" t="s">
        <v>37</v>
      </c>
      <c r="C11" s="126" t="s">
        <v>36</v>
      </c>
      <c r="D11" s="36"/>
      <c r="E11" s="126"/>
      <c r="F11" s="32"/>
      <c r="G11" s="33"/>
    </row>
    <row r="12" spans="1:12">
      <c r="A12" s="30"/>
      <c r="B12" s="35" t="s">
        <v>37</v>
      </c>
      <c r="C12" s="254" t="s">
        <v>35</v>
      </c>
      <c r="D12" s="254"/>
      <c r="E12" s="254"/>
      <c r="F12" s="32"/>
      <c r="G12" s="33"/>
    </row>
    <row r="13" spans="1:12">
      <c r="A13" s="30"/>
      <c r="B13" s="35" t="s">
        <v>37</v>
      </c>
      <c r="C13" s="255" t="s">
        <v>34</v>
      </c>
      <c r="D13" s="256"/>
      <c r="E13" s="256"/>
      <c r="F13" s="32"/>
      <c r="G13" s="33"/>
      <c r="K13" s="34"/>
      <c r="L13" s="34"/>
    </row>
    <row r="14" spans="1:12" ht="15.75">
      <c r="C14" s="14"/>
      <c r="D14" s="37"/>
      <c r="E14" s="38"/>
      <c r="F14" s="12"/>
      <c r="G14" s="13"/>
    </row>
    <row r="15" spans="1:12" ht="15.75">
      <c r="A15" s="39"/>
      <c r="B15" s="108" t="s">
        <v>13</v>
      </c>
      <c r="C15" s="40" t="s">
        <v>43</v>
      </c>
      <c r="G15" s="41"/>
    </row>
    <row r="16" spans="1:12">
      <c r="A16" s="42"/>
      <c r="B16" s="43"/>
      <c r="C16" s="44" t="s">
        <v>92</v>
      </c>
      <c r="D16" s="45"/>
      <c r="E16" s="46"/>
      <c r="F16" s="47"/>
      <c r="G16" s="48"/>
    </row>
    <row r="17" spans="1:13" ht="96" customHeight="1">
      <c r="A17" s="49"/>
      <c r="B17" s="14"/>
      <c r="C17" s="257" t="s">
        <v>78</v>
      </c>
      <c r="D17" s="257"/>
      <c r="E17" s="257"/>
      <c r="F17" s="50"/>
      <c r="G17" s="51"/>
    </row>
    <row r="18" spans="1:13" ht="69.75" customHeight="1">
      <c r="A18" s="49"/>
      <c r="B18" s="14"/>
      <c r="C18" s="246" t="s">
        <v>31</v>
      </c>
      <c r="D18" s="246"/>
      <c r="E18" s="246"/>
      <c r="F18" s="50"/>
      <c r="G18" s="51"/>
    </row>
    <row r="19" spans="1:13" ht="48" customHeight="1">
      <c r="A19" s="49"/>
      <c r="B19" s="14"/>
      <c r="C19" s="246" t="s">
        <v>195</v>
      </c>
      <c r="D19" s="246"/>
      <c r="E19" s="246"/>
      <c r="F19" s="50"/>
      <c r="G19" s="51"/>
    </row>
    <row r="20" spans="1:13" ht="30" customHeight="1">
      <c r="A20" s="49"/>
      <c r="B20" s="14"/>
      <c r="C20" s="247" t="s">
        <v>32</v>
      </c>
      <c r="D20" s="247"/>
      <c r="E20" s="247"/>
      <c r="F20" s="50"/>
      <c r="G20" s="51"/>
      <c r="H20" s="52"/>
      <c r="I20" s="52"/>
      <c r="J20" s="52"/>
      <c r="K20" s="52"/>
      <c r="L20" s="52"/>
      <c r="M20" s="52"/>
    </row>
    <row r="21" spans="1:13" ht="15">
      <c r="A21" s="49"/>
      <c r="B21" s="14"/>
      <c r="C21" s="127"/>
      <c r="D21" s="127"/>
      <c r="E21" s="127"/>
      <c r="F21" s="50"/>
      <c r="G21" s="51"/>
      <c r="H21" s="52"/>
      <c r="I21" s="52"/>
      <c r="J21" s="52"/>
      <c r="K21" s="52"/>
      <c r="L21" s="52"/>
      <c r="M21" s="52"/>
    </row>
    <row r="22" spans="1:13" ht="25.5">
      <c r="A22" s="42"/>
      <c r="B22" s="43"/>
      <c r="C22" s="44" t="s">
        <v>45</v>
      </c>
      <c r="D22" s="45"/>
      <c r="E22" s="46"/>
      <c r="F22" s="47"/>
      <c r="G22" s="48"/>
    </row>
    <row r="23" spans="1:13" ht="14.25">
      <c r="A23" s="30"/>
      <c r="B23" s="53"/>
      <c r="C23" s="248" t="s">
        <v>38</v>
      </c>
      <c r="D23" s="248"/>
      <c r="E23" s="248"/>
      <c r="F23" s="54"/>
      <c r="G23" s="54"/>
      <c r="J23" s="52"/>
      <c r="K23" s="52"/>
      <c r="L23" s="52"/>
      <c r="M23" s="52"/>
    </row>
    <row r="24" spans="1:13" ht="14.25">
      <c r="A24" s="30"/>
      <c r="B24" s="55"/>
      <c r="C24" s="1" t="s">
        <v>39</v>
      </c>
      <c r="D24" s="56"/>
      <c r="E24" s="56"/>
      <c r="F24" s="54"/>
      <c r="G24" s="54"/>
      <c r="J24" s="52"/>
      <c r="K24" s="52"/>
      <c r="L24" s="52"/>
      <c r="M24" s="52"/>
    </row>
    <row r="25" spans="1:13" ht="25.5">
      <c r="A25" s="30"/>
      <c r="B25" s="55"/>
      <c r="C25" s="1" t="s">
        <v>40</v>
      </c>
      <c r="D25" s="56"/>
      <c r="E25" s="56"/>
      <c r="F25" s="54"/>
      <c r="G25" s="54"/>
      <c r="J25" s="52"/>
      <c r="K25" s="52"/>
      <c r="L25" s="52"/>
      <c r="M25" s="52"/>
    </row>
    <row r="26" spans="1:13" ht="14.25">
      <c r="A26" s="30"/>
      <c r="B26" s="55"/>
      <c r="C26" s="249" t="s">
        <v>41</v>
      </c>
      <c r="D26" s="250"/>
      <c r="E26" s="250"/>
      <c r="F26" s="54"/>
      <c r="G26" s="54"/>
      <c r="J26" s="52"/>
      <c r="K26" s="52"/>
      <c r="L26" s="52"/>
      <c r="M26" s="52"/>
    </row>
    <row r="27" spans="1:13" ht="14.25">
      <c r="A27" s="30"/>
      <c r="B27" s="55"/>
      <c r="C27" s="249" t="s">
        <v>115</v>
      </c>
      <c r="D27" s="250"/>
      <c r="E27" s="250"/>
      <c r="F27" s="54"/>
      <c r="G27" s="54"/>
      <c r="J27" s="52"/>
      <c r="K27" s="52"/>
      <c r="L27" s="52"/>
      <c r="M27" s="52"/>
    </row>
    <row r="28" spans="1:13" ht="14.25">
      <c r="A28" s="30"/>
      <c r="B28" s="55"/>
      <c r="C28" s="249" t="s">
        <v>116</v>
      </c>
      <c r="D28" s="250"/>
      <c r="E28" s="250"/>
      <c r="F28" s="54"/>
      <c r="G28" s="54"/>
      <c r="J28" s="52"/>
      <c r="K28" s="52"/>
      <c r="L28" s="52"/>
      <c r="M28" s="52"/>
    </row>
    <row r="29" spans="1:13" ht="14.25">
      <c r="A29" s="30"/>
      <c r="B29" s="55"/>
      <c r="C29" s="128"/>
      <c r="D29" s="129"/>
      <c r="E29" s="129"/>
      <c r="F29" s="54"/>
      <c r="G29" s="54"/>
      <c r="J29" s="52"/>
      <c r="K29" s="52"/>
      <c r="L29" s="52"/>
      <c r="M29" s="52"/>
    </row>
    <row r="30" spans="1:13">
      <c r="A30" s="42"/>
      <c r="B30" s="43"/>
      <c r="C30" s="125"/>
      <c r="D30" s="125"/>
      <c r="E30" s="125"/>
      <c r="F30" s="125"/>
      <c r="G30" s="125"/>
    </row>
    <row r="31" spans="1:13">
      <c r="A31" s="42"/>
      <c r="B31" s="43"/>
      <c r="C31" s="125"/>
      <c r="D31" s="125"/>
      <c r="E31" s="125"/>
      <c r="F31" s="125"/>
      <c r="G31" s="125"/>
    </row>
    <row r="32" spans="1:13">
      <c r="A32" s="42"/>
      <c r="B32" s="43"/>
      <c r="C32" s="125"/>
      <c r="D32" s="125"/>
      <c r="E32" s="125"/>
      <c r="F32" s="125"/>
      <c r="G32" s="125"/>
    </row>
    <row r="33" spans="1:10" s="89" customFormat="1" ht="25.5">
      <c r="B33" s="232" t="s">
        <v>224</v>
      </c>
      <c r="C33" s="233" t="s">
        <v>225</v>
      </c>
      <c r="D33" s="234" t="s">
        <v>0</v>
      </c>
      <c r="E33" s="235" t="s">
        <v>1</v>
      </c>
      <c r="F33" s="236" t="s">
        <v>226</v>
      </c>
      <c r="G33" s="236" t="s">
        <v>227</v>
      </c>
      <c r="H33" s="90"/>
      <c r="I33" s="192"/>
      <c r="J33" s="192"/>
    </row>
    <row r="34" spans="1:10" s="57" customFormat="1" ht="351" customHeight="1">
      <c r="A34" s="58"/>
      <c r="B34" s="164">
        <v>1</v>
      </c>
      <c r="C34" s="115" t="s">
        <v>221</v>
      </c>
      <c r="D34" s="116"/>
      <c r="E34" s="213"/>
      <c r="F34" s="118"/>
      <c r="G34" s="119"/>
    </row>
    <row r="35" spans="1:10" s="57" customFormat="1">
      <c r="A35" s="58"/>
      <c r="B35" s="65"/>
      <c r="C35" s="63" t="s">
        <v>70</v>
      </c>
      <c r="D35" s="59" t="s">
        <v>9</v>
      </c>
      <c r="E35" s="214">
        <v>1</v>
      </c>
      <c r="F35" s="224"/>
      <c r="G35" s="62">
        <f>E35*ROUND(F35,2)</f>
        <v>0</v>
      </c>
    </row>
    <row r="36" spans="1:10" s="57" customFormat="1" ht="25.5">
      <c r="A36" s="58"/>
      <c r="B36" s="65">
        <v>2</v>
      </c>
      <c r="C36" s="64" t="s">
        <v>133</v>
      </c>
      <c r="D36" s="59" t="s">
        <v>9</v>
      </c>
      <c r="E36" s="214">
        <v>1</v>
      </c>
      <c r="F36" s="224"/>
      <c r="G36" s="62">
        <f t="shared" ref="G36:G93" si="0">E36*ROUND(F36,2)</f>
        <v>0</v>
      </c>
    </row>
    <row r="37" spans="1:10" s="57" customFormat="1" ht="51">
      <c r="A37" s="58"/>
      <c r="B37" s="65">
        <v>3</v>
      </c>
      <c r="C37" s="64" t="s">
        <v>11</v>
      </c>
      <c r="D37" s="59" t="s">
        <v>4</v>
      </c>
      <c r="E37" s="214">
        <v>835</v>
      </c>
      <c r="F37" s="224"/>
      <c r="G37" s="62">
        <f t="shared" si="0"/>
        <v>0</v>
      </c>
    </row>
    <row r="38" spans="1:10" s="57" customFormat="1" ht="51">
      <c r="A38" s="58"/>
      <c r="B38" s="65">
        <v>4</v>
      </c>
      <c r="C38" s="64" t="s">
        <v>10</v>
      </c>
      <c r="D38" s="59" t="s">
        <v>9</v>
      </c>
      <c r="E38" s="214">
        <v>1</v>
      </c>
      <c r="F38" s="224"/>
      <c r="G38" s="62">
        <f t="shared" si="0"/>
        <v>0</v>
      </c>
    </row>
    <row r="39" spans="1:10" s="57" customFormat="1" ht="38.25">
      <c r="A39" s="58"/>
      <c r="B39" s="65">
        <v>5</v>
      </c>
      <c r="C39" s="64" t="s">
        <v>81</v>
      </c>
      <c r="D39" s="59" t="s">
        <v>9</v>
      </c>
      <c r="E39" s="214">
        <v>1</v>
      </c>
      <c r="F39" s="224"/>
      <c r="G39" s="62">
        <f t="shared" si="0"/>
        <v>0</v>
      </c>
    </row>
    <row r="40" spans="1:10" s="57" customFormat="1" ht="38.25">
      <c r="A40" s="58"/>
      <c r="B40" s="65">
        <v>6</v>
      </c>
      <c r="C40" s="64" t="s">
        <v>122</v>
      </c>
      <c r="D40" s="59" t="s">
        <v>9</v>
      </c>
      <c r="E40" s="214">
        <v>1</v>
      </c>
      <c r="F40" s="224"/>
      <c r="G40" s="62">
        <f t="shared" si="0"/>
        <v>0</v>
      </c>
    </row>
    <row r="41" spans="1:10" s="57" customFormat="1" ht="102">
      <c r="A41" s="58"/>
      <c r="B41" s="65">
        <v>7</v>
      </c>
      <c r="C41" s="64" t="s">
        <v>134</v>
      </c>
      <c r="D41" s="59" t="s">
        <v>12</v>
      </c>
      <c r="E41" s="214">
        <f>1585*0.6</f>
        <v>951</v>
      </c>
      <c r="F41" s="224"/>
      <c r="G41" s="62">
        <f t="shared" si="0"/>
        <v>0</v>
      </c>
      <c r="J41" s="71"/>
    </row>
    <row r="42" spans="1:10" s="57" customFormat="1" ht="102">
      <c r="A42" s="58"/>
      <c r="B42" s="65">
        <v>8</v>
      </c>
      <c r="C42" s="64" t="s">
        <v>135</v>
      </c>
      <c r="D42" s="59" t="s">
        <v>12</v>
      </c>
      <c r="E42" s="214">
        <f>1585*0.2</f>
        <v>317</v>
      </c>
      <c r="F42" s="224"/>
      <c r="G42" s="62">
        <f t="shared" si="0"/>
        <v>0</v>
      </c>
      <c r="J42" s="71"/>
    </row>
    <row r="43" spans="1:10" s="57" customFormat="1" ht="102">
      <c r="A43" s="58"/>
      <c r="B43" s="65">
        <v>9</v>
      </c>
      <c r="C43" s="64" t="s">
        <v>136</v>
      </c>
      <c r="D43" s="59" t="s">
        <v>12</v>
      </c>
      <c r="E43" s="214">
        <f>1585*0.2</f>
        <v>317</v>
      </c>
      <c r="F43" s="224"/>
      <c r="G43" s="62">
        <f t="shared" si="0"/>
        <v>0</v>
      </c>
      <c r="J43" s="71"/>
    </row>
    <row r="44" spans="1:10" s="57" customFormat="1" ht="51">
      <c r="A44" s="58"/>
      <c r="B44" s="65">
        <v>10</v>
      </c>
      <c r="C44" s="64" t="s">
        <v>108</v>
      </c>
      <c r="D44" s="59" t="s">
        <v>4</v>
      </c>
      <c r="E44" s="214">
        <v>20</v>
      </c>
      <c r="F44" s="225"/>
      <c r="G44" s="62">
        <f t="shared" si="0"/>
        <v>0</v>
      </c>
    </row>
    <row r="45" spans="1:10" s="57" customFormat="1" ht="63.75">
      <c r="A45" s="58"/>
      <c r="B45" s="65">
        <v>11</v>
      </c>
      <c r="C45" s="64" t="s">
        <v>109</v>
      </c>
      <c r="D45" s="59" t="s">
        <v>4</v>
      </c>
      <c r="E45" s="214">
        <v>20</v>
      </c>
      <c r="F45" s="225"/>
      <c r="G45" s="62">
        <f t="shared" si="0"/>
        <v>0</v>
      </c>
    </row>
    <row r="46" spans="1:10" s="57" customFormat="1" ht="51">
      <c r="A46" s="58"/>
      <c r="B46" s="65">
        <v>12</v>
      </c>
      <c r="C46" s="64" t="s">
        <v>196</v>
      </c>
      <c r="D46" s="59" t="s">
        <v>4</v>
      </c>
      <c r="E46" s="214">
        <v>20</v>
      </c>
      <c r="F46" s="225"/>
      <c r="G46" s="62">
        <f t="shared" si="0"/>
        <v>0</v>
      </c>
    </row>
    <row r="47" spans="1:10" s="57" customFormat="1" ht="51">
      <c r="A47" s="58"/>
      <c r="B47" s="65">
        <v>13</v>
      </c>
      <c r="C47" s="64" t="s">
        <v>197</v>
      </c>
      <c r="D47" s="59" t="s">
        <v>3</v>
      </c>
      <c r="E47" s="214">
        <v>9</v>
      </c>
      <c r="F47" s="225"/>
      <c r="G47" s="62">
        <f t="shared" si="0"/>
        <v>0</v>
      </c>
    </row>
    <row r="48" spans="1:10" s="57" customFormat="1" ht="63.75">
      <c r="A48" s="58"/>
      <c r="B48" s="65">
        <v>14</v>
      </c>
      <c r="C48" s="64" t="s">
        <v>198</v>
      </c>
      <c r="D48" s="59" t="s">
        <v>3</v>
      </c>
      <c r="E48" s="214">
        <v>16</v>
      </c>
      <c r="F48" s="225"/>
      <c r="G48" s="62">
        <f t="shared" si="0"/>
        <v>0</v>
      </c>
    </row>
    <row r="49" spans="1:7" s="57" customFormat="1" ht="51">
      <c r="A49" s="58"/>
      <c r="B49" s="65">
        <v>15</v>
      </c>
      <c r="C49" s="64" t="s">
        <v>207</v>
      </c>
      <c r="D49" s="59" t="s">
        <v>4</v>
      </c>
      <c r="E49" s="214">
        <v>100</v>
      </c>
      <c r="F49" s="225"/>
      <c r="G49" s="62">
        <f t="shared" si="0"/>
        <v>0</v>
      </c>
    </row>
    <row r="50" spans="1:7" s="57" customFormat="1" ht="76.5">
      <c r="A50" s="58"/>
      <c r="B50" s="65">
        <v>16</v>
      </c>
      <c r="C50" s="64" t="s">
        <v>84</v>
      </c>
      <c r="D50" s="59" t="s">
        <v>3</v>
      </c>
      <c r="E50" s="214">
        <v>2</v>
      </c>
      <c r="F50" s="225"/>
      <c r="G50" s="62">
        <f t="shared" si="0"/>
        <v>0</v>
      </c>
    </row>
    <row r="51" spans="1:7" s="57" customFormat="1" ht="63.75">
      <c r="A51" s="58"/>
      <c r="B51" s="65">
        <v>17</v>
      </c>
      <c r="C51" s="64" t="s">
        <v>85</v>
      </c>
      <c r="D51" s="59" t="s">
        <v>3</v>
      </c>
      <c r="E51" s="214">
        <v>2</v>
      </c>
      <c r="F51" s="225"/>
      <c r="G51" s="62">
        <f t="shared" si="0"/>
        <v>0</v>
      </c>
    </row>
    <row r="52" spans="1:7" s="57" customFormat="1" ht="63.75">
      <c r="A52" s="58"/>
      <c r="B52" s="65">
        <v>18</v>
      </c>
      <c r="C52" s="64" t="s">
        <v>83</v>
      </c>
      <c r="D52" s="59" t="s">
        <v>3</v>
      </c>
      <c r="E52" s="214">
        <v>2</v>
      </c>
      <c r="F52" s="225"/>
      <c r="G52" s="62">
        <f t="shared" si="0"/>
        <v>0</v>
      </c>
    </row>
    <row r="53" spans="1:7" s="57" customFormat="1" ht="63.75">
      <c r="A53" s="58"/>
      <c r="B53" s="65">
        <v>19</v>
      </c>
      <c r="C53" s="64" t="s">
        <v>137</v>
      </c>
      <c r="D53" s="59" t="s">
        <v>6</v>
      </c>
      <c r="E53" s="214">
        <v>5</v>
      </c>
      <c r="F53" s="225"/>
      <c r="G53" s="62">
        <f t="shared" si="0"/>
        <v>0</v>
      </c>
    </row>
    <row r="54" spans="1:7" s="57" customFormat="1" ht="63.75">
      <c r="A54" s="58"/>
      <c r="B54" s="65">
        <v>20</v>
      </c>
      <c r="C54" s="64" t="s">
        <v>82</v>
      </c>
      <c r="D54" s="59" t="s">
        <v>6</v>
      </c>
      <c r="E54" s="214">
        <v>5</v>
      </c>
      <c r="F54" s="225"/>
      <c r="G54" s="62">
        <f t="shared" si="0"/>
        <v>0</v>
      </c>
    </row>
    <row r="55" spans="1:7" s="57" customFormat="1" ht="102">
      <c r="A55" s="58"/>
      <c r="B55" s="65">
        <v>21</v>
      </c>
      <c r="C55" s="64" t="s">
        <v>218</v>
      </c>
      <c r="D55" s="59" t="s">
        <v>6</v>
      </c>
      <c r="E55" s="214">
        <v>1450</v>
      </c>
      <c r="F55" s="224"/>
      <c r="G55" s="62">
        <f t="shared" si="0"/>
        <v>0</v>
      </c>
    </row>
    <row r="56" spans="1:7" s="57" customFormat="1" ht="102">
      <c r="A56" s="58"/>
      <c r="B56" s="65">
        <v>22</v>
      </c>
      <c r="C56" s="64" t="s">
        <v>219</v>
      </c>
      <c r="D56" s="59" t="s">
        <v>6</v>
      </c>
      <c r="E56" s="214">
        <v>25</v>
      </c>
      <c r="F56" s="224"/>
      <c r="G56" s="62">
        <f t="shared" si="0"/>
        <v>0</v>
      </c>
    </row>
    <row r="57" spans="1:7" s="57" customFormat="1" ht="63.75">
      <c r="A57" s="58"/>
      <c r="B57" s="65">
        <v>23</v>
      </c>
      <c r="C57" s="64" t="s">
        <v>112</v>
      </c>
      <c r="D57" s="59" t="s">
        <v>4</v>
      </c>
      <c r="E57" s="214">
        <v>270</v>
      </c>
      <c r="F57" s="224"/>
      <c r="G57" s="62">
        <f t="shared" si="0"/>
        <v>0</v>
      </c>
    </row>
    <row r="58" spans="1:7" s="57" customFormat="1" ht="63.75">
      <c r="A58" s="58"/>
      <c r="B58" s="65">
        <v>24</v>
      </c>
      <c r="C58" s="64" t="s">
        <v>113</v>
      </c>
      <c r="D58" s="59" t="s">
        <v>4</v>
      </c>
      <c r="E58" s="214">
        <v>20</v>
      </c>
      <c r="F58" s="224"/>
      <c r="G58" s="62">
        <f t="shared" si="0"/>
        <v>0</v>
      </c>
    </row>
    <row r="59" spans="1:7" s="57" customFormat="1" ht="38.25">
      <c r="A59" s="58"/>
      <c r="B59" s="65">
        <v>25</v>
      </c>
      <c r="C59" s="64" t="s">
        <v>100</v>
      </c>
      <c r="D59" s="59" t="s">
        <v>3</v>
      </c>
      <c r="E59" s="214">
        <v>42</v>
      </c>
      <c r="F59" s="224"/>
      <c r="G59" s="62">
        <f t="shared" si="0"/>
        <v>0</v>
      </c>
    </row>
    <row r="60" spans="1:7" s="57" customFormat="1" ht="38.25">
      <c r="A60" s="58"/>
      <c r="B60" s="65">
        <v>26</v>
      </c>
      <c r="C60" s="64" t="s">
        <v>74</v>
      </c>
      <c r="D60" s="59" t="s">
        <v>5</v>
      </c>
      <c r="E60" s="214">
        <v>580</v>
      </c>
      <c r="F60" s="224"/>
      <c r="G60" s="62">
        <f t="shared" si="0"/>
        <v>0</v>
      </c>
    </row>
    <row r="61" spans="1:7" s="57" customFormat="1" ht="102">
      <c r="A61" s="58"/>
      <c r="B61" s="65">
        <v>27</v>
      </c>
      <c r="C61" s="70" t="s">
        <v>138</v>
      </c>
      <c r="D61" s="59" t="s">
        <v>5</v>
      </c>
      <c r="E61" s="214">
        <v>1200</v>
      </c>
      <c r="F61" s="224"/>
      <c r="G61" s="62">
        <f t="shared" si="0"/>
        <v>0</v>
      </c>
    </row>
    <row r="62" spans="1:7" s="57" customFormat="1" ht="76.5">
      <c r="A62" s="58"/>
      <c r="B62" s="65">
        <v>28</v>
      </c>
      <c r="C62" s="70" t="s">
        <v>139</v>
      </c>
      <c r="D62" s="59" t="s">
        <v>6</v>
      </c>
      <c r="E62" s="214">
        <v>90</v>
      </c>
      <c r="F62" s="224"/>
      <c r="G62" s="62">
        <f t="shared" si="0"/>
        <v>0</v>
      </c>
    </row>
    <row r="63" spans="1:7" s="57" customFormat="1" ht="76.5">
      <c r="A63" s="58"/>
      <c r="B63" s="65">
        <v>29</v>
      </c>
      <c r="C63" s="64" t="s">
        <v>110</v>
      </c>
      <c r="D63" s="59" t="s">
        <v>6</v>
      </c>
      <c r="E63" s="214">
        <v>108</v>
      </c>
      <c r="F63" s="224"/>
      <c r="G63" s="62">
        <f t="shared" si="0"/>
        <v>0</v>
      </c>
    </row>
    <row r="64" spans="1:7" s="57" customFormat="1" ht="63.75">
      <c r="A64" s="58"/>
      <c r="B64" s="65">
        <v>30</v>
      </c>
      <c r="C64" s="64" t="s">
        <v>111</v>
      </c>
      <c r="D64" s="59" t="s">
        <v>6</v>
      </c>
      <c r="E64" s="214">
        <v>209</v>
      </c>
      <c r="F64" s="224"/>
      <c r="G64" s="62">
        <f t="shared" si="0"/>
        <v>0</v>
      </c>
    </row>
    <row r="65" spans="1:11" s="57" customFormat="1" ht="51">
      <c r="A65" s="58"/>
      <c r="B65" s="65">
        <v>31</v>
      </c>
      <c r="C65" s="64" t="s">
        <v>215</v>
      </c>
      <c r="D65" s="59" t="s">
        <v>4</v>
      </c>
      <c r="E65" s="214">
        <v>60</v>
      </c>
      <c r="F65" s="224"/>
      <c r="G65" s="62">
        <f t="shared" si="0"/>
        <v>0</v>
      </c>
    </row>
    <row r="66" spans="1:11" s="221" customFormat="1" ht="76.5">
      <c r="A66" s="218"/>
      <c r="B66" s="65">
        <v>32</v>
      </c>
      <c r="C66" s="219" t="s">
        <v>188</v>
      </c>
      <c r="D66" s="220" t="s">
        <v>3</v>
      </c>
      <c r="E66" s="220">
        <v>2</v>
      </c>
      <c r="F66" s="224"/>
      <c r="G66" s="62">
        <f t="shared" si="0"/>
        <v>0</v>
      </c>
    </row>
    <row r="67" spans="1:11" s="221" customFormat="1" ht="76.5">
      <c r="A67" s="218"/>
      <c r="B67" s="65">
        <v>33</v>
      </c>
      <c r="C67" s="219" t="s">
        <v>189</v>
      </c>
      <c r="D67" s="220" t="s">
        <v>3</v>
      </c>
      <c r="E67" s="220">
        <v>2</v>
      </c>
      <c r="F67" s="224"/>
      <c r="G67" s="62">
        <f t="shared" si="0"/>
        <v>0</v>
      </c>
      <c r="J67" s="222"/>
      <c r="K67" s="222"/>
    </row>
    <row r="68" spans="1:11" s="57" customFormat="1" ht="38.25">
      <c r="A68" s="58"/>
      <c r="B68" s="65">
        <v>34</v>
      </c>
      <c r="C68" s="64" t="s">
        <v>208</v>
      </c>
      <c r="D68" s="59" t="s">
        <v>4</v>
      </c>
      <c r="E68" s="214">
        <v>12</v>
      </c>
      <c r="F68" s="224"/>
      <c r="G68" s="62">
        <f t="shared" si="0"/>
        <v>0</v>
      </c>
    </row>
    <row r="69" spans="1:11" s="57" customFormat="1" ht="89.25">
      <c r="A69" s="58"/>
      <c r="B69" s="65">
        <v>35</v>
      </c>
      <c r="C69" s="64" t="s">
        <v>216</v>
      </c>
      <c r="D69" s="59"/>
      <c r="E69" s="214"/>
      <c r="F69" s="224"/>
      <c r="G69" s="69"/>
    </row>
    <row r="70" spans="1:11" s="136" customFormat="1" ht="13.5">
      <c r="A70" s="135"/>
      <c r="B70" s="65">
        <v>35.1</v>
      </c>
      <c r="C70" s="64" t="s">
        <v>140</v>
      </c>
      <c r="D70" s="59" t="s">
        <v>4</v>
      </c>
      <c r="E70" s="216">
        <v>20</v>
      </c>
      <c r="F70" s="224"/>
      <c r="G70" s="62">
        <f t="shared" si="0"/>
        <v>0</v>
      </c>
    </row>
    <row r="71" spans="1:11" s="136" customFormat="1" ht="13.5">
      <c r="A71" s="135"/>
      <c r="B71" s="65">
        <v>35.200000000000003</v>
      </c>
      <c r="C71" s="64" t="s">
        <v>141</v>
      </c>
      <c r="D71" s="59" t="s">
        <v>4</v>
      </c>
      <c r="E71" s="216">
        <v>10</v>
      </c>
      <c r="F71" s="224"/>
      <c r="G71" s="62">
        <f t="shared" si="0"/>
        <v>0</v>
      </c>
    </row>
    <row r="72" spans="1:11" s="136" customFormat="1" ht="13.5">
      <c r="A72" s="135"/>
      <c r="B72" s="65">
        <v>35.299999999999997</v>
      </c>
      <c r="C72" s="64" t="s">
        <v>142</v>
      </c>
      <c r="D72" s="59" t="s">
        <v>4</v>
      </c>
      <c r="E72" s="216">
        <v>10</v>
      </c>
      <c r="F72" s="224"/>
      <c r="G72" s="62">
        <f t="shared" si="0"/>
        <v>0</v>
      </c>
    </row>
    <row r="73" spans="1:11" s="136" customFormat="1" ht="13.5">
      <c r="A73" s="135"/>
      <c r="B73" s="65">
        <v>35.4</v>
      </c>
      <c r="C73" s="64" t="s">
        <v>143</v>
      </c>
      <c r="D73" s="59" t="s">
        <v>4</v>
      </c>
      <c r="E73" s="216">
        <v>10</v>
      </c>
      <c r="F73" s="224"/>
      <c r="G73" s="62">
        <f t="shared" si="0"/>
        <v>0</v>
      </c>
    </row>
    <row r="74" spans="1:11" s="57" customFormat="1" ht="127.5">
      <c r="A74" s="58"/>
      <c r="B74" s="65">
        <v>36</v>
      </c>
      <c r="C74" s="64" t="s">
        <v>202</v>
      </c>
      <c r="D74" s="59" t="s">
        <v>3</v>
      </c>
      <c r="E74" s="214">
        <v>8</v>
      </c>
      <c r="F74" s="224"/>
      <c r="G74" s="62">
        <f t="shared" si="0"/>
        <v>0</v>
      </c>
    </row>
    <row r="75" spans="1:11" s="57" customFormat="1" ht="25.5">
      <c r="A75" s="58"/>
      <c r="B75" s="65">
        <v>37</v>
      </c>
      <c r="C75" s="64" t="s">
        <v>46</v>
      </c>
      <c r="D75" s="59" t="s">
        <v>6</v>
      </c>
      <c r="E75" s="214">
        <v>840</v>
      </c>
      <c r="F75" s="224"/>
      <c r="G75" s="62">
        <f t="shared" si="0"/>
        <v>0</v>
      </c>
    </row>
    <row r="76" spans="1:11" s="57" customFormat="1" ht="51">
      <c r="A76" s="58"/>
      <c r="B76" s="65">
        <v>38</v>
      </c>
      <c r="C76" s="64" t="s">
        <v>94</v>
      </c>
      <c r="D76" s="59" t="s">
        <v>6</v>
      </c>
      <c r="E76" s="214">
        <v>2.5</v>
      </c>
      <c r="F76" s="224"/>
      <c r="G76" s="62">
        <f t="shared" si="0"/>
        <v>0</v>
      </c>
    </row>
    <row r="77" spans="1:11" s="57" customFormat="1" ht="25.5">
      <c r="A77" s="58"/>
      <c r="B77" s="65">
        <v>39</v>
      </c>
      <c r="C77" s="64" t="s">
        <v>144</v>
      </c>
      <c r="D77" s="59" t="s">
        <v>42</v>
      </c>
      <c r="E77" s="214">
        <v>200</v>
      </c>
      <c r="F77" s="224"/>
      <c r="G77" s="62">
        <f t="shared" si="0"/>
        <v>0</v>
      </c>
    </row>
    <row r="78" spans="1:11" s="57" customFormat="1" ht="25.5">
      <c r="A78" s="58"/>
      <c r="B78" s="65">
        <v>40</v>
      </c>
      <c r="C78" s="64" t="s">
        <v>101</v>
      </c>
      <c r="D78" s="59" t="s">
        <v>3</v>
      </c>
      <c r="E78" s="214">
        <v>26</v>
      </c>
      <c r="F78" s="224"/>
      <c r="G78" s="62">
        <f t="shared" si="0"/>
        <v>0</v>
      </c>
    </row>
    <row r="79" spans="1:11" s="57" customFormat="1" ht="63.75">
      <c r="A79" s="58"/>
      <c r="B79" s="65">
        <v>41</v>
      </c>
      <c r="C79" s="134" t="s">
        <v>114</v>
      </c>
      <c r="D79" s="133" t="s">
        <v>3</v>
      </c>
      <c r="E79" s="215">
        <v>35</v>
      </c>
      <c r="F79" s="226"/>
      <c r="G79" s="62">
        <f t="shared" si="0"/>
        <v>0</v>
      </c>
    </row>
    <row r="80" spans="1:11" s="57" customFormat="1" ht="25.5">
      <c r="A80" s="58"/>
      <c r="B80" s="65">
        <v>42</v>
      </c>
      <c r="C80" s="134" t="s">
        <v>190</v>
      </c>
      <c r="D80" s="133" t="s">
        <v>3</v>
      </c>
      <c r="E80" s="215">
        <v>2</v>
      </c>
      <c r="F80" s="226"/>
      <c r="G80" s="62">
        <f t="shared" si="0"/>
        <v>0</v>
      </c>
    </row>
    <row r="81" spans="1:10" s="57" customFormat="1" ht="191.25">
      <c r="A81" s="58"/>
      <c r="B81" s="65">
        <v>43</v>
      </c>
      <c r="C81" s="67" t="s">
        <v>220</v>
      </c>
      <c r="D81" s="60" t="s">
        <v>6</v>
      </c>
      <c r="E81" s="214">
        <v>1050</v>
      </c>
      <c r="F81" s="225"/>
      <c r="G81" s="62">
        <f t="shared" si="0"/>
        <v>0</v>
      </c>
      <c r="I81" s="137"/>
    </row>
    <row r="82" spans="1:10" s="57" customFormat="1" ht="63.75">
      <c r="A82" s="58"/>
      <c r="B82" s="65">
        <v>44</v>
      </c>
      <c r="C82" s="64" t="s">
        <v>217</v>
      </c>
      <c r="D82" s="59" t="s">
        <v>6</v>
      </c>
      <c r="E82" s="214">
        <v>30</v>
      </c>
      <c r="F82" s="224"/>
      <c r="G82" s="62">
        <f t="shared" si="0"/>
        <v>0</v>
      </c>
    </row>
    <row r="83" spans="1:10" s="57" customFormat="1" ht="51">
      <c r="A83" s="58"/>
      <c r="B83" s="65">
        <v>46</v>
      </c>
      <c r="C83" s="67" t="s">
        <v>194</v>
      </c>
      <c r="D83" s="60" t="s">
        <v>5</v>
      </c>
      <c r="E83" s="214">
        <v>200</v>
      </c>
      <c r="F83" s="225"/>
      <c r="G83" s="62">
        <f t="shared" si="0"/>
        <v>0</v>
      </c>
    </row>
    <row r="84" spans="1:10" s="57" customFormat="1" ht="51">
      <c r="A84" s="58"/>
      <c r="B84" s="65">
        <v>47</v>
      </c>
      <c r="C84" s="67" t="s">
        <v>145</v>
      </c>
      <c r="D84" s="60" t="s">
        <v>5</v>
      </c>
      <c r="E84" s="214">
        <v>1585</v>
      </c>
      <c r="F84" s="225"/>
      <c r="G84" s="62">
        <f t="shared" si="0"/>
        <v>0</v>
      </c>
      <c r="H84" s="71"/>
    </row>
    <row r="85" spans="1:10" s="57" customFormat="1" ht="38.25">
      <c r="A85" s="58"/>
      <c r="B85" s="65">
        <v>48</v>
      </c>
      <c r="C85" s="67" t="s">
        <v>117</v>
      </c>
      <c r="D85" s="60" t="s">
        <v>4</v>
      </c>
      <c r="E85" s="214">
        <v>1360</v>
      </c>
      <c r="F85" s="225"/>
      <c r="G85" s="62">
        <f t="shared" si="0"/>
        <v>0</v>
      </c>
    </row>
    <row r="86" spans="1:10" s="57" customFormat="1" ht="38.25">
      <c r="A86" s="58"/>
      <c r="B86" s="65">
        <v>49</v>
      </c>
      <c r="C86" s="67" t="s">
        <v>199</v>
      </c>
      <c r="D86" s="60" t="s">
        <v>5</v>
      </c>
      <c r="E86" s="214">
        <v>1585</v>
      </c>
      <c r="F86" s="225"/>
      <c r="G86" s="62">
        <f t="shared" si="0"/>
        <v>0</v>
      </c>
      <c r="H86" s="71"/>
      <c r="I86" s="71"/>
    </row>
    <row r="87" spans="1:10" s="57" customFormat="1" ht="76.5">
      <c r="A87" s="58"/>
      <c r="B87" s="65">
        <v>50</v>
      </c>
      <c r="C87" s="64" t="s">
        <v>200</v>
      </c>
      <c r="D87" s="59" t="s">
        <v>12</v>
      </c>
      <c r="E87" s="214">
        <v>538</v>
      </c>
      <c r="F87" s="224"/>
      <c r="G87" s="62">
        <f t="shared" si="0"/>
        <v>0</v>
      </c>
    </row>
    <row r="88" spans="1:10" s="57" customFormat="1" ht="38.25">
      <c r="A88" s="58"/>
      <c r="B88" s="65">
        <v>51</v>
      </c>
      <c r="C88" s="67" t="s">
        <v>119</v>
      </c>
      <c r="D88" s="60" t="s">
        <v>5</v>
      </c>
      <c r="E88" s="214">
        <f>E87+E86</f>
        <v>2123</v>
      </c>
      <c r="F88" s="225"/>
      <c r="G88" s="62">
        <f t="shared" si="0"/>
        <v>0</v>
      </c>
      <c r="I88" s="71"/>
    </row>
    <row r="89" spans="1:10" s="57" customFormat="1" ht="38.25">
      <c r="A89" s="58"/>
      <c r="B89" s="65">
        <v>52</v>
      </c>
      <c r="C89" s="67" t="s">
        <v>118</v>
      </c>
      <c r="D89" s="60" t="s">
        <v>4</v>
      </c>
      <c r="E89" s="214">
        <v>1370</v>
      </c>
      <c r="F89" s="225"/>
      <c r="G89" s="62">
        <f t="shared" si="0"/>
        <v>0</v>
      </c>
    </row>
    <row r="90" spans="1:10" s="57" customFormat="1" ht="38.25">
      <c r="A90" s="58"/>
      <c r="B90" s="65">
        <v>53</v>
      </c>
      <c r="C90" s="64" t="s">
        <v>96</v>
      </c>
      <c r="D90" s="59" t="s">
        <v>5</v>
      </c>
      <c r="E90" s="214">
        <f>E86+E87</f>
        <v>2123</v>
      </c>
      <c r="F90" s="224"/>
      <c r="G90" s="62">
        <f t="shared" si="0"/>
        <v>0</v>
      </c>
    </row>
    <row r="91" spans="1:10" s="136" customFormat="1" ht="114.75">
      <c r="A91" s="135"/>
      <c r="B91" s="65">
        <v>54</v>
      </c>
      <c r="C91" s="64" t="s">
        <v>120</v>
      </c>
      <c r="D91" s="59"/>
      <c r="E91" s="214"/>
      <c r="F91" s="224"/>
      <c r="G91" s="69"/>
    </row>
    <row r="92" spans="1:10" s="136" customFormat="1" ht="13.5">
      <c r="A92" s="135"/>
      <c r="B92" s="64"/>
      <c r="C92" s="64" t="s">
        <v>121</v>
      </c>
      <c r="D92" s="59" t="s">
        <v>4</v>
      </c>
      <c r="E92" s="214">
        <v>20</v>
      </c>
      <c r="F92" s="224"/>
      <c r="G92" s="62">
        <f t="shared" si="0"/>
        <v>0</v>
      </c>
    </row>
    <row r="93" spans="1:10" s="136" customFormat="1" ht="26.25" thickBot="1">
      <c r="A93" s="135"/>
      <c r="B93" s="64"/>
      <c r="C93" s="64" t="s">
        <v>201</v>
      </c>
      <c r="D93" s="59" t="s">
        <v>3</v>
      </c>
      <c r="E93" s="214">
        <v>9</v>
      </c>
      <c r="F93" s="224"/>
      <c r="G93" s="62">
        <f t="shared" si="0"/>
        <v>0</v>
      </c>
    </row>
    <row r="94" spans="1:10" s="75" customFormat="1" ht="13.5" thickBot="1">
      <c r="A94" s="74"/>
      <c r="B94" s="162"/>
      <c r="C94" s="262" t="str">
        <f>CONCATENATE(B15," ",C15," - SKUPAJ:")</f>
        <v>I. GRADBENI DEL - SKUPAJ:</v>
      </c>
      <c r="D94" s="262"/>
      <c r="E94" s="262"/>
      <c r="F94" s="262"/>
      <c r="G94" s="163">
        <f>SUM(G35:G93)</f>
        <v>0</v>
      </c>
      <c r="J94" s="76"/>
    </row>
    <row r="95" spans="1:10" s="75" customFormat="1">
      <c r="A95" s="77"/>
      <c r="B95" s="78"/>
      <c r="C95" s="79"/>
      <c r="D95" s="79"/>
      <c r="E95" s="80"/>
      <c r="F95" s="81"/>
      <c r="G95" s="82"/>
    </row>
    <row r="96" spans="1:10" ht="15.75">
      <c r="A96" s="39"/>
      <c r="B96" s="107" t="s">
        <v>14</v>
      </c>
      <c r="C96" s="83" t="s">
        <v>44</v>
      </c>
      <c r="D96" s="84"/>
      <c r="F96" s="85"/>
      <c r="G96" s="86"/>
    </row>
    <row r="97" spans="1:7">
      <c r="A97" s="42"/>
      <c r="B97" s="43"/>
      <c r="C97" s="44"/>
      <c r="D97" s="45"/>
      <c r="E97" s="46"/>
      <c r="F97" s="47"/>
      <c r="G97" s="48"/>
    </row>
    <row r="98" spans="1:7" ht="25.5">
      <c r="A98" s="42"/>
      <c r="B98" s="43"/>
      <c r="C98" s="44" t="s">
        <v>45</v>
      </c>
      <c r="D98" s="45"/>
      <c r="E98" s="46"/>
      <c r="F98" s="47"/>
      <c r="G98" s="48"/>
    </row>
    <row r="99" spans="1:7" ht="81" customHeight="1">
      <c r="A99" s="42"/>
      <c r="B99" s="87" t="s">
        <v>37</v>
      </c>
      <c r="C99" s="261" t="s">
        <v>95</v>
      </c>
      <c r="D99" s="261"/>
      <c r="E99" s="261"/>
      <c r="F99" s="261"/>
      <c r="G99" s="261"/>
    </row>
    <row r="100" spans="1:7">
      <c r="A100" s="42"/>
      <c r="B100" s="87" t="s">
        <v>37</v>
      </c>
      <c r="C100" s="244" t="s">
        <v>47</v>
      </c>
      <c r="D100" s="244"/>
      <c r="E100" s="244"/>
      <c r="F100" s="244"/>
      <c r="G100" s="244"/>
    </row>
    <row r="101" spans="1:7">
      <c r="A101" s="42"/>
      <c r="B101" s="87" t="s">
        <v>37</v>
      </c>
      <c r="C101" s="244" t="s">
        <v>48</v>
      </c>
      <c r="D101" s="244"/>
      <c r="E101" s="244"/>
      <c r="F101" s="244"/>
      <c r="G101" s="244"/>
    </row>
    <row r="102" spans="1:7" ht="31.9" customHeight="1">
      <c r="A102" s="42"/>
      <c r="B102" s="87" t="s">
        <v>37</v>
      </c>
      <c r="C102" s="244" t="s">
        <v>49</v>
      </c>
      <c r="D102" s="244"/>
      <c r="E102" s="244"/>
      <c r="F102" s="244"/>
      <c r="G102" s="244"/>
    </row>
    <row r="103" spans="1:7" ht="28.9" customHeight="1">
      <c r="A103" s="42"/>
      <c r="B103" s="87" t="s">
        <v>37</v>
      </c>
      <c r="C103" s="244" t="s">
        <v>50</v>
      </c>
      <c r="D103" s="244"/>
      <c r="E103" s="244"/>
      <c r="F103" s="244"/>
      <c r="G103" s="244"/>
    </row>
    <row r="104" spans="1:7" ht="28.15" customHeight="1">
      <c r="A104" s="42"/>
      <c r="B104" s="87" t="s">
        <v>37</v>
      </c>
      <c r="C104" s="244" t="s">
        <v>75</v>
      </c>
      <c r="D104" s="244"/>
      <c r="E104" s="244"/>
      <c r="F104" s="244"/>
      <c r="G104" s="244"/>
    </row>
    <row r="105" spans="1:7" ht="28.15" customHeight="1">
      <c r="A105" s="42"/>
      <c r="B105" s="87" t="s">
        <v>37</v>
      </c>
      <c r="C105" s="244" t="s">
        <v>51</v>
      </c>
      <c r="D105" s="244"/>
      <c r="E105" s="244"/>
      <c r="F105" s="244"/>
      <c r="G105" s="244"/>
    </row>
    <row r="106" spans="1:7" ht="28.15" customHeight="1">
      <c r="A106" s="42"/>
      <c r="B106" s="87" t="s">
        <v>37</v>
      </c>
      <c r="C106" s="244" t="s">
        <v>107</v>
      </c>
      <c r="D106" s="244"/>
      <c r="E106" s="244"/>
      <c r="F106" s="244"/>
      <c r="G106" s="244"/>
    </row>
    <row r="107" spans="1:7" ht="30.6" customHeight="1">
      <c r="A107" s="42"/>
      <c r="B107" s="87" t="s">
        <v>37</v>
      </c>
      <c r="C107" s="244" t="s">
        <v>52</v>
      </c>
      <c r="D107" s="244"/>
      <c r="E107" s="244"/>
      <c r="F107" s="244"/>
      <c r="G107" s="244"/>
    </row>
    <row r="108" spans="1:7" ht="27" customHeight="1">
      <c r="A108" s="42"/>
      <c r="B108" s="87" t="s">
        <v>37</v>
      </c>
      <c r="C108" s="244" t="s">
        <v>53</v>
      </c>
      <c r="D108" s="244"/>
      <c r="E108" s="244"/>
      <c r="F108" s="244"/>
      <c r="G108" s="244"/>
    </row>
    <row r="109" spans="1:7" ht="16.149999999999999" customHeight="1">
      <c r="A109" s="42"/>
      <c r="B109" s="87" t="s">
        <v>37</v>
      </c>
      <c r="C109" s="244" t="s">
        <v>86</v>
      </c>
      <c r="D109" s="244"/>
      <c r="E109" s="244"/>
      <c r="F109" s="244"/>
      <c r="G109" s="244"/>
    </row>
    <row r="110" spans="1:7" ht="52.15" customHeight="1">
      <c r="A110" s="42"/>
      <c r="B110" s="87" t="s">
        <v>37</v>
      </c>
      <c r="C110" s="244" t="s">
        <v>124</v>
      </c>
      <c r="D110" s="244"/>
      <c r="E110" s="244"/>
      <c r="F110" s="244"/>
      <c r="G110" s="244"/>
    </row>
    <row r="111" spans="1:7" ht="88.5" customHeight="1">
      <c r="A111" s="42"/>
      <c r="B111" s="87" t="s">
        <v>37</v>
      </c>
      <c r="C111" s="244" t="s">
        <v>179</v>
      </c>
      <c r="D111" s="244"/>
      <c r="E111" s="244"/>
      <c r="F111" s="244"/>
      <c r="G111" s="244"/>
    </row>
    <row r="112" spans="1:7" ht="54.6" customHeight="1">
      <c r="A112" s="42"/>
      <c r="B112" s="87" t="s">
        <v>37</v>
      </c>
      <c r="C112" s="244" t="s">
        <v>180</v>
      </c>
      <c r="D112" s="244"/>
      <c r="E112" s="244"/>
      <c r="F112" s="244"/>
      <c r="G112" s="244"/>
    </row>
    <row r="113" spans="1:10">
      <c r="A113" s="42"/>
      <c r="B113" s="87" t="s">
        <v>37</v>
      </c>
      <c r="C113" s="244" t="s">
        <v>54</v>
      </c>
      <c r="D113" s="244"/>
      <c r="E113" s="244"/>
      <c r="F113" s="244"/>
      <c r="G113" s="244"/>
    </row>
    <row r="114" spans="1:10" ht="28.9" customHeight="1" thickBot="1">
      <c r="A114" s="42"/>
      <c r="B114" s="87" t="s">
        <v>37</v>
      </c>
      <c r="C114" s="245" t="s">
        <v>193</v>
      </c>
      <c r="D114" s="245"/>
      <c r="E114" s="245"/>
      <c r="F114" s="245"/>
      <c r="G114" s="245"/>
    </row>
    <row r="115" spans="1:10" ht="43.9" customHeight="1" thickBot="1">
      <c r="A115" s="39"/>
      <c r="B115" s="123"/>
      <c r="C115" s="258" t="s">
        <v>181</v>
      </c>
      <c r="D115" s="259"/>
      <c r="E115" s="259"/>
      <c r="F115" s="259"/>
      <c r="G115" s="260"/>
    </row>
    <row r="116" spans="1:10" ht="15">
      <c r="A116" s="39"/>
      <c r="B116" s="123"/>
      <c r="C116" s="40"/>
      <c r="F116" s="88"/>
      <c r="G116" s="41"/>
    </row>
    <row r="117" spans="1:10" ht="15.75" thickBot="1">
      <c r="A117" s="39"/>
      <c r="B117" s="123"/>
      <c r="C117" s="40"/>
      <c r="D117" s="72"/>
      <c r="E117" s="95"/>
      <c r="F117" s="88"/>
      <c r="G117" s="41"/>
      <c r="H117" s="72"/>
      <c r="I117" s="193"/>
      <c r="J117" s="193"/>
    </row>
    <row r="118" spans="1:10" s="89" customFormat="1" ht="15" thickBot="1">
      <c r="B118" s="139"/>
      <c r="C118" s="140" t="s">
        <v>8</v>
      </c>
      <c r="D118" s="141" t="s">
        <v>0</v>
      </c>
      <c r="E118" s="142" t="s">
        <v>1</v>
      </c>
      <c r="F118" s="143" t="s">
        <v>2</v>
      </c>
      <c r="G118" s="144" t="s">
        <v>7</v>
      </c>
      <c r="H118" s="90"/>
      <c r="I118" s="192"/>
      <c r="J118" s="192"/>
    </row>
    <row r="119" spans="1:10" s="89" customFormat="1" ht="15" thickBot="1">
      <c r="B119" s="139">
        <v>1</v>
      </c>
      <c r="C119" s="148" t="s">
        <v>76</v>
      </c>
      <c r="D119" s="141"/>
      <c r="E119" s="142"/>
      <c r="F119" s="143"/>
      <c r="G119" s="144"/>
      <c r="H119" s="90"/>
      <c r="I119" s="192"/>
      <c r="J119" s="192"/>
    </row>
    <row r="120" spans="1:10">
      <c r="A120" s="58"/>
      <c r="B120" s="145">
        <v>1.1000000000000001</v>
      </c>
      <c r="C120" s="185" t="s">
        <v>147</v>
      </c>
      <c r="D120" s="117" t="s">
        <v>4</v>
      </c>
      <c r="E120" s="213">
        <v>10</v>
      </c>
      <c r="F120" s="146"/>
      <c r="G120" s="62">
        <f t="shared" ref="G120:G123" si="1">E120*ROUND(F120,2)</f>
        <v>0</v>
      </c>
      <c r="H120" s="57"/>
      <c r="I120" s="57"/>
      <c r="J120" s="57"/>
    </row>
    <row r="121" spans="1:10">
      <c r="A121" s="58"/>
      <c r="B121" s="66">
        <v>1.2</v>
      </c>
      <c r="C121" s="184" t="s">
        <v>146</v>
      </c>
      <c r="D121" s="60" t="s">
        <v>4</v>
      </c>
      <c r="E121" s="214">
        <v>675</v>
      </c>
      <c r="F121" s="68"/>
      <c r="G121" s="62">
        <f t="shared" si="1"/>
        <v>0</v>
      </c>
      <c r="H121" s="57"/>
      <c r="I121" s="57"/>
      <c r="J121" s="57"/>
    </row>
    <row r="122" spans="1:10">
      <c r="A122" s="58"/>
      <c r="B122" s="66">
        <v>1.3</v>
      </c>
      <c r="C122" s="184" t="s">
        <v>123</v>
      </c>
      <c r="D122" s="60" t="s">
        <v>4</v>
      </c>
      <c r="E122" s="214">
        <v>162</v>
      </c>
      <c r="F122" s="68"/>
      <c r="G122" s="62">
        <f t="shared" si="1"/>
        <v>0</v>
      </c>
      <c r="H122" s="57"/>
      <c r="I122" s="57"/>
      <c r="J122" s="57"/>
    </row>
    <row r="123" spans="1:10">
      <c r="A123" s="58"/>
      <c r="B123" s="66">
        <v>1.4</v>
      </c>
      <c r="C123" s="184" t="s">
        <v>148</v>
      </c>
      <c r="D123" s="60" t="s">
        <v>4</v>
      </c>
      <c r="E123" s="214">
        <v>12</v>
      </c>
      <c r="F123" s="68"/>
      <c r="G123" s="62">
        <f t="shared" si="1"/>
        <v>0</v>
      </c>
      <c r="H123" s="57"/>
      <c r="I123" s="57"/>
      <c r="J123" s="57"/>
    </row>
    <row r="124" spans="1:10" ht="13.5" thickBot="1">
      <c r="A124" s="58"/>
      <c r="B124" s="66"/>
      <c r="C124" s="184"/>
      <c r="D124" s="60"/>
      <c r="E124" s="60"/>
      <c r="F124" s="68"/>
      <c r="G124" s="73"/>
      <c r="H124" s="57"/>
      <c r="I124" s="57"/>
      <c r="J124" s="57"/>
    </row>
    <row r="125" spans="1:10" s="91" customFormat="1" ht="15.75" thickBot="1">
      <c r="B125" s="152">
        <v>2</v>
      </c>
      <c r="C125" s="148" t="s">
        <v>55</v>
      </c>
      <c r="D125" s="153"/>
      <c r="E125" s="154"/>
      <c r="F125" s="227"/>
      <c r="G125" s="155"/>
      <c r="H125" s="92"/>
      <c r="I125" s="194"/>
      <c r="J125" s="93"/>
    </row>
    <row r="126" spans="1:10" ht="14.25">
      <c r="A126" s="14"/>
      <c r="B126" s="223">
        <v>2.1</v>
      </c>
      <c r="C126" s="184" t="s">
        <v>149</v>
      </c>
      <c r="D126" s="94" t="s">
        <v>3</v>
      </c>
      <c r="E126" s="121">
        <v>1</v>
      </c>
      <c r="F126" s="68"/>
      <c r="G126" s="62">
        <f t="shared" ref="G126:G136" si="2">E126*ROUND(F126,2)</f>
        <v>0</v>
      </c>
      <c r="H126" s="95"/>
      <c r="I126" s="195"/>
      <c r="J126" s="138"/>
    </row>
    <row r="127" spans="1:10" ht="14.25">
      <c r="A127" s="14"/>
      <c r="B127" s="223">
        <v>2.2000000000000002</v>
      </c>
      <c r="C127" s="184" t="s">
        <v>150</v>
      </c>
      <c r="D127" s="94" t="s">
        <v>3</v>
      </c>
      <c r="E127" s="121">
        <v>4</v>
      </c>
      <c r="F127" s="68"/>
      <c r="G127" s="62">
        <f t="shared" si="2"/>
        <v>0</v>
      </c>
      <c r="H127" s="95"/>
      <c r="I127" s="195"/>
      <c r="J127" s="138"/>
    </row>
    <row r="128" spans="1:10" ht="14.25">
      <c r="A128" s="14"/>
      <c r="B128" s="223">
        <v>2.2999999999999998</v>
      </c>
      <c r="C128" s="184" t="s">
        <v>151</v>
      </c>
      <c r="D128" s="94" t="s">
        <v>3</v>
      </c>
      <c r="E128" s="121">
        <v>2</v>
      </c>
      <c r="F128" s="68"/>
      <c r="G128" s="62">
        <f t="shared" si="2"/>
        <v>0</v>
      </c>
      <c r="H128" s="95"/>
      <c r="I128" s="195"/>
      <c r="J128" s="138"/>
    </row>
    <row r="129" spans="1:13" ht="14.25">
      <c r="A129" s="14"/>
      <c r="B129" s="223">
        <v>2.4</v>
      </c>
      <c r="C129" s="184" t="s">
        <v>152</v>
      </c>
      <c r="D129" s="94" t="s">
        <v>3</v>
      </c>
      <c r="E129" s="121">
        <v>1</v>
      </c>
      <c r="F129" s="68"/>
      <c r="G129" s="62">
        <f t="shared" si="2"/>
        <v>0</v>
      </c>
      <c r="H129" s="95"/>
      <c r="I129" s="195"/>
      <c r="J129" s="138"/>
    </row>
    <row r="130" spans="1:13" ht="14.25">
      <c r="A130" s="14"/>
      <c r="B130" s="223">
        <v>2.5</v>
      </c>
      <c r="C130" s="184" t="s">
        <v>153</v>
      </c>
      <c r="D130" s="94" t="s">
        <v>3</v>
      </c>
      <c r="E130" s="121">
        <v>1</v>
      </c>
      <c r="F130" s="68"/>
      <c r="G130" s="62">
        <f t="shared" si="2"/>
        <v>0</v>
      </c>
      <c r="H130" s="95"/>
      <c r="I130" s="195"/>
      <c r="J130" s="138"/>
    </row>
    <row r="131" spans="1:13" ht="14.25">
      <c r="A131" s="14"/>
      <c r="B131" s="223">
        <v>2.6</v>
      </c>
      <c r="C131" s="184" t="s">
        <v>154</v>
      </c>
      <c r="D131" s="94" t="s">
        <v>3</v>
      </c>
      <c r="E131" s="121">
        <v>2</v>
      </c>
      <c r="F131" s="68"/>
      <c r="G131" s="62">
        <f t="shared" si="2"/>
        <v>0</v>
      </c>
      <c r="H131" s="95"/>
      <c r="I131" s="195"/>
      <c r="J131" s="138"/>
    </row>
    <row r="132" spans="1:13" ht="14.25">
      <c r="A132" s="14"/>
      <c r="B132" s="223">
        <v>2.7</v>
      </c>
      <c r="C132" s="184" t="s">
        <v>155</v>
      </c>
      <c r="D132" s="94" t="s">
        <v>3</v>
      </c>
      <c r="E132" s="121">
        <v>10</v>
      </c>
      <c r="F132" s="68"/>
      <c r="G132" s="62">
        <f t="shared" si="2"/>
        <v>0</v>
      </c>
      <c r="H132" s="95"/>
      <c r="I132" s="195"/>
      <c r="J132" s="138"/>
    </row>
    <row r="133" spans="1:13" ht="14.25">
      <c r="A133" s="14"/>
      <c r="B133" s="223">
        <v>2.8</v>
      </c>
      <c r="C133" s="184" t="s">
        <v>156</v>
      </c>
      <c r="D133" s="94" t="s">
        <v>3</v>
      </c>
      <c r="E133" s="121">
        <v>1</v>
      </c>
      <c r="F133" s="68"/>
      <c r="G133" s="62">
        <f t="shared" si="2"/>
        <v>0</v>
      </c>
      <c r="H133" s="95"/>
      <c r="I133" s="195"/>
      <c r="J133" s="138"/>
    </row>
    <row r="134" spans="1:13" ht="14.25">
      <c r="A134" s="14"/>
      <c r="B134" s="223">
        <v>2.9</v>
      </c>
      <c r="C134" s="184" t="s">
        <v>157</v>
      </c>
      <c r="D134" s="94" t="s">
        <v>3</v>
      </c>
      <c r="E134" s="121">
        <v>1</v>
      </c>
      <c r="F134" s="68"/>
      <c r="G134" s="62">
        <f t="shared" si="2"/>
        <v>0</v>
      </c>
      <c r="H134" s="95"/>
      <c r="I134" s="195"/>
      <c r="J134" s="138"/>
    </row>
    <row r="135" spans="1:13" ht="14.25">
      <c r="A135" s="14"/>
      <c r="B135" s="223" t="s">
        <v>203</v>
      </c>
      <c r="C135" s="184" t="s">
        <v>158</v>
      </c>
      <c r="D135" s="94" t="s">
        <v>3</v>
      </c>
      <c r="E135" s="121">
        <v>10</v>
      </c>
      <c r="F135" s="68"/>
      <c r="G135" s="62">
        <f t="shared" si="2"/>
        <v>0</v>
      </c>
      <c r="H135" s="95"/>
      <c r="I135" s="195"/>
      <c r="J135" s="138"/>
    </row>
    <row r="136" spans="1:13" ht="14.25">
      <c r="A136" s="14"/>
      <c r="B136" s="223" t="s">
        <v>204</v>
      </c>
      <c r="C136" s="184" t="s">
        <v>205</v>
      </c>
      <c r="D136" s="94" t="s">
        <v>3</v>
      </c>
      <c r="E136" s="121">
        <v>3</v>
      </c>
      <c r="F136" s="68"/>
      <c r="G136" s="62">
        <f t="shared" si="2"/>
        <v>0</v>
      </c>
      <c r="H136" s="95"/>
      <c r="I136" s="195"/>
      <c r="J136" s="138"/>
    </row>
    <row r="137" spans="1:13" ht="15" thickBot="1">
      <c r="A137" s="14"/>
      <c r="B137" s="149"/>
      <c r="C137" s="184"/>
      <c r="D137" s="150"/>
      <c r="E137" s="151"/>
      <c r="F137" s="146"/>
      <c r="G137" s="147"/>
      <c r="H137" s="95"/>
      <c r="I137" s="195"/>
      <c r="J137" s="138"/>
    </row>
    <row r="138" spans="1:13" s="91" customFormat="1" ht="15.75" thickBot="1">
      <c r="B138" s="152"/>
      <c r="C138" s="148" t="s">
        <v>79</v>
      </c>
      <c r="D138" s="153"/>
      <c r="E138" s="157"/>
      <c r="F138" s="228"/>
      <c r="G138" s="155"/>
      <c r="H138" s="92"/>
      <c r="I138" s="208"/>
      <c r="J138" s="194"/>
      <c r="K138" s="194"/>
      <c r="L138" s="92"/>
      <c r="M138" s="92"/>
    </row>
    <row r="139" spans="1:13" ht="14.25">
      <c r="A139" s="14"/>
      <c r="B139" s="145"/>
      <c r="C139" s="185" t="s">
        <v>87</v>
      </c>
      <c r="D139" s="156"/>
      <c r="E139" s="117"/>
      <c r="F139" s="229"/>
      <c r="G139" s="147"/>
      <c r="H139" s="95"/>
      <c r="I139" s="196"/>
      <c r="J139" s="196"/>
      <c r="K139" s="196"/>
      <c r="L139" s="95"/>
      <c r="M139" s="95"/>
    </row>
    <row r="140" spans="1:13" ht="15">
      <c r="A140" s="14"/>
      <c r="B140" s="66">
        <v>8</v>
      </c>
      <c r="C140" s="207" t="s">
        <v>160</v>
      </c>
      <c r="D140" s="60" t="s">
        <v>3</v>
      </c>
      <c r="E140" s="122">
        <v>8</v>
      </c>
      <c r="F140" s="68"/>
      <c r="G140" s="62">
        <f t="shared" ref="G140:G154" si="3">E140*ROUND(F140,2)</f>
        <v>0</v>
      </c>
      <c r="H140" s="95"/>
      <c r="I140" s="196"/>
      <c r="J140" s="196"/>
      <c r="K140" s="196"/>
      <c r="L140" s="95"/>
      <c r="M140" s="95"/>
    </row>
    <row r="141" spans="1:13" ht="14.25">
      <c r="A141" s="14"/>
      <c r="B141" s="66">
        <v>9</v>
      </c>
      <c r="C141" s="206" t="s">
        <v>161</v>
      </c>
      <c r="D141" s="60" t="s">
        <v>3</v>
      </c>
      <c r="E141" s="122">
        <v>3</v>
      </c>
      <c r="F141" s="68"/>
      <c r="G141" s="62">
        <f t="shared" si="3"/>
        <v>0</v>
      </c>
      <c r="H141" s="95"/>
      <c r="I141" s="196"/>
      <c r="J141" s="196"/>
      <c r="K141" s="196"/>
      <c r="L141" s="95"/>
      <c r="M141" s="95"/>
    </row>
    <row r="142" spans="1:13" ht="14.25">
      <c r="A142" s="14"/>
      <c r="B142" s="66">
        <v>10</v>
      </c>
      <c r="C142" s="206" t="s">
        <v>206</v>
      </c>
      <c r="D142" s="60" t="s">
        <v>3</v>
      </c>
      <c r="E142" s="122">
        <v>4</v>
      </c>
      <c r="F142" s="68"/>
      <c r="G142" s="62">
        <f t="shared" si="3"/>
        <v>0</v>
      </c>
      <c r="H142" s="95"/>
      <c r="I142" s="196"/>
      <c r="J142" s="196"/>
      <c r="K142" s="196"/>
      <c r="L142" s="95"/>
      <c r="M142" s="95"/>
    </row>
    <row r="143" spans="1:13" ht="14.25">
      <c r="A143" s="14"/>
      <c r="B143" s="66">
        <v>10</v>
      </c>
      <c r="C143" s="206" t="s">
        <v>162</v>
      </c>
      <c r="D143" s="60" t="s">
        <v>3</v>
      </c>
      <c r="E143" s="122">
        <v>5</v>
      </c>
      <c r="F143" s="68"/>
      <c r="G143" s="62">
        <f t="shared" si="3"/>
        <v>0</v>
      </c>
      <c r="H143" s="95"/>
      <c r="I143" s="196"/>
      <c r="J143" s="196"/>
      <c r="K143" s="196"/>
      <c r="L143" s="95"/>
      <c r="M143" s="95"/>
    </row>
    <row r="144" spans="1:13" ht="14.25">
      <c r="A144" s="14"/>
      <c r="B144" s="66">
        <v>11</v>
      </c>
      <c r="C144" s="206" t="s">
        <v>125</v>
      </c>
      <c r="D144" s="60" t="s">
        <v>3</v>
      </c>
      <c r="E144" s="122">
        <v>5</v>
      </c>
      <c r="F144" s="230"/>
      <c r="G144" s="62">
        <f t="shared" si="3"/>
        <v>0</v>
      </c>
      <c r="H144" s="95"/>
      <c r="I144" s="196"/>
      <c r="J144" s="196"/>
      <c r="K144" s="196"/>
      <c r="L144" s="95"/>
      <c r="M144" s="95"/>
    </row>
    <row r="145" spans="1:13" ht="14.25">
      <c r="A145" s="14"/>
      <c r="B145" s="66">
        <v>12</v>
      </c>
      <c r="C145" s="206" t="s">
        <v>163</v>
      </c>
      <c r="D145" s="60" t="s">
        <v>3</v>
      </c>
      <c r="E145" s="122">
        <v>14</v>
      </c>
      <c r="F145" s="230"/>
      <c r="G145" s="62">
        <f t="shared" si="3"/>
        <v>0</v>
      </c>
      <c r="H145" s="95"/>
      <c r="I145" s="196"/>
      <c r="J145" s="196"/>
      <c r="K145" s="196"/>
      <c r="L145" s="95"/>
      <c r="M145" s="95"/>
    </row>
    <row r="146" spans="1:13" ht="14.25">
      <c r="A146" s="14"/>
      <c r="B146" s="66">
        <v>13</v>
      </c>
      <c r="C146" s="206" t="s">
        <v>164</v>
      </c>
      <c r="D146" s="60" t="s">
        <v>3</v>
      </c>
      <c r="E146" s="122">
        <v>5</v>
      </c>
      <c r="F146" s="68"/>
      <c r="G146" s="62">
        <f t="shared" si="3"/>
        <v>0</v>
      </c>
      <c r="H146" s="95"/>
      <c r="I146" s="196"/>
      <c r="J146" s="196"/>
      <c r="K146" s="196"/>
      <c r="L146" s="95"/>
      <c r="M146" s="95"/>
    </row>
    <row r="147" spans="1:13" ht="14.25">
      <c r="A147" s="14"/>
      <c r="B147" s="66">
        <v>14</v>
      </c>
      <c r="C147" s="206" t="s">
        <v>165</v>
      </c>
      <c r="D147" s="60" t="s">
        <v>3</v>
      </c>
      <c r="E147" s="122">
        <v>2</v>
      </c>
      <c r="F147" s="68"/>
      <c r="G147" s="62">
        <f t="shared" si="3"/>
        <v>0</v>
      </c>
      <c r="H147" s="95"/>
      <c r="I147" s="196"/>
      <c r="J147" s="196"/>
      <c r="K147" s="196"/>
      <c r="L147" s="95"/>
      <c r="M147" s="95"/>
    </row>
    <row r="148" spans="1:13" ht="14.25">
      <c r="A148" s="14"/>
      <c r="B148" s="66">
        <v>15</v>
      </c>
      <c r="C148" s="206" t="s">
        <v>166</v>
      </c>
      <c r="D148" s="60" t="s">
        <v>3</v>
      </c>
      <c r="E148" s="122">
        <v>2</v>
      </c>
      <c r="F148" s="230"/>
      <c r="G148" s="62">
        <f t="shared" si="3"/>
        <v>0</v>
      </c>
      <c r="H148" s="95"/>
      <c r="I148" s="196"/>
      <c r="J148" s="196"/>
      <c r="K148" s="196"/>
      <c r="L148" s="95"/>
      <c r="M148" s="95"/>
    </row>
    <row r="149" spans="1:13" ht="14.25">
      <c r="A149" s="14"/>
      <c r="B149" s="66">
        <v>16</v>
      </c>
      <c r="C149" s="206" t="s">
        <v>167</v>
      </c>
      <c r="D149" s="60" t="s">
        <v>3</v>
      </c>
      <c r="E149" s="122">
        <v>8</v>
      </c>
      <c r="F149" s="230"/>
      <c r="G149" s="62">
        <f t="shared" si="3"/>
        <v>0</v>
      </c>
      <c r="H149" s="95"/>
      <c r="I149" s="196"/>
      <c r="J149" s="196"/>
      <c r="K149" s="196"/>
      <c r="L149" s="95"/>
      <c r="M149" s="95"/>
    </row>
    <row r="150" spans="1:13" ht="14.25">
      <c r="A150" s="14"/>
      <c r="B150" s="66">
        <v>17</v>
      </c>
      <c r="C150" s="206" t="s">
        <v>168</v>
      </c>
      <c r="D150" s="60" t="s">
        <v>3</v>
      </c>
      <c r="E150" s="122">
        <v>2</v>
      </c>
      <c r="F150" s="230"/>
      <c r="G150" s="62">
        <f t="shared" si="3"/>
        <v>0</v>
      </c>
      <c r="H150" s="95"/>
      <c r="I150" s="196"/>
      <c r="J150" s="196"/>
      <c r="K150" s="196"/>
      <c r="L150" s="95"/>
      <c r="M150" s="95"/>
    </row>
    <row r="151" spans="1:13" ht="14.25">
      <c r="A151" s="14"/>
      <c r="B151" s="66">
        <v>18</v>
      </c>
      <c r="C151" s="206" t="s">
        <v>169</v>
      </c>
      <c r="D151" s="60" t="s">
        <v>3</v>
      </c>
      <c r="E151" s="122">
        <v>9</v>
      </c>
      <c r="F151" s="230"/>
      <c r="G151" s="62">
        <f t="shared" si="3"/>
        <v>0</v>
      </c>
      <c r="H151" s="95"/>
      <c r="I151" s="196"/>
      <c r="J151" s="196"/>
      <c r="K151" s="196"/>
      <c r="L151" s="95"/>
      <c r="M151" s="95"/>
    </row>
    <row r="152" spans="1:13" ht="14.25">
      <c r="A152" s="14"/>
      <c r="B152" s="66">
        <v>19</v>
      </c>
      <c r="C152" s="206" t="s">
        <v>170</v>
      </c>
      <c r="D152" s="60" t="s">
        <v>3</v>
      </c>
      <c r="E152" s="122">
        <v>10</v>
      </c>
      <c r="F152" s="230"/>
      <c r="G152" s="62">
        <f t="shared" si="3"/>
        <v>0</v>
      </c>
      <c r="H152" s="95"/>
      <c r="I152" s="196"/>
      <c r="J152" s="196"/>
      <c r="K152" s="196"/>
      <c r="L152" s="95"/>
      <c r="M152" s="95"/>
    </row>
    <row r="153" spans="1:13" ht="14.25">
      <c r="A153" s="14"/>
      <c r="B153" s="66">
        <v>20</v>
      </c>
      <c r="C153" s="206" t="s">
        <v>171</v>
      </c>
      <c r="D153" s="60" t="s">
        <v>3</v>
      </c>
      <c r="E153" s="122">
        <v>45</v>
      </c>
      <c r="F153" s="230"/>
      <c r="G153" s="62">
        <f t="shared" si="3"/>
        <v>0</v>
      </c>
      <c r="H153" s="95"/>
      <c r="I153" s="196"/>
      <c r="J153" s="196"/>
      <c r="K153" s="196"/>
      <c r="L153" s="95"/>
      <c r="M153" s="95"/>
    </row>
    <row r="154" spans="1:13" ht="14.25">
      <c r="A154" s="14"/>
      <c r="B154" s="66">
        <v>21</v>
      </c>
      <c r="C154" s="206" t="s">
        <v>126</v>
      </c>
      <c r="D154" s="60" t="s">
        <v>3</v>
      </c>
      <c r="E154" s="122">
        <v>20</v>
      </c>
      <c r="F154" s="230"/>
      <c r="G154" s="62">
        <f t="shared" si="3"/>
        <v>0</v>
      </c>
      <c r="H154" s="95"/>
      <c r="I154" s="196"/>
      <c r="J154" s="196"/>
      <c r="K154" s="196"/>
      <c r="L154" s="95"/>
      <c r="M154" s="95"/>
    </row>
    <row r="155" spans="1:13" ht="15" thickBot="1">
      <c r="A155" s="14"/>
      <c r="B155" s="66"/>
      <c r="C155" s="206"/>
      <c r="D155" s="60"/>
      <c r="E155" s="122"/>
      <c r="F155" s="230"/>
      <c r="G155" s="73"/>
      <c r="H155" s="95"/>
      <c r="I155" s="196"/>
      <c r="J155" s="196"/>
      <c r="K155" s="196"/>
      <c r="L155" s="95"/>
      <c r="M155" s="95"/>
    </row>
    <row r="156" spans="1:13" s="91" customFormat="1" ht="15.75" thickBot="1">
      <c r="B156" s="152"/>
      <c r="C156" s="159" t="s">
        <v>88</v>
      </c>
      <c r="D156" s="153"/>
      <c r="E156" s="158"/>
      <c r="F156" s="228"/>
      <c r="G156" s="155"/>
      <c r="H156" s="96"/>
    </row>
    <row r="157" spans="1:13">
      <c r="A157" s="97"/>
      <c r="B157" s="66">
        <v>22</v>
      </c>
      <c r="C157" s="184" t="s">
        <v>127</v>
      </c>
      <c r="D157" s="94" t="s">
        <v>3</v>
      </c>
      <c r="E157" s="209">
        <v>2</v>
      </c>
      <c r="F157" s="68"/>
      <c r="G157" s="62">
        <f t="shared" ref="G157:G170" si="4">E157*ROUND(F157,2)</f>
        <v>0</v>
      </c>
      <c r="I157" s="189"/>
      <c r="J157" s="34"/>
    </row>
    <row r="158" spans="1:13" s="91" customFormat="1">
      <c r="B158" s="66">
        <v>23</v>
      </c>
      <c r="C158" s="184" t="s">
        <v>128</v>
      </c>
      <c r="D158" s="94" t="s">
        <v>3</v>
      </c>
      <c r="E158" s="209">
        <v>3</v>
      </c>
      <c r="F158" s="68"/>
      <c r="G158" s="62">
        <f t="shared" si="4"/>
        <v>0</v>
      </c>
      <c r="I158" s="189"/>
      <c r="J158" s="34"/>
    </row>
    <row r="159" spans="1:13" ht="14.25">
      <c r="A159" s="14"/>
      <c r="B159" s="66">
        <v>24</v>
      </c>
      <c r="C159" s="184" t="s">
        <v>129</v>
      </c>
      <c r="D159" s="94" t="s">
        <v>3</v>
      </c>
      <c r="E159" s="209">
        <v>1</v>
      </c>
      <c r="F159" s="68"/>
      <c r="G159" s="62">
        <f t="shared" si="4"/>
        <v>0</v>
      </c>
      <c r="H159" s="95"/>
      <c r="I159" s="189"/>
      <c r="J159" s="34"/>
    </row>
    <row r="160" spans="1:13" s="91" customFormat="1" ht="25.5">
      <c r="B160" s="66">
        <v>25</v>
      </c>
      <c r="C160" s="184" t="s">
        <v>172</v>
      </c>
      <c r="D160" s="94" t="s">
        <v>3</v>
      </c>
      <c r="E160" s="209">
        <v>8</v>
      </c>
      <c r="F160" s="68"/>
      <c r="G160" s="62">
        <f t="shared" si="4"/>
        <v>0</v>
      </c>
      <c r="I160" s="189"/>
      <c r="J160" s="34"/>
    </row>
    <row r="161" spans="1:13" ht="17.25" customHeight="1">
      <c r="A161" s="14"/>
      <c r="B161" s="66">
        <v>26</v>
      </c>
      <c r="C161" s="184" t="s">
        <v>173</v>
      </c>
      <c r="D161" s="94" t="s">
        <v>3</v>
      </c>
      <c r="E161" s="209">
        <v>11</v>
      </c>
      <c r="F161" s="68"/>
      <c r="G161" s="62">
        <f t="shared" si="4"/>
        <v>0</v>
      </c>
      <c r="H161" s="95"/>
      <c r="I161" s="189"/>
      <c r="J161" s="34"/>
    </row>
    <row r="162" spans="1:13" s="91" customFormat="1" ht="25.5">
      <c r="B162" s="66">
        <v>27</v>
      </c>
      <c r="C162" s="184" t="s">
        <v>209</v>
      </c>
      <c r="D162" s="94" t="s">
        <v>3</v>
      </c>
      <c r="E162" s="209">
        <v>8</v>
      </c>
      <c r="F162" s="68"/>
      <c r="G162" s="62">
        <f t="shared" si="4"/>
        <v>0</v>
      </c>
      <c r="I162" s="189"/>
      <c r="J162" s="34"/>
    </row>
    <row r="163" spans="1:13" ht="25.5">
      <c r="A163" s="14"/>
      <c r="B163" s="66">
        <v>28</v>
      </c>
      <c r="C163" s="184" t="s">
        <v>210</v>
      </c>
      <c r="D163" s="94" t="s">
        <v>3</v>
      </c>
      <c r="E163" s="209">
        <v>2</v>
      </c>
      <c r="F163" s="68"/>
      <c r="G163" s="62">
        <f t="shared" si="4"/>
        <v>0</v>
      </c>
      <c r="H163" s="95"/>
      <c r="I163" s="189"/>
      <c r="J163" s="34"/>
    </row>
    <row r="164" spans="1:13" ht="14.25">
      <c r="A164" s="14"/>
      <c r="B164" s="66">
        <v>29</v>
      </c>
      <c r="C164" s="206" t="s">
        <v>174</v>
      </c>
      <c r="D164" s="94" t="s">
        <v>3</v>
      </c>
      <c r="E164" s="210">
        <v>2</v>
      </c>
      <c r="F164" s="68"/>
      <c r="G164" s="62">
        <f t="shared" si="4"/>
        <v>0</v>
      </c>
      <c r="H164" s="95"/>
      <c r="I164" s="196"/>
      <c r="J164" s="196"/>
      <c r="K164" s="196"/>
      <c r="L164" s="95"/>
      <c r="M164" s="95"/>
    </row>
    <row r="165" spans="1:13" ht="14.25">
      <c r="A165" s="14"/>
      <c r="B165" s="66">
        <v>30</v>
      </c>
      <c r="C165" s="206" t="s">
        <v>175</v>
      </c>
      <c r="D165" s="94" t="s">
        <v>3</v>
      </c>
      <c r="E165" s="210">
        <v>2</v>
      </c>
      <c r="F165" s="68"/>
      <c r="G165" s="62">
        <f t="shared" si="4"/>
        <v>0</v>
      </c>
      <c r="H165" s="95"/>
      <c r="I165" s="196"/>
      <c r="J165" s="196"/>
      <c r="K165" s="196"/>
      <c r="L165" s="95"/>
      <c r="M165" s="95"/>
    </row>
    <row r="166" spans="1:13" ht="14.25">
      <c r="A166" s="14"/>
      <c r="B166" s="66">
        <v>31</v>
      </c>
      <c r="C166" s="206" t="s">
        <v>176</v>
      </c>
      <c r="D166" s="94" t="s">
        <v>3</v>
      </c>
      <c r="E166" s="210">
        <v>2</v>
      </c>
      <c r="F166" s="68"/>
      <c r="G166" s="62">
        <f t="shared" si="4"/>
        <v>0</v>
      </c>
      <c r="H166" s="95"/>
      <c r="I166" s="196"/>
      <c r="J166" s="196"/>
      <c r="K166" s="196"/>
      <c r="L166" s="95"/>
      <c r="M166" s="95"/>
    </row>
    <row r="167" spans="1:13" ht="14.25">
      <c r="A167" s="14"/>
      <c r="B167" s="66">
        <v>32</v>
      </c>
      <c r="C167" s="206" t="s">
        <v>177</v>
      </c>
      <c r="D167" s="94" t="s">
        <v>3</v>
      </c>
      <c r="E167" s="210">
        <v>5</v>
      </c>
      <c r="F167" s="68"/>
      <c r="G167" s="62">
        <f t="shared" si="4"/>
        <v>0</v>
      </c>
      <c r="H167" s="95"/>
      <c r="I167" s="196"/>
      <c r="J167" s="196"/>
      <c r="K167" s="196"/>
      <c r="L167" s="95"/>
      <c r="M167" s="95"/>
    </row>
    <row r="168" spans="1:13" ht="14.25">
      <c r="A168" s="14"/>
      <c r="B168" s="66">
        <v>33</v>
      </c>
      <c r="C168" s="206" t="s">
        <v>178</v>
      </c>
      <c r="D168" s="94" t="s">
        <v>3</v>
      </c>
      <c r="E168" s="210">
        <v>1</v>
      </c>
      <c r="F168" s="68"/>
      <c r="G168" s="62">
        <f t="shared" si="4"/>
        <v>0</v>
      </c>
      <c r="H168" s="95"/>
      <c r="I168" s="196"/>
      <c r="J168" s="196"/>
      <c r="K168" s="196"/>
      <c r="L168" s="95"/>
      <c r="M168" s="95"/>
    </row>
    <row r="169" spans="1:13" ht="51">
      <c r="A169" s="14"/>
      <c r="B169" s="66">
        <v>34</v>
      </c>
      <c r="C169" s="206" t="s">
        <v>186</v>
      </c>
      <c r="D169" s="94" t="s">
        <v>3</v>
      </c>
      <c r="E169" s="210">
        <v>2</v>
      </c>
      <c r="F169" s="68"/>
      <c r="G169" s="62">
        <f t="shared" si="4"/>
        <v>0</v>
      </c>
      <c r="H169" s="95"/>
      <c r="I169" s="196"/>
      <c r="J169" s="196"/>
      <c r="K169" s="196"/>
      <c r="L169" s="95"/>
      <c r="M169" s="95"/>
    </row>
    <row r="170" spans="1:13" ht="38.25">
      <c r="A170" s="14"/>
      <c r="B170" s="66">
        <v>35</v>
      </c>
      <c r="C170" s="206" t="s">
        <v>187</v>
      </c>
      <c r="D170" s="60" t="s">
        <v>3</v>
      </c>
      <c r="E170" s="210">
        <v>2</v>
      </c>
      <c r="F170" s="68"/>
      <c r="G170" s="62">
        <f t="shared" si="4"/>
        <v>0</v>
      </c>
      <c r="H170" s="95"/>
      <c r="I170" s="196"/>
      <c r="J170" s="196"/>
      <c r="K170" s="196"/>
      <c r="L170" s="95"/>
      <c r="M170" s="95"/>
    </row>
    <row r="171" spans="1:13" ht="14.25">
      <c r="A171" s="14"/>
      <c r="B171" s="114"/>
      <c r="C171" s="184"/>
      <c r="D171" s="94"/>
      <c r="E171" s="210"/>
      <c r="F171" s="68"/>
      <c r="G171" s="73"/>
      <c r="H171" s="95"/>
      <c r="I171" s="195"/>
      <c r="J171" s="138"/>
    </row>
    <row r="172" spans="1:13" s="91" customFormat="1">
      <c r="B172" s="66"/>
      <c r="C172" s="190" t="s">
        <v>132</v>
      </c>
      <c r="D172" s="211"/>
      <c r="E172" s="212"/>
      <c r="F172" s="231"/>
      <c r="G172" s="191"/>
    </row>
    <row r="173" spans="1:13" ht="63.75">
      <c r="A173" s="14"/>
      <c r="B173" s="66">
        <v>36</v>
      </c>
      <c r="C173" s="184" t="s">
        <v>192</v>
      </c>
      <c r="D173" s="94" t="s">
        <v>3</v>
      </c>
      <c r="E173" s="210">
        <v>2</v>
      </c>
      <c r="F173" s="230"/>
      <c r="G173" s="62">
        <f t="shared" ref="G173:G180" si="5">E173*ROUND(F173,2)</f>
        <v>0</v>
      </c>
      <c r="H173" s="95"/>
      <c r="I173" s="196"/>
      <c r="J173" s="57"/>
      <c r="K173" s="196"/>
      <c r="L173" s="95"/>
      <c r="M173" s="95"/>
    </row>
    <row r="174" spans="1:13" ht="25.5">
      <c r="A174" s="14"/>
      <c r="B174" s="66">
        <v>37</v>
      </c>
      <c r="C174" s="184" t="s">
        <v>191</v>
      </c>
      <c r="D174" s="94" t="s">
        <v>3</v>
      </c>
      <c r="E174" s="210">
        <v>2</v>
      </c>
      <c r="F174" s="230"/>
      <c r="G174" s="62">
        <f t="shared" si="5"/>
        <v>0</v>
      </c>
      <c r="H174" s="95"/>
      <c r="I174" s="196"/>
      <c r="J174" s="57"/>
      <c r="K174" s="196"/>
      <c r="L174" s="95"/>
      <c r="M174" s="95"/>
    </row>
    <row r="175" spans="1:13" ht="38.25">
      <c r="A175" s="14"/>
      <c r="B175" s="66">
        <v>38</v>
      </c>
      <c r="C175" s="184" t="s">
        <v>211</v>
      </c>
      <c r="D175" s="94" t="s">
        <v>3</v>
      </c>
      <c r="E175" s="210">
        <f>E157+E158+E159+E160+E161</f>
        <v>25</v>
      </c>
      <c r="F175" s="230"/>
      <c r="G175" s="62">
        <f t="shared" si="5"/>
        <v>0</v>
      </c>
      <c r="H175" s="95"/>
      <c r="I175" s="196"/>
      <c r="J175" s="57"/>
      <c r="K175" s="196"/>
      <c r="L175" s="95"/>
      <c r="M175" s="95"/>
    </row>
    <row r="176" spans="1:13" ht="30">
      <c r="A176" s="14"/>
      <c r="B176" s="66">
        <v>39</v>
      </c>
      <c r="C176" s="184" t="s">
        <v>184</v>
      </c>
      <c r="D176" s="94" t="s">
        <v>3</v>
      </c>
      <c r="E176" s="210">
        <v>9</v>
      </c>
      <c r="F176" s="230"/>
      <c r="G176" s="62">
        <f t="shared" si="5"/>
        <v>0</v>
      </c>
      <c r="H176" s="95"/>
      <c r="I176" s="196"/>
      <c r="J176" s="57"/>
      <c r="K176" s="196"/>
      <c r="L176" s="95"/>
      <c r="M176" s="95"/>
    </row>
    <row r="177" spans="1:13" ht="30">
      <c r="A177" s="14"/>
      <c r="B177" s="66">
        <v>40</v>
      </c>
      <c r="C177" s="184" t="s">
        <v>182</v>
      </c>
      <c r="D177" s="94" t="s">
        <v>3</v>
      </c>
      <c r="E177" s="210">
        <f>E157+E158+E159+E160+E161</f>
        <v>25</v>
      </c>
      <c r="F177" s="230"/>
      <c r="G177" s="62">
        <f t="shared" si="5"/>
        <v>0</v>
      </c>
      <c r="H177" s="95"/>
      <c r="I177" s="196"/>
      <c r="J177" s="57"/>
      <c r="K177" s="196"/>
      <c r="L177" s="95"/>
      <c r="M177" s="95"/>
    </row>
    <row r="178" spans="1:13" ht="30">
      <c r="A178" s="14"/>
      <c r="B178" s="66">
        <v>41</v>
      </c>
      <c r="C178" s="184" t="s">
        <v>183</v>
      </c>
      <c r="D178" s="94" t="s">
        <v>3</v>
      </c>
      <c r="E178" s="210">
        <v>1</v>
      </c>
      <c r="F178" s="230"/>
      <c r="G178" s="62">
        <f t="shared" si="5"/>
        <v>0</v>
      </c>
      <c r="H178" s="95"/>
      <c r="I178" s="196"/>
      <c r="J178" s="57"/>
      <c r="K178" s="196"/>
      <c r="L178" s="95"/>
      <c r="M178" s="95"/>
    </row>
    <row r="179" spans="1:13" s="57" customFormat="1">
      <c r="A179" s="58"/>
      <c r="B179" s="66">
        <v>42</v>
      </c>
      <c r="C179" s="184" t="s">
        <v>56</v>
      </c>
      <c r="D179" s="59" t="s">
        <v>3</v>
      </c>
      <c r="E179" s="210">
        <v>9</v>
      </c>
      <c r="F179" s="61"/>
      <c r="G179" s="62">
        <f t="shared" si="5"/>
        <v>0</v>
      </c>
    </row>
    <row r="180" spans="1:13" s="57" customFormat="1" ht="39" thickBot="1">
      <c r="A180" s="58"/>
      <c r="B180" s="66">
        <v>43</v>
      </c>
      <c r="C180" s="186" t="s">
        <v>159</v>
      </c>
      <c r="D180" s="187" t="s">
        <v>4</v>
      </c>
      <c r="E180" s="210">
        <v>100</v>
      </c>
      <c r="F180" s="188"/>
      <c r="G180" s="62">
        <f t="shared" si="5"/>
        <v>0</v>
      </c>
    </row>
    <row r="181" spans="1:13" s="75" customFormat="1" ht="13.5" thickBot="1">
      <c r="A181" s="74"/>
      <c r="B181" s="160"/>
      <c r="C181" s="243" t="str">
        <f>CONCATENATE(B96," ",C96," - SKUPAJ:")</f>
        <v>II. VODOVODNI MATERIAL Z MONTAŽO IN TRANSPORTI - SKUPAJ:</v>
      </c>
      <c r="D181" s="243"/>
      <c r="E181" s="243"/>
      <c r="F181" s="243"/>
      <c r="G181" s="161">
        <f>SUM(G120:G180)</f>
        <v>0</v>
      </c>
    </row>
    <row r="182" spans="1:13" ht="15">
      <c r="A182" s="39"/>
      <c r="B182" s="78"/>
      <c r="C182" s="79"/>
      <c r="D182" s="79"/>
      <c r="E182" s="80"/>
      <c r="F182" s="81"/>
      <c r="G182" s="23"/>
      <c r="I182" s="34"/>
    </row>
    <row r="183" spans="1:13" s="113" customFormat="1" ht="16.5" thickBot="1">
      <c r="A183" s="39"/>
      <c r="B183" s="108" t="s">
        <v>15</v>
      </c>
      <c r="C183" s="40" t="s">
        <v>73</v>
      </c>
      <c r="D183" s="109"/>
      <c r="E183" s="110"/>
      <c r="F183" s="111"/>
      <c r="G183" s="112"/>
    </row>
    <row r="184" spans="1:13" s="89" customFormat="1" ht="15" thickBot="1">
      <c r="B184" s="139"/>
      <c r="C184" s="140" t="s">
        <v>8</v>
      </c>
      <c r="D184" s="141" t="s">
        <v>0</v>
      </c>
      <c r="E184" s="142" t="s">
        <v>1</v>
      </c>
      <c r="F184" s="143" t="s">
        <v>2</v>
      </c>
      <c r="G184" s="144" t="s">
        <v>7</v>
      </c>
      <c r="H184" s="90"/>
      <c r="I184" s="192"/>
      <c r="J184" s="192"/>
    </row>
    <row r="185" spans="1:13" s="57" customFormat="1" ht="51">
      <c r="A185" s="58"/>
      <c r="B185" s="164">
        <v>1</v>
      </c>
      <c r="C185" s="185" t="s">
        <v>90</v>
      </c>
      <c r="D185" s="116" t="s">
        <v>4</v>
      </c>
      <c r="E185" s="213">
        <v>934</v>
      </c>
      <c r="F185" s="118"/>
      <c r="G185" s="62">
        <f t="shared" ref="G185:G192" si="6">E185*ROUND(F185,2)</f>
        <v>0</v>
      </c>
      <c r="H185" s="71"/>
      <c r="I185" s="71"/>
    </row>
    <row r="186" spans="1:13" s="57" customFormat="1" ht="25.5">
      <c r="A186" s="58"/>
      <c r="B186" s="65">
        <v>2</v>
      </c>
      <c r="C186" s="184" t="s">
        <v>89</v>
      </c>
      <c r="D186" s="59" t="s">
        <v>4</v>
      </c>
      <c r="E186" s="214">
        <v>934</v>
      </c>
      <c r="F186" s="61"/>
      <c r="G186" s="62">
        <f t="shared" si="6"/>
        <v>0</v>
      </c>
      <c r="I186" s="71"/>
    </row>
    <row r="187" spans="1:13" s="57" customFormat="1">
      <c r="A187" s="58"/>
      <c r="B187" s="65">
        <v>3</v>
      </c>
      <c r="C187" s="184" t="s">
        <v>91</v>
      </c>
      <c r="D187" s="59" t="s">
        <v>4</v>
      </c>
      <c r="E187" s="214">
        <v>174</v>
      </c>
      <c r="F187" s="61"/>
      <c r="G187" s="62">
        <f t="shared" si="6"/>
        <v>0</v>
      </c>
      <c r="I187" s="71"/>
    </row>
    <row r="188" spans="1:13" s="57" customFormat="1">
      <c r="A188" s="58"/>
      <c r="B188" s="65">
        <v>4</v>
      </c>
      <c r="C188" s="184" t="s">
        <v>130</v>
      </c>
      <c r="D188" s="59" t="s">
        <v>4</v>
      </c>
      <c r="E188" s="214">
        <v>174</v>
      </c>
      <c r="F188" s="61"/>
      <c r="G188" s="62">
        <f t="shared" si="6"/>
        <v>0</v>
      </c>
    </row>
    <row r="189" spans="1:13" s="57" customFormat="1" ht="25.5">
      <c r="A189" s="58"/>
      <c r="B189" s="65">
        <v>5</v>
      </c>
      <c r="C189" s="184" t="s">
        <v>72</v>
      </c>
      <c r="D189" s="59" t="s">
        <v>3</v>
      </c>
      <c r="E189" s="214">
        <v>1</v>
      </c>
      <c r="F189" s="61"/>
      <c r="G189" s="62">
        <f t="shared" si="6"/>
        <v>0</v>
      </c>
    </row>
    <row r="190" spans="1:13" s="57" customFormat="1" ht="38.25">
      <c r="A190" s="58"/>
      <c r="B190" s="65">
        <v>6</v>
      </c>
      <c r="C190" s="184" t="s">
        <v>105</v>
      </c>
      <c r="D190" s="59" t="s">
        <v>3</v>
      </c>
      <c r="E190" s="214">
        <v>1</v>
      </c>
      <c r="F190" s="61"/>
      <c r="G190" s="62">
        <f t="shared" si="6"/>
        <v>0</v>
      </c>
    </row>
    <row r="191" spans="1:13" s="57" customFormat="1" ht="38.25">
      <c r="A191" s="58"/>
      <c r="B191" s="65">
        <v>7</v>
      </c>
      <c r="C191" s="184" t="s">
        <v>104</v>
      </c>
      <c r="D191" s="59" t="s">
        <v>3</v>
      </c>
      <c r="E191" s="214">
        <v>1</v>
      </c>
      <c r="F191" s="61"/>
      <c r="G191" s="62">
        <f t="shared" si="6"/>
        <v>0</v>
      </c>
      <c r="J191" s="197"/>
    </row>
    <row r="192" spans="1:13" s="57" customFormat="1" ht="13.5" thickBot="1">
      <c r="A192" s="58"/>
      <c r="B192" s="65">
        <v>8</v>
      </c>
      <c r="C192" s="64" t="s">
        <v>71</v>
      </c>
      <c r="D192" s="59" t="s">
        <v>9</v>
      </c>
      <c r="E192" s="214">
        <v>1</v>
      </c>
      <c r="F192" s="61"/>
      <c r="G192" s="62">
        <f t="shared" si="6"/>
        <v>0</v>
      </c>
    </row>
    <row r="193" spans="1:7" s="75" customFormat="1" ht="13.5" thickBot="1">
      <c r="A193" s="77"/>
      <c r="B193" s="160"/>
      <c r="C193" s="243" t="str">
        <f>CONCATENATE(B183," ",C183," - SKUPAJ:")</f>
        <v>III. ZAKLJUČNA DELA IN TUJE STORITVE - SKUPAJ:</v>
      </c>
      <c r="D193" s="243"/>
      <c r="E193" s="243"/>
      <c r="F193" s="243"/>
      <c r="G193" s="161">
        <f>SUM(G185:G192)</f>
        <v>0</v>
      </c>
    </row>
  </sheetData>
  <sheetProtection algorithmName="SHA-512" hashValue="5eHsG1HrSvddV56Z9SgChbq4xLUeIiNTNfr5sbxNI8JOKkCmeDrjpeYYqsPgvRkefL35W0+NoT7wezPmslY55g==" saltValue="L+pYQyO5EPAFe1MNWA1AmQ==" spinCount="100000" sheet="1" objects="1" scenarios="1"/>
  <mergeCells count="35">
    <mergeCell ref="C106:G106"/>
    <mergeCell ref="C27:E27"/>
    <mergeCell ref="C28:E28"/>
    <mergeCell ref="C111:G111"/>
    <mergeCell ref="C115:G115"/>
    <mergeCell ref="C105:G105"/>
    <mergeCell ref="C99:G99"/>
    <mergeCell ref="C100:G100"/>
    <mergeCell ref="C101:G101"/>
    <mergeCell ref="C102:G102"/>
    <mergeCell ref="C103:G103"/>
    <mergeCell ref="C104:G104"/>
    <mergeCell ref="C94:F94"/>
    <mergeCell ref="C18:E18"/>
    <mergeCell ref="C8:E8"/>
    <mergeCell ref="C10:E10"/>
    <mergeCell ref="C12:E12"/>
    <mergeCell ref="C13:E13"/>
    <mergeCell ref="C17:E17"/>
    <mergeCell ref="B1:F1"/>
    <mergeCell ref="C2:E2"/>
    <mergeCell ref="C3:E3"/>
    <mergeCell ref="C193:F193"/>
    <mergeCell ref="C107:G107"/>
    <mergeCell ref="C108:G108"/>
    <mergeCell ref="C109:G109"/>
    <mergeCell ref="C110:G110"/>
    <mergeCell ref="C112:G112"/>
    <mergeCell ref="C113:G113"/>
    <mergeCell ref="C114:G114"/>
    <mergeCell ref="C181:F181"/>
    <mergeCell ref="C19:E19"/>
    <mergeCell ref="C20:E20"/>
    <mergeCell ref="C23:E23"/>
    <mergeCell ref="C26:E26"/>
  </mergeCells>
  <pageMargins left="0.98425196850393704" right="0.39370078740157483" top="0.39370078740157483" bottom="0.39370078740157483" header="0.31496062992125984" footer="0.31496062992125984"/>
  <pageSetup paperSize="9" orientation="portrait" r:id="rId1"/>
  <headerFooter>
    <oddFooter>&amp;C&amp;P</oddFooter>
  </headerFooter>
  <rowBreaks count="1" manualBreakCount="1">
    <brk id="3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Rekapitulacija</vt:lpstr>
      <vt:lpstr>splošna določila</vt:lpstr>
      <vt:lpstr>popis</vt:lpstr>
      <vt:lpstr>popis!Print_Area</vt:lpstr>
      <vt:lpstr>Rekapitulacija!Print_Area</vt:lpstr>
      <vt:lpstr>'splošna določila'!Print_Area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 Sodja</dc:creator>
  <cp:lastModifiedBy>Dušan Križaj</cp:lastModifiedBy>
  <cp:lastPrinted>2019-08-07T13:52:46Z</cp:lastPrinted>
  <dcterms:created xsi:type="dcterms:W3CDTF">2015-03-05T14:48:11Z</dcterms:created>
  <dcterms:modified xsi:type="dcterms:W3CDTF">2019-09-30T23:26:38Z</dcterms:modified>
</cp:coreProperties>
</file>