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Z:\Področje nabave in vzdrževanja\ŽM\Oddelek JN\89-2020\"/>
    </mc:Choice>
  </mc:AlternateContent>
  <xr:revisionPtr revIDLastSave="0" documentId="8_{3AD375F3-4723-4BE3-A1DC-475970F2F14D}" xr6:coauthVersionLast="44" xr6:coauthVersionMax="44" xr10:uidLastSave="{00000000-0000-0000-0000-000000000000}"/>
  <bookViews>
    <workbookView xWindow="-108" yWindow="-108" windowWidth="23256" windowHeight="12576" activeTab="1" xr2:uid="{00000000-000D-0000-FFFF-FFFF00000000}"/>
  </bookViews>
  <sheets>
    <sheet name="REKAPITULACIJA" sheetId="3" r:id="rId1"/>
    <sheet name="go_DELA KZ LUKA" sheetId="1" r:id="rId2"/>
    <sheet name="Rekapitulacija EI" sheetId="4" r:id="rId3"/>
    <sheet name="Razsvetljava" sheetId="5" r:id="rId4"/>
    <sheet name="Vodovni" sheetId="6" r:id="rId5"/>
    <sheet name="Razdelilniki" sheetId="7" r:id="rId6"/>
    <sheet name="Telekomunikacije" sheetId="8" r:id="rId7"/>
    <sheet name="Pristop in video" sheetId="9" r:id="rId8"/>
    <sheet name="Strelovod" sheetId="10" r:id="rId9"/>
    <sheet name="Gradbena dela" sheetId="11" r:id="rId10"/>
    <sheet name="Rekapitulacija SI" sheetId="12" r:id="rId11"/>
    <sheet name="Interna vodoinstalacija" sheetId="13" r:id="rId12"/>
    <sheet name="HLAJENJE - OGREVANJE VRF" sheetId="16" r:id="rId13"/>
    <sheet name="OGREVANJE SANITARNE VODE" sheetId="15" r:id="rId14"/>
    <sheet name="Prezračevanje" sheetId="14" r:id="rId15"/>
    <sheet name="Požarna zaščita" sheetId="17" r:id="rId16"/>
    <sheet name="Zunanji vodovod" sheetId="18" r:id="rId17"/>
    <sheet name="Gradbena dela (SI)" sheetId="19" r:id="rId18"/>
  </sheets>
  <definedNames>
    <definedName name="_xlnm.Print_Area" localSheetId="1">'go_DELA KZ LUKA'!$A$1:$G$192</definedName>
    <definedName name="_xlnm.Print_Area" localSheetId="11">'Interna vodoinstalacija'!$A$1:$F$185</definedName>
    <definedName name="_xlnm.Print_Area" localSheetId="15">'Požarna zaščita'!$A$1:$F$7</definedName>
    <definedName name="_xlnm.Print_Area" localSheetId="14">Prezračevanje!$A$1:$F$246</definedName>
    <definedName name="_xlnm.Print_Area" localSheetId="0">REKAPITULACIJA!$A$1:$F$26</definedName>
    <definedName name="_xlnm.Print_Area" localSheetId="10">'Rekapitulacija SI'!$A$1:$J$43</definedName>
    <definedName name="_xlnm.Print_Area" localSheetId="6">Telekomunikacije!$A$1:$F$52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6" i="1" l="1"/>
  <c r="G189" i="1" l="1"/>
  <c r="G187" i="1"/>
  <c r="G185" i="1"/>
  <c r="G191" i="1" s="1"/>
  <c r="G15" i="1" s="1"/>
  <c r="F177" i="14" l="1"/>
  <c r="F121" i="14"/>
  <c r="F36" i="19" l="1"/>
  <c r="I26" i="12" s="1"/>
  <c r="F33" i="19"/>
  <c r="F30" i="19"/>
  <c r="F27" i="19"/>
  <c r="F24" i="19"/>
  <c r="F21" i="19"/>
  <c r="F18" i="19"/>
  <c r="F15" i="19"/>
  <c r="F12" i="19"/>
  <c r="F11" i="19"/>
  <c r="F10" i="19"/>
  <c r="F7" i="19"/>
  <c r="F4" i="19"/>
  <c r="F28" i="18"/>
  <c r="I25" i="12" s="1"/>
  <c r="F26" i="18"/>
  <c r="F23" i="18"/>
  <c r="F20" i="18"/>
  <c r="F17" i="18"/>
  <c r="F14" i="18"/>
  <c r="F9" i="18"/>
  <c r="F8" i="18"/>
  <c r="F7" i="18"/>
  <c r="F6" i="18"/>
  <c r="F5" i="18"/>
  <c r="F6" i="17"/>
  <c r="I24" i="12" s="1"/>
  <c r="F4" i="17"/>
  <c r="I21" i="12"/>
  <c r="F144" i="16"/>
  <c r="F141" i="16"/>
  <c r="F138" i="16"/>
  <c r="F135" i="16"/>
  <c r="F132" i="16"/>
  <c r="F129" i="16"/>
  <c r="F126" i="16"/>
  <c r="F123" i="16"/>
  <c r="F122" i="16"/>
  <c r="F120" i="16"/>
  <c r="F117" i="16"/>
  <c r="F114" i="16"/>
  <c r="F107" i="16"/>
  <c r="F98" i="16"/>
  <c r="F92" i="16"/>
  <c r="F87" i="16"/>
  <c r="F81" i="16"/>
  <c r="F73" i="16"/>
  <c r="F72" i="16"/>
  <c r="F71" i="16"/>
  <c r="F68" i="16"/>
  <c r="F65" i="16"/>
  <c r="F53" i="16"/>
  <c r="F49" i="16"/>
  <c r="F37" i="16"/>
  <c r="F18" i="16"/>
  <c r="F81" i="15"/>
  <c r="F78" i="15"/>
  <c r="F75" i="15"/>
  <c r="F72" i="15"/>
  <c r="F69" i="15"/>
  <c r="F66" i="15"/>
  <c r="F63" i="15"/>
  <c r="F60" i="15"/>
  <c r="F57" i="15"/>
  <c r="F51" i="15"/>
  <c r="F40" i="15"/>
  <c r="F36" i="15"/>
  <c r="F18" i="15"/>
  <c r="I22" i="12"/>
  <c r="I20" i="12"/>
  <c r="F239" i="14"/>
  <c r="I23" i="12" s="1"/>
  <c r="F236" i="14"/>
  <c r="F233" i="14"/>
  <c r="F230" i="14"/>
  <c r="F227" i="14"/>
  <c r="F224" i="14"/>
  <c r="F221" i="14"/>
  <c r="F218" i="14"/>
  <c r="F215" i="14"/>
  <c r="F212" i="14"/>
  <c r="F209" i="14"/>
  <c r="F206" i="14"/>
  <c r="F203" i="14"/>
  <c r="F200" i="14"/>
  <c r="F197" i="14"/>
  <c r="F192" i="14"/>
  <c r="F191" i="14"/>
  <c r="F187" i="14"/>
  <c r="F186" i="14"/>
  <c r="F183" i="14"/>
  <c r="F182" i="14"/>
  <c r="F181" i="14"/>
  <c r="F180" i="14"/>
  <c r="F168" i="14"/>
  <c r="F160" i="14"/>
  <c r="F147" i="14"/>
  <c r="F143" i="14"/>
  <c r="F140" i="14"/>
  <c r="F137" i="14"/>
  <c r="F134" i="14"/>
  <c r="F131" i="14"/>
  <c r="F127" i="14"/>
  <c r="F124" i="14"/>
  <c r="F115" i="14"/>
  <c r="F112" i="14"/>
  <c r="F109" i="14"/>
  <c r="F106" i="14"/>
  <c r="F99" i="14"/>
  <c r="F92" i="14"/>
  <c r="F91" i="14"/>
  <c r="F88" i="14"/>
  <c r="F74" i="14"/>
  <c r="F59" i="14"/>
  <c r="F56" i="14"/>
  <c r="F185" i="13"/>
  <c r="F183" i="13"/>
  <c r="F180" i="13"/>
  <c r="F177" i="13"/>
  <c r="F174" i="13"/>
  <c r="F171" i="13"/>
  <c r="F168" i="13"/>
  <c r="F165" i="13"/>
  <c r="F162" i="13"/>
  <c r="F159" i="13"/>
  <c r="F155" i="13"/>
  <c r="F144" i="13"/>
  <c r="F134" i="13"/>
  <c r="F131" i="13"/>
  <c r="F128" i="13"/>
  <c r="F125" i="13"/>
  <c r="F116" i="13"/>
  <c r="F97" i="13"/>
  <c r="F94" i="13"/>
  <c r="F93" i="13"/>
  <c r="F92" i="13"/>
  <c r="F89" i="13"/>
  <c r="F88" i="13"/>
  <c r="F87" i="13"/>
  <c r="F84" i="13"/>
  <c r="F79" i="13"/>
  <c r="F78" i="13"/>
  <c r="F77" i="13"/>
  <c r="F69" i="13"/>
  <c r="F68" i="13"/>
  <c r="F67" i="13"/>
  <c r="F59" i="13"/>
  <c r="F58" i="13"/>
  <c r="F57" i="13"/>
  <c r="F56" i="13"/>
  <c r="F53" i="13"/>
  <c r="F52" i="13"/>
  <c r="F51" i="13"/>
  <c r="F50" i="13"/>
  <c r="F47" i="13"/>
  <c r="F44" i="13"/>
  <c r="F41" i="13"/>
  <c r="F38" i="13"/>
  <c r="F35" i="13"/>
  <c r="F32" i="13"/>
  <c r="F29" i="13"/>
  <c r="F25" i="13"/>
  <c r="F20" i="13"/>
  <c r="F15" i="13"/>
  <c r="F12" i="13"/>
  <c r="F9" i="13"/>
  <c r="D70" i="16"/>
  <c r="F70" i="16" s="1"/>
  <c r="D69" i="16"/>
  <c r="F69" i="16" s="1"/>
  <c r="F30" i="11"/>
  <c r="F28" i="11"/>
  <c r="F26" i="11"/>
  <c r="F24" i="11"/>
  <c r="F22" i="11"/>
  <c r="F20" i="11"/>
  <c r="F18" i="11"/>
  <c r="F15" i="11"/>
  <c r="F13" i="11"/>
  <c r="F11" i="11"/>
  <c r="F9" i="11"/>
  <c r="F7" i="11"/>
  <c r="F5" i="11"/>
  <c r="F40" i="10"/>
  <c r="F38" i="10"/>
  <c r="F36" i="10"/>
  <c r="F34" i="10"/>
  <c r="F32" i="10"/>
  <c r="F30" i="10"/>
  <c r="F28" i="10"/>
  <c r="F26" i="10"/>
  <c r="F24" i="10"/>
  <c r="F22" i="10"/>
  <c r="F20" i="10"/>
  <c r="F18" i="10"/>
  <c r="F16" i="10"/>
  <c r="F14" i="10"/>
  <c r="F12" i="10"/>
  <c r="F11" i="10"/>
  <c r="F10" i="10"/>
  <c r="F7" i="10"/>
  <c r="F5" i="10"/>
  <c r="F42" i="10" s="1"/>
  <c r="F45" i="9"/>
  <c r="F42" i="9"/>
  <c r="F40" i="9"/>
  <c r="F38" i="9"/>
  <c r="F36" i="9"/>
  <c r="F34" i="9"/>
  <c r="F32" i="9"/>
  <c r="F31" i="9"/>
  <c r="F30" i="9"/>
  <c r="F29" i="9"/>
  <c r="F28" i="9"/>
  <c r="F27" i="9"/>
  <c r="F26" i="9"/>
  <c r="F25" i="9"/>
  <c r="F22" i="9"/>
  <c r="F20" i="9"/>
  <c r="F19" i="9"/>
  <c r="F16" i="9"/>
  <c r="F15" i="9"/>
  <c r="F12" i="9"/>
  <c r="F10" i="9"/>
  <c r="F9" i="9"/>
  <c r="F6" i="9"/>
  <c r="F47" i="8"/>
  <c r="F45" i="8"/>
  <c r="F26" i="8"/>
  <c r="F24" i="8"/>
  <c r="F22" i="8"/>
  <c r="F20" i="8"/>
  <c r="F18" i="8"/>
  <c r="F16" i="8"/>
  <c r="F14" i="8"/>
  <c r="F49" i="8" s="1"/>
  <c r="F12" i="8"/>
  <c r="F10" i="8"/>
  <c r="F8" i="8"/>
  <c r="F6" i="8"/>
  <c r="F10" i="7"/>
  <c r="F5" i="7"/>
  <c r="F89" i="6"/>
  <c r="F87" i="6"/>
  <c r="F86" i="6"/>
  <c r="F85" i="6"/>
  <c r="F84" i="6"/>
  <c r="F83" i="6"/>
  <c r="F80" i="6"/>
  <c r="F78" i="6"/>
  <c r="F76" i="6"/>
  <c r="F74" i="6"/>
  <c r="F72" i="6"/>
  <c r="F70" i="6"/>
  <c r="F68" i="6"/>
  <c r="F66" i="6"/>
  <c r="F64" i="6"/>
  <c r="F62" i="6"/>
  <c r="F60" i="6"/>
  <c r="F58" i="6"/>
  <c r="F57" i="6"/>
  <c r="F56" i="6"/>
  <c r="F53" i="6"/>
  <c r="F50" i="6"/>
  <c r="F48" i="6"/>
  <c r="F46" i="6"/>
  <c r="F45" i="6"/>
  <c r="F44" i="6"/>
  <c r="F41" i="6"/>
  <c r="F40" i="6"/>
  <c r="F39" i="6"/>
  <c r="F36" i="6"/>
  <c r="F33" i="6"/>
  <c r="F31" i="6"/>
  <c r="F30" i="6"/>
  <c r="F27" i="6"/>
  <c r="F26" i="6"/>
  <c r="F23" i="6"/>
  <c r="F22" i="6"/>
  <c r="F19" i="6"/>
  <c r="F16" i="6"/>
  <c r="F15" i="6"/>
  <c r="F14" i="6"/>
  <c r="F13" i="6"/>
  <c r="F12" i="6"/>
  <c r="F11" i="6"/>
  <c r="F10" i="6"/>
  <c r="F9" i="6"/>
  <c r="F6" i="6"/>
  <c r="F21" i="5"/>
  <c r="F19" i="5"/>
  <c r="F17" i="5"/>
  <c r="F15" i="5"/>
  <c r="F13" i="5"/>
  <c r="F11" i="5"/>
  <c r="F9" i="5"/>
  <c r="F7" i="5"/>
  <c r="F5" i="5"/>
  <c r="I28" i="12" l="1"/>
  <c r="E12" i="3" s="1"/>
  <c r="F45" i="10"/>
  <c r="D20" i="4" s="1"/>
  <c r="F52" i="8"/>
  <c r="D18" i="4" s="1"/>
  <c r="F33" i="7"/>
  <c r="F36" i="7" s="1"/>
  <c r="D17" i="4" s="1"/>
  <c r="F47" i="9"/>
  <c r="F50" i="9" s="1"/>
  <c r="D19" i="4" s="1"/>
  <c r="F23" i="5"/>
  <c r="F26" i="5" s="1"/>
  <c r="D15" i="4" s="1"/>
  <c r="F91" i="6"/>
  <c r="F94" i="6" s="1"/>
  <c r="D16" i="4" s="1"/>
  <c r="F32" i="11"/>
  <c r="F35" i="11" s="1"/>
  <c r="D21" i="4" s="1"/>
  <c r="D22" i="4" l="1"/>
  <c r="E14" i="3" s="1"/>
  <c r="G177" i="1"/>
  <c r="G169" i="1"/>
  <c r="G167" i="1"/>
  <c r="G165" i="1"/>
  <c r="G163" i="1"/>
  <c r="G161" i="1"/>
  <c r="G159" i="1"/>
  <c r="G126" i="1"/>
  <c r="G123" i="1"/>
  <c r="G115" i="1"/>
  <c r="G113" i="1"/>
  <c r="G111" i="1"/>
  <c r="G109" i="1"/>
  <c r="G107" i="1"/>
  <c r="G103" i="1"/>
  <c r="G92" i="1"/>
  <c r="G94" i="1"/>
  <c r="G77" i="1"/>
  <c r="G67" i="1"/>
  <c r="G69" i="1"/>
  <c r="G71" i="1"/>
  <c r="G73" i="1"/>
  <c r="G75" i="1"/>
  <c r="G65" i="1"/>
  <c r="G63" i="1"/>
  <c r="G47" i="1"/>
  <c r="G45" i="1"/>
  <c r="G43" i="1"/>
  <c r="C2" i="1" l="1"/>
  <c r="D105" i="1"/>
  <c r="G105" i="1" s="1"/>
  <c r="D101" i="1" l="1"/>
  <c r="G101" i="1" s="1"/>
  <c r="D90" i="1" l="1"/>
  <c r="G90" i="1" s="1"/>
  <c r="D87" i="1"/>
  <c r="G87" i="1" s="1"/>
  <c r="G96" i="1" l="1"/>
  <c r="G7" i="1" s="1"/>
  <c r="D62" i="1"/>
  <c r="G62" i="1" s="1"/>
  <c r="D61" i="1"/>
  <c r="G61" i="1" s="1"/>
  <c r="D60" i="1"/>
  <c r="G60" i="1" s="1"/>
  <c r="G172" i="1" l="1"/>
  <c r="G13" i="1" s="1"/>
  <c r="G129" i="1" l="1"/>
  <c r="G9" i="1" s="1"/>
  <c r="B45" i="1" l="1"/>
  <c r="B65" i="1"/>
  <c r="B67" i="1" s="1"/>
  <c r="B69" i="1" s="1"/>
  <c r="B71" i="1" s="1"/>
  <c r="B73" i="1" s="1"/>
  <c r="B75" i="1" s="1"/>
  <c r="G180" i="1" l="1"/>
  <c r="G14" i="1" s="1"/>
  <c r="G79" i="1" l="1"/>
  <c r="G50" i="1"/>
  <c r="G5" i="1" s="1"/>
  <c r="G118" i="1"/>
  <c r="G8" i="1" s="1"/>
  <c r="G6" i="1" l="1"/>
  <c r="G10" i="1" s="1"/>
  <c r="E8" i="3" l="1"/>
  <c r="E10" i="3" l="1"/>
  <c r="G22" i="1" l="1"/>
  <c r="E16" i="3" l="1"/>
  <c r="E18" i="3" s="1"/>
  <c r="E22" i="3" l="1"/>
</calcChain>
</file>

<file path=xl/sharedStrings.xml><?xml version="1.0" encoding="utf-8"?>
<sst xmlns="http://schemas.openxmlformats.org/spreadsheetml/2006/main" count="1480" uniqueCount="809">
  <si>
    <t>GRADBENA DELA</t>
  </si>
  <si>
    <t>PREDDELA</t>
  </si>
  <si>
    <t>RUŠITVENA DELA</t>
  </si>
  <si>
    <t>GRADBENA DELA SKUPAJ:</t>
  </si>
  <si>
    <t>OBRTNIŠKA DELA</t>
  </si>
  <si>
    <t>KLJUČAVNIČARSKA DELA</t>
  </si>
  <si>
    <t>OBRTNIŠKA DELA SKUPAJ:</t>
  </si>
  <si>
    <t>Količina</t>
  </si>
  <si>
    <t>EM</t>
  </si>
  <si>
    <t>Cena na enoto</t>
  </si>
  <si>
    <t>kpl</t>
  </si>
  <si>
    <t>m2</t>
  </si>
  <si>
    <t>PREDDELA SKUPAJ:</t>
  </si>
  <si>
    <t>OPOMBA:</t>
  </si>
  <si>
    <t>*</t>
  </si>
  <si>
    <t>Pri vseh pozicijah upoštevati tudi: vse vertikalne in horizontalne transporte, vsa nalaganja in razlaganje demontiranega materiala, vsa zavarovanja in podpiranja med rušenjem, demontažo vseh podkonstrukcij in veznih ter pritrdilnih materialov.</t>
  </si>
  <si>
    <t>m1</t>
  </si>
  <si>
    <t>kos</t>
  </si>
  <si>
    <t>RUŠITVENA DELA SKUPAJ:</t>
  </si>
  <si>
    <t xml:space="preserve">   *</t>
  </si>
  <si>
    <t xml:space="preserve">uporaba in vgradnja materialov, ki imajo ustrezno zmrzlinsko odpornost, UV zaščito in ustrezno vetrovno zaščito/varnost  </t>
  </si>
  <si>
    <t>Za vsa obrtniška dela je v ceni zajeta izdelava in montaža s transporti in pomožnimi deli in dobavo potrebnega materiala. Pred izdelavo obrtniških izdelkov je potrebno na objektu preveriti dimenzije in v primeru nejasnosti kontaktirati projektanta</t>
  </si>
  <si>
    <t>Pri vseh obrtniških delih morajo biti v ceni zajeti tudi delovni odri.</t>
  </si>
  <si>
    <t>Vzorce vseh finalnih materialov, skladno s predloženimi projekti in opisi v popisu del, je ponudnik dolžan predložiti projektantu, nadzoru in naročniku v potrditev, kjer so možne alternativne rešitve v izbiri materiala (finalne obloge površin, njegove obdelave, vidni in nevidni pritrdilni materiali, pod konstrukcije, vzorci potiskov, okovje, obdelave stavbnega pohištva in vsi ostali detajli), je pred izvedbo obvezno potrebno predložiti vzorce, ki jih potrdita odgovorni projektant arhitekture in investitor.</t>
  </si>
  <si>
    <t>Splošno :</t>
  </si>
  <si>
    <t>Izvajalec ključavničarskih del mora pred pričetkom dela pregledati vse dele zgradbe, v katere bodo vgrajeni ključavničarski izdelki ter eventuelne pomanjkljivosti, katere bi opazili in ki bi utegnile kvarno vplivati njegovim izdelkom, odnosno kvalitetni montaži, javiti gradbenemu  nadzorstvu. Poznejše reklamacije se ne bodo upoštevale.</t>
  </si>
  <si>
    <t>Za izdelavo ključavničarskih izdelkov mora izvajalec del uporabiti le tiste materiale in v takih dimenzijah, kot je predpisano v posameznih postavkah ključavničarskih del, oziroma kot  predvidevajo načrti in detajli proejktanta. Če smatra izvajalec, da predpisana vrsta materiala, odnosno predpisana dimenzija ne ustreza, je dolžan pred pričetkom del opozoriti projektanta, odnosno gradbeno nadzorstvo in sporočiti svoje utemeljene predloge, ki jih mora projektant in nadzor odobriti.</t>
  </si>
  <si>
    <t>V enotnih cenah za ključavničarska dela morajo biti vkalkulirani naslednji stroški:</t>
  </si>
  <si>
    <t>ves material</t>
  </si>
  <si>
    <t>vsi transporti (zunanji in notranji)</t>
  </si>
  <si>
    <t>vsa pomožna sredstva (letve, odri, razen fasadnih odrov)</t>
  </si>
  <si>
    <t>eventuelna potrebna zaščita drugih izdelkov na zgradbi</t>
  </si>
  <si>
    <t>čiščenje po izvršenem delu</t>
  </si>
  <si>
    <t>KLJUČAVNIČARSKA DELA SKUPAJ:</t>
  </si>
  <si>
    <t>Razna nepredvidena rušitvena dela, ocena 5% od rušitvenih del.</t>
  </si>
  <si>
    <t>%</t>
  </si>
  <si>
    <t>B.</t>
  </si>
  <si>
    <t>A.</t>
  </si>
  <si>
    <t>I.</t>
  </si>
  <si>
    <t>delavniški načrti</t>
  </si>
  <si>
    <t>a</t>
  </si>
  <si>
    <t>b</t>
  </si>
  <si>
    <t>REKAPITULACIJA DEL</t>
  </si>
  <si>
    <t xml:space="preserve">SKUPAJ </t>
  </si>
  <si>
    <t>ZUNANJA UREDITEV</t>
  </si>
  <si>
    <t>Vzpostavitev električnega napajanja v času gradnje, rušitev.</t>
  </si>
  <si>
    <t>Odklop objekta iz električnega in vodovodnega napajanja v času gradnje, preverba plinskih vodov pred pričetkom dela in pridobitev soglasja za varen pričetek del s strani upravljalca.</t>
  </si>
  <si>
    <t>c</t>
  </si>
  <si>
    <t>d</t>
  </si>
  <si>
    <t>Dobava in vgradnja novega cestnega robnika , zmrzlinsko odporen dim 450 x 250 komplet fugiranje, polaganje v betonsko posteljo do 0,2 m3/m1.</t>
  </si>
  <si>
    <t>C.</t>
  </si>
  <si>
    <t>POŽARNI ELABORAT</t>
  </si>
  <si>
    <t>EVAKUACIJSKI NAČRT</t>
  </si>
  <si>
    <t>ZUNANJA UREDITEV SKUPAJ:</t>
  </si>
  <si>
    <t>D.</t>
  </si>
  <si>
    <t>E.</t>
  </si>
  <si>
    <t>STROJNA INSTALACIJSKA DELA</t>
  </si>
  <si>
    <t>ELEKTRO INSTALACIJSKA DELA</t>
  </si>
  <si>
    <t xml:space="preserve">NEPREDVIDENA DELA </t>
  </si>
  <si>
    <t>KONTEJNERSKA ZLOŽBA / KONTEJNERSKI TERMINAL</t>
  </si>
  <si>
    <t xml:space="preserve">F. </t>
  </si>
  <si>
    <t>Priprava gradbišča, postavitev pisarniškega kontejnerja 3x3m, ureditvijo dostopnih in dovoznih poti, opozorilnih tabel, gradbiščne table, varnostne ograje in ostalih spremljajočih del, ki so potrebni za varno delo na gradbišču. Kompletno s vzpostavitvijo prvotnega stanja po končanih delih.</t>
  </si>
  <si>
    <t>V rušitvenih delih so upoštevana vsa rušenja, kompletno z odlaganjem na gradbiščno deponijo max za količino enkratnega odvoza do 20m3, nakladanje in odvoz ruševin  na registrirano stalno deponijo gradbenega materiala. V ceni morajo biti upoštevane tudi vsi stroški deponije (odlaganje na deponiji, plačilo taks...)</t>
  </si>
  <si>
    <t>Odstranitev obstoječe konstrukcije pokritega parkirišča dim 28 x 6 m</t>
  </si>
  <si>
    <t>odstranitev kritine pločevina 3mm valovita</t>
  </si>
  <si>
    <t>kg</t>
  </si>
  <si>
    <t>kovinska nosilna konstrukcija iz cevi fi 80mm</t>
  </si>
  <si>
    <t>kovinski palični nosilci dolžine 5,5m višine 32cm</t>
  </si>
  <si>
    <t>Zarez asfalta v ravnih linijah.</t>
  </si>
  <si>
    <t>Rušenje asfalta debeline do 12 cm z direktnim nakladanjem in odvozom v trajno deponijo</t>
  </si>
  <si>
    <t>Izvedba priklopa na obstoječe jaške s prebijanjem cevi jaška.</t>
  </si>
  <si>
    <t>Izvdba preboja fi 200mm za instalacijo pod želežniško progo v dolžini 6 m .</t>
  </si>
  <si>
    <t>Odstranitev obstoječe mrežne ograje s stebrički do višine 2,2m komplet</t>
  </si>
  <si>
    <t>BETONSKA DELA</t>
  </si>
  <si>
    <t>BETONSKA DELA SKUPAJ:</t>
  </si>
  <si>
    <t>ZEMELJSKA DELA</t>
  </si>
  <si>
    <t>Izkop zemljine IV Ktg, strojno z direktnim nakladanjem na transportno vozilo in odvoz v trajno deponijo izven pristanišča.</t>
  </si>
  <si>
    <t>m3</t>
  </si>
  <si>
    <t>Dobava in vgradnja frakcije 0-4mm kot posteljica pod ploščo z poravnavo +-1cm</t>
  </si>
  <si>
    <t>Dobava in vgradnja zmrzlinsko odpornega tampona frakcije 0-32mm v debelini 20 cm in komprimiranjem do projektirane zbitosti, glej gradbene konstrukcije</t>
  </si>
  <si>
    <t>v kolikor je izkopna zemljina primerna za ponovno vgradnjo se le ta vgrajuje po predhodni odobritvi odgovornega geomehanika.</t>
  </si>
  <si>
    <t>op:</t>
  </si>
  <si>
    <t>ZEMELJSKA DELA SKUPAJ:</t>
  </si>
  <si>
    <t>BETONSKA IN TESARSKA DELA</t>
  </si>
  <si>
    <t>Zarezovanje plošče na mestih dilatacije in zalivanje s trajnoelastično maso kot npr. TEKAFLEX PU 15</t>
  </si>
  <si>
    <t>Polaganje Gefitas PE 3/300 izolacije pod ploščo na prej utrjeno peščeno podlago, komplet lepljenje in obdelave stikov in manšetami na prebojih odtočnih kanalizacijskih cevi ter vstopa instalacijske cevi.</t>
  </si>
  <si>
    <t>Strojno zaglajevanje plošče upoštevajoč standard DIN 18202.</t>
  </si>
  <si>
    <t>Izdelava in vgradnja robnega opaža plošče do višine 30cm komplet podporni in vezni material ter trikot letvica po obodu plošče, zgornji rob.</t>
  </si>
  <si>
    <t>Dobava in vgradnja  armaturne mreže po specifikaciji , glej projekt gradbenih konstrukcij</t>
  </si>
  <si>
    <t>Dobava in vgradnja rebraste armature po specifikaciji ,  glej projekt gradbenih konstrukcij, nad Ǿ12mm</t>
  </si>
  <si>
    <t>Dobava in vgradnja rebraste armature po specifikaciji ,  glej projekt gradbenih konstrukcij, do Ǿ12mm</t>
  </si>
  <si>
    <t>Dobava in vgradnja kovinske gradbene konstrukcije iz specifikacije načrtov PZI gradbenih konstrukcij za jeklo.</t>
  </si>
  <si>
    <t>Dobava in vgradnja perforirane pločevine kot fasadni panel skladno s priloženo shemo, perforacija kvadrat, barvano v RAL standardu po predhodni odobritvi odgovornega projektanta, vključujoč črkopleskarsko izvedbo napisa na fasadi višina črk do 1m napis KONTEJNERSKI TERMINAL</t>
  </si>
  <si>
    <t>KONTEJNERJI</t>
  </si>
  <si>
    <t>Dobava in vgradnja sanitarno garderobnih enot po opisu iz tehničnega poročila kot priloga k razpisu. po priloženi specifikaciji vključujoč vse transportne stroške, strošek dela z dvigalom, ustreznio namestitev in predhodno izvedene priklope na vodovodno, elekro in telekomunikacijsko omrežje izvedenim preizkusom vsakega posameznega sklopa pred nadaljevanjem montaže, skladno z napredovanjem montaže kovinske konstrukcije. izdanim potrdilom o opravljenih meritvah , preizkusih tesnosti , meritvah prezračevanja in elektro meritvah.</t>
  </si>
  <si>
    <t>Izkop kanalov do globine 60 cm in izkop za jaške in zasip</t>
  </si>
  <si>
    <t>Asfaltiranje platoja v pasu do 1 m od plošče do obstoječega asfalta v sestavi  nosilna plast 8 cm in obrabna plast 4 cm.</t>
  </si>
  <si>
    <t>Dobava in vgradnja strešnega panela na jekleno konstrukcijo, komplet izvedba z obrobami, žlebovi in oddtočnimi cevmi, pritrdilni im montažni material barvano v standardni RAL izvedbi. Valovita kritina izolcija 3 cm.</t>
  </si>
  <si>
    <t>Dobava in vgradnja kovinskega stopnišča levo in desno, povezovalnega podesta in pločevine pohodnega hodnika skladno s shemo stopnišča po predhodni potrditvi delavniškega načrta. Glej shemo stopnišča</t>
  </si>
  <si>
    <t xml:space="preserve">Dobava in vgradnja jeklenih napenjal po vzdolžni stranici prednje fasade in dela hodnika stranske fasade fi 4mm v rastru 10 cm, opora za vpenjalke je nameščena 20cm nad rokodržala ograje v pritličju in nadstropju v pasu 1 m skupaj 2m cca 700 tm jeklenice, komplet z napenjalnimi elementi vpetjem pripravo lukenj uvlačenjem in napenjanjem. </t>
  </si>
  <si>
    <t>Dobava in vgradnja kovinske ograje kot del jeklene konstrukcije prednje fasade in bočnega dela hodnika v nadstropju, enostavna ograja iz škatlastega profila 5/2/3 prečka zgoraj spodaj , polnilo ploščato železo 4/50 višina 80, skupna višina ograje 110, cca 30m. glej sheme!</t>
  </si>
  <si>
    <t>Dobava in vgradnja betona skladno s specifikacijo betona, glej projekt gradbenih konstrukcij.</t>
  </si>
  <si>
    <t>Izvajalec je dolžan v okviru izvedbe projekta zagotoviti vsa dokazila o zanesljivosti objekta. (28. 29.člen Pravilnika o podrobnejši vsebini dokumentacije in obrazcih, povezanih z graditvijo objektov).</t>
  </si>
  <si>
    <t>izvajalec je dolžan izvesti vse zakonsko predpisane meritve električnih in varnostnih inštalacij, vodovodnih in požarnih sistemov (izjava o neoporečnosti pitne vode, prvi pregledi hidrantov, itd) v skladu z ažurno zakonodajo pred primopredajo objekta</t>
  </si>
  <si>
    <t>izvajalec je dolžan po izvedbi del predložiti vsa navodila za rokovanje, čiščenje in vzdrževanje za vse vgrajene materiale in opremo (certifikati, potrdila, izjave o skladnosti, itd)</t>
  </si>
  <si>
    <t>Opomba</t>
  </si>
  <si>
    <t>naročnik zagotavlja in zahteva da na območju pristanišča ni nobenih površin na katere je možno odvajati rušitveni material v začasno ali trajno deponiranje, ves rušitveni material je potrebno odvažati v času nastanka.</t>
  </si>
  <si>
    <t>KONTEJNERJI SKUPAJ:</t>
  </si>
  <si>
    <t>Demontaža obstoječih pokrovov jaškov in ponovna namestitev na višino</t>
  </si>
  <si>
    <t>Odstranitev obstoječih drsnih kovinskih vrat komplet z vodili in temelji.</t>
  </si>
  <si>
    <t>LUKA KOPER_Kontejnerska Zložba / KONTEJNERSKI TERMINAL</t>
  </si>
  <si>
    <t>zap.št.</t>
  </si>
  <si>
    <t>Opis postavke</t>
  </si>
  <si>
    <t>Vrednost</t>
  </si>
  <si>
    <t>IZDELAVA PID IN DZO DOKUMENTACIJE</t>
  </si>
  <si>
    <t xml:space="preserve">PID IN DZO </t>
  </si>
  <si>
    <t>(5% vrednosti postavk A-E)</t>
  </si>
  <si>
    <t>IZDELAVA PID IN DZO DOKUMENTACIJE SKUPAJ:</t>
  </si>
  <si>
    <t>Objekt: GARDEROBE IN SANITARNE ENOTE</t>
  </si>
  <si>
    <t>Električne inštalacije in električna oprema</t>
  </si>
  <si>
    <t>Št. načrta: 2/2019</t>
  </si>
  <si>
    <t>Faza: PZI, marec 2019</t>
  </si>
  <si>
    <t>Rekapitulacija</t>
  </si>
  <si>
    <t>1.     </t>
  </si>
  <si>
    <t>Razsvetljava</t>
  </si>
  <si>
    <t>€</t>
  </si>
  <si>
    <t>2.</t>
  </si>
  <si>
    <t>Vodovni material</t>
  </si>
  <si>
    <t>3.</t>
  </si>
  <si>
    <t>Razdelilniki</t>
  </si>
  <si>
    <t>4.</t>
  </si>
  <si>
    <t>Telekomunikacije</t>
  </si>
  <si>
    <t>5.</t>
  </si>
  <si>
    <t>Kontrola pristopa in reg. del. časa, video nadzor</t>
  </si>
  <si>
    <t>6.</t>
  </si>
  <si>
    <t>Strelovod in ozemljitve</t>
  </si>
  <si>
    <t>7.</t>
  </si>
  <si>
    <t>Gradbena dela</t>
  </si>
  <si>
    <t>8.</t>
  </si>
  <si>
    <t>9.</t>
  </si>
  <si>
    <t>Skupaj:</t>
  </si>
  <si>
    <t>1.</t>
  </si>
  <si>
    <t>Dobava, prevoz, montaža, preizkus, svetlobni viri, predstikalne naprave, vezni in pritrdilni material</t>
  </si>
  <si>
    <r>
      <t xml:space="preserve">Nadgradna LED svetilka, ohišje PC, difuzor PC brez bleščanja, IP66, IK08, 50.000 h: L70B20, cca. 2572 lm, 20W, CRI </t>
    </r>
    <r>
      <rPr>
        <sz val="11"/>
        <rFont val="Calibri"/>
        <family val="2"/>
        <charset val="238"/>
      </rPr>
      <t xml:space="preserve">≥ </t>
    </r>
    <r>
      <rPr>
        <sz val="11"/>
        <rFont val="Arial"/>
        <family val="2"/>
        <charset val="238"/>
      </rPr>
      <t>80, 4000 K,  kot npr. 960 HYDRO LED 164751-00 (Disano)</t>
    </r>
  </si>
  <si>
    <r>
      <t xml:space="preserve">Nadgradna LED svetilka, ohišje PC, difuzor PC brez bleščanja, IP66, IK08, 50.000 h: L70B20, cca. 2572 lm, 20W, CRI </t>
    </r>
    <r>
      <rPr>
        <sz val="11"/>
        <rFont val="Calibri"/>
        <family val="2"/>
        <charset val="238"/>
      </rPr>
      <t xml:space="preserve">≥ </t>
    </r>
    <r>
      <rPr>
        <sz val="11"/>
        <rFont val="Arial"/>
        <family val="2"/>
        <charset val="238"/>
      </rPr>
      <t>80, 4000 K, radarski senzor kot npr. 960 HYDRO LED 164751-19 (Disano)</t>
    </r>
  </si>
  <si>
    <r>
      <t xml:space="preserve">Nadgradna LED svetilka, ohišje PC, difuzor PC brez bleščanja, IP66, IK08, 50.000 h: L70B20, cca. 5094 lm, 37W, CRI </t>
    </r>
    <r>
      <rPr>
        <sz val="11"/>
        <rFont val="Calibri"/>
        <family val="2"/>
        <charset val="238"/>
      </rPr>
      <t xml:space="preserve">≥ </t>
    </r>
    <r>
      <rPr>
        <sz val="11"/>
        <rFont val="Arial"/>
        <family val="2"/>
        <charset val="238"/>
      </rPr>
      <t>80, 4000 K,  kot npr. 960 HYDRO LED 164751-00 (Disano)</t>
    </r>
  </si>
  <si>
    <t>Nadgradni LED asimetrični reflektor, Al ohišje, difuzor kaljeno steklo, PMMA reflektor, IP66, IK08, 80.000 h: L80B20, cca. 6606 lm, 56W, CRI ≥ 80, 3000 K, kot npr. 1987 MINI RODIO 414910-39 (Disano), nosilec za montažo</t>
  </si>
  <si>
    <r>
      <t xml:space="preserve">Nadgradna LED svetilka, Al ohišje, difuzor kaljeno steklo, IP65, IK07, 50.000 h: L80B20, cca. 813 lm, 13W, CRI </t>
    </r>
    <r>
      <rPr>
        <sz val="11"/>
        <rFont val="Calibri"/>
        <family val="2"/>
        <charset val="238"/>
      </rPr>
      <t xml:space="preserve">≥ </t>
    </r>
    <r>
      <rPr>
        <sz val="11"/>
        <rFont val="Arial"/>
        <family val="2"/>
        <charset val="238"/>
      </rPr>
      <t>80, 3000 K,  kot npr. 1558 BRICK LED 420622-00 (Disano) - barva po izbira arhitekta !</t>
    </r>
  </si>
  <si>
    <r>
      <t xml:space="preserve">Nadgradna LED svetilka, Al ohišje, difuzor kaljeno steklo, IP66, IK07, 50.000 h: L80B20, cca. 1083 lm, 15W, CRI </t>
    </r>
    <r>
      <rPr>
        <sz val="11"/>
        <rFont val="Calibri"/>
        <family val="2"/>
        <charset val="238"/>
      </rPr>
      <t xml:space="preserve">≥ </t>
    </r>
    <r>
      <rPr>
        <sz val="11"/>
        <rFont val="Arial"/>
        <family val="2"/>
        <charset val="238"/>
      </rPr>
      <t>80, 3000 K,  kot npr. 1577 SQUARE LED 420659-00 (Disano) - barva po izbira arhitekta !</t>
    </r>
  </si>
  <si>
    <t>Svetilka varnostne razsvetljave LED, ohišje in difuzor PC, IP65, IK07, 150 lm, 1 h, pripravni spoj, kot npr. NEXLITE 150 SE 11W + NEXI IP (Eaton)</t>
  </si>
  <si>
    <t>Svetilka varnostne razsvetljave LED, ohišje in difuzor PC, IP65, IK07, 150 lm, 1 h, pripravni spoj, s piktogramom, kot npr. NEXLITE 150 SE 11W + NEXI IP + NEXI-PICTO-D (Eaton)</t>
  </si>
  <si>
    <t>Pridobitev potrdila o brezhibnem delovanju vgrajenega sistema aktivne požarne zaščite - varnostna razsvetljava</t>
  </si>
  <si>
    <t>10.</t>
  </si>
  <si>
    <t>Drobni material</t>
  </si>
  <si>
    <t>SKUPAJ (brez DDV)</t>
  </si>
  <si>
    <t>Dobava, prevoz, montaža, preizkus</t>
  </si>
  <si>
    <t>Kabel NYY-J položen na kabelske police, PN cevi, kabelske utore, instalacijske cevi, skupaj s kabelskimi končniki in priklopom</t>
  </si>
  <si>
    <t>- 4x70 mm2</t>
  </si>
  <si>
    <t>m</t>
  </si>
  <si>
    <t>Kabel FG16OR16 (finožični, 1kV) položen na kabelske police, PN cevi, kabelske utore, instalacijske cevi, skupaj s kabelskimi končniki in priklopom</t>
  </si>
  <si>
    <t>- 5x6 mm2</t>
  </si>
  <si>
    <t>- 5x4 mm2</t>
  </si>
  <si>
    <t>- 5x2,5 mm2</t>
  </si>
  <si>
    <t>- 3x2,5 mm2</t>
  </si>
  <si>
    <t>- 5x1,5 mm2</t>
  </si>
  <si>
    <t>- 4x1,5 mm2</t>
  </si>
  <si>
    <t>- 3x1,5 mm2</t>
  </si>
  <si>
    <t>- 2x1,5 mm2</t>
  </si>
  <si>
    <t>Kabel OLFLEX CLASSIC 100CY položen na kabelske police, PN cevi, kabelske utore, instalacijske cevi, skupaj s kabelskimi končniki in priklopom</t>
  </si>
  <si>
    <t>Kabel LIYCY položen na kabelske police, PN cevi, kabelske utore, instalacijske cevi</t>
  </si>
  <si>
    <t>- 4x0,75 mm2</t>
  </si>
  <si>
    <t>- 2x0,75 mm2</t>
  </si>
  <si>
    <t>Plastična instalacijska cev, z razvodnimi dozami, položena p/o</t>
  </si>
  <si>
    <r>
      <t xml:space="preserve">- </t>
    </r>
    <r>
      <rPr>
        <sz val="11"/>
        <rFont val="Symbol"/>
        <family val="1"/>
        <charset val="2"/>
      </rPr>
      <t>f</t>
    </r>
    <r>
      <rPr>
        <sz val="11"/>
        <rFont val="Arial"/>
        <family val="2"/>
        <charset val="238"/>
      </rPr>
      <t xml:space="preserve"> 16 mm</t>
    </r>
  </si>
  <si>
    <r>
      <t xml:space="preserve">- </t>
    </r>
    <r>
      <rPr>
        <sz val="11"/>
        <rFont val="Symbol"/>
        <family val="1"/>
        <charset val="2"/>
      </rPr>
      <t>f</t>
    </r>
    <r>
      <rPr>
        <sz val="11"/>
        <rFont val="Arial"/>
        <family val="2"/>
        <charset val="238"/>
      </rPr>
      <t xml:space="preserve"> 13,5 mm</t>
    </r>
  </si>
  <si>
    <t>Plastična PN instalacijska cev, z razvodnimi dozami in skobami, položena n/o</t>
  </si>
  <si>
    <t>Plastični inštalacijski kanal (korito s pokrovom) NIK iz samogasnega materiala, vezni in montažni pribor, položen n/o</t>
  </si>
  <si>
    <t>Kabelske police iz perforirane pocinkane pločevine, tip. KP60/-, višine 6 cm, skupaj s konzolami</t>
  </si>
  <si>
    <t>- 100 mm</t>
  </si>
  <si>
    <t>Kabelske police iz perforirane RF pločevine, tip KP60/-, višine 6 cm, skupaj s konzolami in pokrovom</t>
  </si>
  <si>
    <t>- 200 mm</t>
  </si>
  <si>
    <t>- 50 mm</t>
  </si>
  <si>
    <t>Pregibna PVC cev (euroflex), položena n/o, z uvodnicami</t>
  </si>
  <si>
    <r>
      <t xml:space="preserve">- </t>
    </r>
    <r>
      <rPr>
        <sz val="11"/>
        <rFont val="Symbol"/>
        <family val="1"/>
        <charset val="2"/>
      </rPr>
      <t>f</t>
    </r>
    <r>
      <rPr>
        <sz val="11"/>
        <rFont val="Arial"/>
        <family val="2"/>
        <charset val="238"/>
      </rPr>
      <t xml:space="preserve"> 32 mm</t>
    </r>
  </si>
  <si>
    <r>
      <t xml:space="preserve">- </t>
    </r>
    <r>
      <rPr>
        <sz val="11"/>
        <rFont val="Symbol"/>
        <family val="1"/>
        <charset val="2"/>
      </rPr>
      <t>f</t>
    </r>
    <r>
      <rPr>
        <sz val="11"/>
        <rFont val="Arial"/>
        <family val="2"/>
        <charset val="238"/>
      </rPr>
      <t xml:space="preserve"> 20 mm</t>
    </r>
  </si>
  <si>
    <t>11.</t>
  </si>
  <si>
    <r>
      <t xml:space="preserve">Doza p/o, </t>
    </r>
    <r>
      <rPr>
        <sz val="11"/>
        <rFont val="Symbol"/>
        <family val="1"/>
        <charset val="2"/>
      </rPr>
      <t>f</t>
    </r>
    <r>
      <rPr>
        <sz val="11"/>
        <rFont val="Arial"/>
        <family val="2"/>
        <charset val="238"/>
      </rPr>
      <t>60 mm</t>
    </r>
  </si>
  <si>
    <t>12.</t>
  </si>
  <si>
    <t>Doza n/o, IP65, s kabelskimi uvodnicami</t>
  </si>
  <si>
    <t>13.</t>
  </si>
  <si>
    <t>Stikalo, n/o, 230V, 10A</t>
  </si>
  <si>
    <t>- navadno</t>
  </si>
  <si>
    <t>14.</t>
  </si>
  <si>
    <t>Vtičnica TEM tip MODUL, p/o, 230V, 16A, s skupno dozo</t>
  </si>
  <si>
    <t>- 1x vtičnica</t>
  </si>
  <si>
    <t>- 1x vtičnica IP55</t>
  </si>
  <si>
    <t>- 2x vtičnica</t>
  </si>
  <si>
    <t>15.</t>
  </si>
  <si>
    <t>Vtičnica n/o, IP55, 400V, 16A</t>
  </si>
  <si>
    <t>16.</t>
  </si>
  <si>
    <t>Vtičnica n/o, IP55, 230V, 16A</t>
  </si>
  <si>
    <t>17.</t>
  </si>
  <si>
    <t>Fiksni priključek TEM tip MODUL, p/o, z dozo</t>
  </si>
  <si>
    <t>18.</t>
  </si>
  <si>
    <t>Stensko IR stikalo za zunanjo montažo, mod. IS 240 DUO (Steinel), IP54, 240st, 1000W, 230V, nastavitev svetl. nivoja in časa vklopa 10 sek.-15 min., črno</t>
  </si>
  <si>
    <t>19.</t>
  </si>
  <si>
    <t>Sušilec rok MG88P LEM450 (Fumagalli)</t>
  </si>
  <si>
    <t>20.</t>
  </si>
  <si>
    <t>Sušilec las MG88HT (Fumagalli)</t>
  </si>
  <si>
    <t>21.</t>
  </si>
  <si>
    <t>Priklop klimatov s pripadajočo krmilno omarico in toplotno črpalko</t>
  </si>
  <si>
    <t>kpl.</t>
  </si>
  <si>
    <t>22.</t>
  </si>
  <si>
    <t>Priklop 2x zunanje enote VRF naprave, 1x krmilnega tabola in 25x notranja enota</t>
  </si>
  <si>
    <t>23.</t>
  </si>
  <si>
    <t>Priklop el. grelnika bojlerja s pripadajočo krmilno omarico</t>
  </si>
  <si>
    <t>24.</t>
  </si>
  <si>
    <t>Priklop el. grelnika toplotne črpalke s pripadajočo krmilno omarico</t>
  </si>
  <si>
    <t>25.</t>
  </si>
  <si>
    <t>Priklop toplotne črpalke ogrevanja z zunanjo in notranjo enoto</t>
  </si>
  <si>
    <t>26.</t>
  </si>
  <si>
    <t>Priklop raznih el. porabnikov, komplet z stikali in krmilnimi omaricami</t>
  </si>
  <si>
    <t>- bojler</t>
  </si>
  <si>
    <t>- ventilator</t>
  </si>
  <si>
    <t>- sušilec zraka</t>
  </si>
  <si>
    <t>- pisoar</t>
  </si>
  <si>
    <t>- el. pipe umivalnikov</t>
  </si>
  <si>
    <t>27.</t>
  </si>
  <si>
    <t>Električne meritve, izdelane s strani pooblaščene institucije</t>
  </si>
  <si>
    <t>28.</t>
  </si>
  <si>
    <t>29.</t>
  </si>
  <si>
    <t xml:space="preserve">Drobni material </t>
  </si>
  <si>
    <t>V obstoječi razdelilnik upravne stavbe KT se namesti sledeča oprema:</t>
  </si>
  <si>
    <t>1x var. ločilnik vel. 0, 3p</t>
  </si>
  <si>
    <t>3x varovalke NV0/100A</t>
  </si>
  <si>
    <t>vrstne sponke, napisi, oznake, obročkanje kablov, enopolna vezalna shema</t>
  </si>
  <si>
    <t xml:space="preserve">Razdelilnik R-GAR je n/o kovinska omara, dim. 800x1200x250mm (Š x V x G) z montažno ploščo, pobarvana RAL 7035, IP44, zaprta z enokrilnimi vrati (z vgrajeno ročko na tritočkovno zapiralo z možnostjo vstavitve polcilindričnega zapirala za vgradnjo tipske ključavnice investitorja), 4x tipska ušesa za pritrditev na steno ter napisno tablico s trajno graviranim napisom pritrjenim na vrata omarice, s sledečimi elementi: </t>
  </si>
  <si>
    <t>1x gl. stikalo ED2 125/3, 125A, 3p, vrtilni pogon, podaljšek osi, ročka za na vrata</t>
  </si>
  <si>
    <t>4x stikalo CS 16 51 U, 16A, 1p, nameščeno na vratih</t>
  </si>
  <si>
    <t>2x stikalo CS 16 90 U, 16A, 1p, nameščeno na vratih</t>
  </si>
  <si>
    <t>3x stikalo CS 16 10 U, 16A, 3p, nameščeno na vratih</t>
  </si>
  <si>
    <t>1x var. ločilnik EFD22 z varovalkami 3x80A</t>
  </si>
  <si>
    <t>4x sign. lučka 230V, nameščena na vratih</t>
  </si>
  <si>
    <t>3x ETITEC C T2 275/20</t>
  </si>
  <si>
    <t>13x ETIMAT 3F C/32,25,20,16,10,6A</t>
  </si>
  <si>
    <t>51x ETIMAT 1F C/16,10,6A</t>
  </si>
  <si>
    <t>2x EFI-4/A/63A/30mA - tip A</t>
  </si>
  <si>
    <t>3x tok. transformator TC 5 (Circutor), 150/5A, class 1</t>
  </si>
  <si>
    <t>1x analizator omrežja CVM NET-ITF-RS-485-C2 (Circutor), 5A za montažo na DIN letev, koda M54B21</t>
  </si>
  <si>
    <t>1x RS485 to Ethernet Modbus pretvornik TCP1RS+ (Circutor), koda M62121</t>
  </si>
  <si>
    <t>1x kom. kabel za vezavo mrežnih analizatorjev UNITRONIC BUS LD 1x2x0,22 mm</t>
  </si>
  <si>
    <t xml:space="preserve">6x tokovne merilne sponke kot na primer WTL 6/1 STB (vijačna tehnologija) z mostičkom "Elektrospoji" </t>
  </si>
  <si>
    <t>3x R20-20 (ETI)</t>
  </si>
  <si>
    <t>1x SOU-2 (ETI), z zunanjim senzorjem</t>
  </si>
  <si>
    <t>1x SHT-1 (ETI)</t>
  </si>
  <si>
    <t>1x grelec 100W/230V s termostatom</t>
  </si>
  <si>
    <t>1x svetilka za omare, s vtičnico, magnetna</t>
  </si>
  <si>
    <t>Kabel FG16OR16 položen na kabelske police, PN cevi, kabelske utore, instalacijske cevi, skupaj s kabelskimi končniki in priklopom</t>
  </si>
  <si>
    <t>Kabel S-FTP ktg. 6A, položen na kabelske police, v parapetne kanale, PN cev</t>
  </si>
  <si>
    <t>Zaključevanje kabla (na terenu) s konektorji RJ45, cat.6A</t>
  </si>
  <si>
    <t xml:space="preserve">Kontrolne meritve S-FTP kabla cat.6A  </t>
  </si>
  <si>
    <r>
      <t xml:space="preserve">Optični SM kabel TOSM03 1x12 CMAN 9/125 </t>
    </r>
    <r>
      <rPr>
        <sz val="11"/>
        <rFont val="Symbol"/>
        <family val="1"/>
        <charset val="2"/>
      </rPr>
      <t>m</t>
    </r>
    <r>
      <rPr>
        <sz val="11"/>
        <rFont val="Arial"/>
        <family val="2"/>
        <charset val="238"/>
      </rPr>
      <t>m, vodotesen, zaščiten proti glodalcem, UV odporen, v cevi kabelske kanalizacije (TK vozlišče US KT ~ TKO-KT Garderobe), dobava in uvlačenje</t>
    </r>
  </si>
  <si>
    <t>Zaključitev enorodovnega (SM) optičnega kabla kapacitete 12 vlaken v TK omarici TKO-KT Garderobe</t>
  </si>
  <si>
    <t>Zaključitev enorodovnega (SM) optičnega kabla kapacitete 12 vlaken na  delilniku v 19'' rack omari (v obstoječi omari v TK vozlišču upravne stavbe kontejnerskega terminala (US KT)</t>
  </si>
  <si>
    <t>Dobava in montaža kasete in enorodovnih (SM) prespojnih optičnih kablov s sredico 9/125um zaključene z LC konektorji za montažo v obstoječi optični delilnik EATON višine 1U, ki je vgrajen v 19'' rack omari v Upravni stavbi PC KT</t>
  </si>
  <si>
    <t xml:space="preserve">Označevanje optičnega kabla v kabelskih jaških, na delilnikih in v omari z ustrezno ploščico iz nerjaveče pločevine z označbo kabla in priključnimi točkami </t>
  </si>
  <si>
    <t>Kontrolne meritve SM kablov (obojestranska meritev)</t>
  </si>
  <si>
    <t>Izolirna samougasna fleksibilna PVC cev  tip FPR16, fi 16/13 mm za polaganje kablov na mestih, kjer so ti izpostavljeni mehanskim poškodbam</t>
  </si>
  <si>
    <r>
      <t xml:space="preserve">Dobava in montaža telekomunikacijskega stikalnega bloka </t>
    </r>
    <r>
      <rPr>
        <b/>
        <sz val="11"/>
        <rFont val="Arial"/>
        <family val="2"/>
        <charset val="238"/>
      </rPr>
      <t xml:space="preserve">TKO-KT Garderobe, </t>
    </r>
    <r>
      <rPr>
        <sz val="11"/>
        <color indexed="8"/>
        <rFont val="Tahoma"/>
        <family val="2"/>
        <charset val="238"/>
      </rPr>
      <t>v tehničnem prostoru novih garderob. Na dno omarice se vgradi uvodnice za prehod kablov. Omara je sestavljena iz sledečih elementov:</t>
    </r>
  </si>
  <si>
    <t xml:space="preserve">* kovinska omara dim. 600x1000x250mm (Š x V x G) z montažno ploščo, pobarvana RAL 7035, IP44, zaprta z enokrilnimi vrati (z vgrajeno ročko na tritočkovno zapiralo z možnostjo vstavitve polcilindričnega zapirala za vgradnjo tipske ključavnice investitorja), 4x tipska ušesa za pritrditev na steno ter napisno tablico s trajno graviranim napisom pritrjenim na vrata omarice. </t>
  </si>
  <si>
    <t xml:space="preserve">* glavno stikalo tip SV125 25A 1P "ETI" </t>
  </si>
  <si>
    <t xml:space="preserve">* inštalacijski odklopnik tip ETIMAT10-6A/1P-C "ETI" </t>
  </si>
  <si>
    <t>* podaljšek s tremi šuko vtičnicami 10A, 2P+PE, stikalom za vklop/izklop, ter prenapetostno zaščito, montiran v TK omarico</t>
  </si>
  <si>
    <r>
      <t xml:space="preserve">* Kovinski stenski optični delilnik FOKAB </t>
    </r>
    <r>
      <rPr>
        <sz val="11"/>
        <color indexed="8"/>
        <rFont val="Tahoma"/>
        <family val="2"/>
        <charset val="238"/>
      </rPr>
      <t>za 12 vlaken, tip SM SOD-12 s kaseto za optična vlakna, vključno z 12 kos optičnimi FC konektorji in 2 kos uvodnicami. Neuporabljene uvodnice je potrebno zapreti s tipskim čepom (tesnilna ploščica - delilnik ne sme imeti odprtin)</t>
    </r>
  </si>
  <si>
    <t>* omrežno stikalo Transition Networks SM8TAT2SA</t>
  </si>
  <si>
    <t>* SFP modul Finisar FTLF 1318P3BTL</t>
  </si>
  <si>
    <t>* optični prespojni kabel SM, konektorji FC – FC 9/125µm,                dolžine 1 m</t>
  </si>
  <si>
    <t>par</t>
  </si>
  <si>
    <t>* optični prespojni kabel SM, konektorji FC – LC 9/125µm,                dolžine 1 m</t>
  </si>
  <si>
    <t>* optični prespojni kabel SM, konektorji FC – LC 9/125µm,                dolžine 3 m</t>
  </si>
  <si>
    <t>*kovinska inox uvodnica PG 11</t>
  </si>
  <si>
    <t>*kovinska inox uvodnica PG 13,5</t>
  </si>
  <si>
    <t>*kovinska inox uvodnica PG 16</t>
  </si>
  <si>
    <t>*grelec 100W/230V s termostatom</t>
  </si>
  <si>
    <t>*Svetilka za omare, s vtičnico, magnetna</t>
  </si>
  <si>
    <t>*drobni in vezni material</t>
  </si>
  <si>
    <t>Komplet</t>
  </si>
  <si>
    <t>Ozemljitev TK omarice, povezava na glavno ozemljitveno zbiralko GIP</t>
  </si>
  <si>
    <t>Kontrola pristopa in registracija del. časa, video nadzor</t>
  </si>
  <si>
    <t>Kabel FROR položen na kabelske police, PN cevi, kabelske utore, instalacijske cevi, skupaj s  priklopom</t>
  </si>
  <si>
    <t>- 2x1 mm2</t>
  </si>
  <si>
    <t>Kabel LiYCY položen na kabelske police, PN cevi, kabelske utore, instalacijske cevi, skupaj s  priklopom</t>
  </si>
  <si>
    <t>- 2x0,5+8x0,22 mm2</t>
  </si>
  <si>
    <t>- 2x0,5 mm2</t>
  </si>
  <si>
    <t>Sistem kontrole pristopa, nameščen v TK omarici TKO-KT GARDEROBE, sestavljen iz:</t>
  </si>
  <si>
    <t>ZONE WING krmilnik (Z1W)</t>
  </si>
  <si>
    <t>ZONE DOOR I/O enota (Z1D)</t>
  </si>
  <si>
    <t>varovalka za Z1D s podnožjem</t>
  </si>
  <si>
    <t>el. ključavnica 12VDC, senzor, zaščitna dioda, TSREK 1705RR</t>
  </si>
  <si>
    <t>Napajalnik za kontrolo pristopa, z možnostjo priklopa akumulatorja 230VAC/12VDC (PSU)</t>
  </si>
  <si>
    <t>Brezkontaktni čitalnik iCLASS SE R10</t>
  </si>
  <si>
    <t>Alarmna sirena za alarmiranje odprtosti vrat za zasilni izhod</t>
  </si>
  <si>
    <t>Magnetni kontaktnik; TSRMK</t>
  </si>
  <si>
    <t>Megapiksel dnevno/nočna protivandalna zunanja kupolasta fiksna IP kamera  (3Mpixel): 
motoriziran dnevno/nočni IR cut filter 
Zmogljivost: vsaj 15 slik/sek pri največji ločljivosti 
Kodiranje: H.264 in MJPEG
Min. osvetljenost: manjša ali enaka 0.3 lux v barvnem načinu in 0.09 lux v črno-belem načinu delovanja
inteligentni BLC
Detekcija gibanja:  strojna
Vmesniki: digitalni vhod in izhod
Napajalnik: 230VAC/24VDC 60W v ohišju za montažo na din letev
Ohišje: protivandalno IP66 s stranskim odpiranjem z vgrajenim grelnikom po potrebi z ventilatorjem in  kovinsko nerjavečo konzolo za pritrditev na steber</t>
  </si>
  <si>
    <t>Licenca za priklop in uporabo kamer</t>
  </si>
  <si>
    <t>Varovalke in drugi potrošni material za priklop IP kamer v LAN omrežje</t>
  </si>
  <si>
    <t>Inštalacija in konfiguracijo strojne ter programske opreme glede na zahteve naročnika</t>
  </si>
  <si>
    <t>Zone Touch s HID® Iclass čitalcem - za zunanjo montažo</t>
  </si>
  <si>
    <t>Kompaktni registrirni terminal z Ethernet (PoE) vmesnikom, vgrajenim čitalnikom kartic, ki podpira tehnologije HID iClass ® in Mifare ®. Razdalja čitanja do 10 cm, LCD display velikosti 4,3', resolucije 800 x 480, 16,7 milijona barv. Podpira priklop enega ZONE DOOR kontrolerja, TSTZ1T-I</t>
  </si>
  <si>
    <t>Power over Ethernet injector, ki omogoča izvedbo napajanja priključenih naprav preko standardnega Cat.6a Ethernet ožičenja TSOETHINJ</t>
  </si>
  <si>
    <t>Doza GIP za izenačevanje potencialov, skupaj s povezavo H07V-K 16 mm2 in H07V-K 6 mm2, objemke, spoji</t>
  </si>
  <si>
    <t>Doza DIP za izenačevanje potencialov PS49 skupaj s povezavo H07V-K 6 mm2 in H07V-K 4 mm2</t>
  </si>
  <si>
    <t xml:space="preserve">Vodnik za ozemljitev večjih kovinskih mas H07V-K </t>
  </si>
  <si>
    <t>- 16 mm2</t>
  </si>
  <si>
    <t>- 6 mm2</t>
  </si>
  <si>
    <t>- 4 mm2</t>
  </si>
  <si>
    <t>Ozemljitev razne kovinske opreme v tehničnem prostoru, na strehi, garderobah, sanitarjah, kopalnicah, …</t>
  </si>
  <si>
    <t>Lovilna palica h=0,5 m, s pritrdilnim priborom</t>
  </si>
  <si>
    <t>Lovilna palica h=1,5 m, s pritrdilnim priborom</t>
  </si>
  <si>
    <t>Lovilna palica h=3,0 m, s pritrdilnim priborom</t>
  </si>
  <si>
    <r>
      <t xml:space="preserve">Lovilec vodnik Al AH1 </t>
    </r>
    <r>
      <rPr>
        <sz val="11"/>
        <color indexed="8"/>
        <rFont val="Symbol"/>
        <family val="1"/>
        <charset val="2"/>
      </rPr>
      <t>f8</t>
    </r>
    <r>
      <rPr>
        <sz val="11"/>
        <color indexed="8"/>
        <rFont val="Arial"/>
        <family val="2"/>
        <charset val="238"/>
      </rPr>
      <t xml:space="preserve"> mm, položen na strešne podpore in zidne podpore</t>
    </r>
  </si>
  <si>
    <t>Valjanec FeZn 25x4 mm, privarjen na jeklene nosilce, zaščita pred korozijo</t>
  </si>
  <si>
    <t>Valjanec RF 30x3,5 mm, položen v temelje in zemljo okoli objekta, nad kabelsko kanalizacijo</t>
  </si>
  <si>
    <t>Strešni nosilci za pločevinasto kritino</t>
  </si>
  <si>
    <t>RF-H4 palična sonda, skupne dolžine 3,0 m, s priključno sponko</t>
  </si>
  <si>
    <t>Cevne objemke</t>
  </si>
  <si>
    <t>Preizkusni RF spoj</t>
  </si>
  <si>
    <t>Križne sponke ali varjeni spoji</t>
  </si>
  <si>
    <t>Povezava kovinskih ograj in ostalih kov. mas na ozemljilo</t>
  </si>
  <si>
    <t xml:space="preserve">kpl. </t>
  </si>
  <si>
    <t>Meritve in izdelava poročila</t>
  </si>
  <si>
    <t>Dobava, prevoz, montaža</t>
  </si>
  <si>
    <t>Strojni in deloma ročni izkop kabelskega kanala v terenu IV. in V. ktg. dim 0,4 x 1,0 m, izdelava podloge iz suhega betona C8/10 v sloju 10 cm, polaganje 2x stigmafleks cevi premera 110 mm (vključno z distančniki, čepi, tesnili, koleni, ...), obbetoniranje z betonom C8/10 v sloju 10 cm, zasip s temponskim gramozom ter nabijanje v slojih 20 cm, polaganje ozemljilnega valjanca in PVC opozorilnega traku, odvoz materjala na deponijo do 5 km</t>
  </si>
  <si>
    <t>Strojni in deloma ročni izkop kabelskega kanala v terenu IV. in V. ktg. dim 0,5 x 1,0 m, izdelava podloge iz suhega betona C8/10 v sloju 10 cm, polaganje 3x stigmafleks cevi premera 110 mm (vključno z distančniki, čepi, tesnili, koleni, ...), obbetoniranje z betonom C8/10 v sloju 10 cm, zasip s temponskim gramozom ter nabijanje v slojih 20 cm, polaganje ozemljilnega valjanca in PVC opozorilnega traku, odvoz materjala na deponijo do 5 km</t>
  </si>
  <si>
    <t>Izkop  v terenu IV. in V. ktg. in komplet izgradnja tipskega manipulativnega kabelskega jaška 80x80 cm, z betonom C25/30, litoželeznim pokrovom za lahki promet 600 mm</t>
  </si>
  <si>
    <t>Izvedba križanj z ostalimi obstoječimi in predvidenimi komunalnimi napravami</t>
  </si>
  <si>
    <t>Valjanec RF 30x3,5 mm, položen v izkopan kabelski jarek, vključno s križnimi sponkami INOX izvedbe, priključitvami na ostale ozemljilne sisteme</t>
  </si>
  <si>
    <t>PVC opozorilni trak</t>
  </si>
  <si>
    <t>Stigmaflex cev</t>
  </si>
  <si>
    <r>
      <t xml:space="preserve">- </t>
    </r>
    <r>
      <rPr>
        <sz val="11"/>
        <color indexed="8"/>
        <rFont val="Symbol"/>
        <family val="1"/>
        <charset val="2"/>
      </rPr>
      <t>f</t>
    </r>
    <r>
      <rPr>
        <sz val="11"/>
        <color indexed="8"/>
        <rFont val="Arial"/>
        <family val="2"/>
        <charset val="238"/>
      </rPr>
      <t xml:space="preserve"> 110 mm</t>
    </r>
  </si>
  <si>
    <t>Zaščita in zavarovanje gradbišča</t>
  </si>
  <si>
    <t>Pridobitev in izvedba delne zapore vozišča z usmerjanjem prometa</t>
  </si>
  <si>
    <t>Zakoličba obstoječih komunalnih naprav (NN, TK, vodovod, kanalizacija)</t>
  </si>
  <si>
    <t>Zakoličba predvidenih komunalnih naprav (NN, TK)</t>
  </si>
  <si>
    <t>Geodetski posnetek nadzemnih in podzemnih instalacij z vrisom v kataster komunalnih naprav</t>
  </si>
  <si>
    <t>Nadzor upravljalcev komunalnih naprav</t>
  </si>
  <si>
    <t>h</t>
  </si>
  <si>
    <r>
      <t xml:space="preserve">Investitor : </t>
    </r>
    <r>
      <rPr>
        <b/>
        <sz val="12"/>
        <rFont val="Arial CE"/>
        <charset val="238"/>
      </rPr>
      <t>LUKA KOPER  d.d.</t>
    </r>
    <r>
      <rPr>
        <sz val="12"/>
        <rFont val="Arial CE"/>
        <family val="2"/>
        <charset val="238"/>
      </rPr>
      <t>, Vojkovo nabrežje 38, 6501 KOPER</t>
    </r>
  </si>
  <si>
    <r>
      <t xml:space="preserve">št. proj. :    </t>
    </r>
    <r>
      <rPr>
        <b/>
        <sz val="12"/>
        <rFont val="Arial CE"/>
        <charset val="238"/>
      </rPr>
      <t>708-001/19; Livra d.o.o.</t>
    </r>
  </si>
  <si>
    <t>faza:          PZI, 03. 2019</t>
  </si>
  <si>
    <t>GARDEROBNE IN SANITARNE ENOTE</t>
  </si>
  <si>
    <t>OGREVANJE SANITARNE VODE</t>
  </si>
  <si>
    <t>PREZRAČEVANJE</t>
  </si>
  <si>
    <t>POŽARNA ZAŠČITA</t>
  </si>
  <si>
    <t>ZUNANJI VODOVOD</t>
  </si>
  <si>
    <t>OPOMBA: Pred naročilom preveriti število sanitarne opreme in preveriti ustreznost pri proizvajalcu.
Pred izdelavo ponudbe naj si ponudnik pridobi ustrezne informacije s strani predstavnikov investitorja. Material in oprema morata biti najboljše kvalitete, ustrezati predpisanim standardom o kvaliteti in izvedbi, opremljena z vsemi potrebnimi certifikati in garancijskimi listi ter zaščitena proti mehanskim poškodbam. Skupaj z opremo je potrebno dostaviti tudi vsa tehnična navodila za servisiranje in upravljanje posameznih elementov. V popisu so upoštevani dobava in vgradnja vseh elementov s pomožnim materialom.</t>
  </si>
  <si>
    <t>Kompletno stranišče sestoječe iz:</t>
  </si>
  <si>
    <r>
      <t xml:space="preserve">Geberit </t>
    </r>
    <r>
      <rPr>
        <b/>
        <sz val="11"/>
        <rFont val="Arial CE"/>
        <charset val="238"/>
      </rPr>
      <t>WC školjke</t>
    </r>
    <r>
      <rPr>
        <sz val="11"/>
        <rFont val="Arial CE"/>
        <charset val="238"/>
      </rPr>
      <t xml:space="preserve"> iz sanitarne keramike kvalitete </t>
    </r>
    <r>
      <rPr>
        <b/>
        <sz val="11"/>
        <rFont val="Arial CE"/>
        <charset val="238"/>
      </rPr>
      <t xml:space="preserve">1A </t>
    </r>
    <r>
      <rPr>
        <sz val="11"/>
        <rFont val="Arial CE"/>
        <charset val="238"/>
      </rPr>
      <t>kot naprimer CATALANO, s pokrovom školjke proizvajalca CATALANO ali enakovredno</t>
    </r>
  </si>
  <si>
    <t>z montažnim elementom za geberit WC, za stensko ali predstensko suho montažo z izoliranim podometnim kotličkom iz enega   kosa, z dvokoličinskim načinom splakovanja aktivirno tipko VALSIR, višine 112 cm, aktiviranjem spredaj,</t>
  </si>
  <si>
    <t>vključno z univerzalnim priključkom za vodo 1/2" ZN in vgrajenim kotnim ventilom, zvočno izoliranimi priključki odtoka in dotoka vode ter setom za   zvočno izolacijo.</t>
  </si>
  <si>
    <t>Ščetka za školjko proizvajalca INDA, model: AV0140; ali enakovredno</t>
  </si>
  <si>
    <t>Držalo za toaletni papir proizvajalca INDA, model: AV427G.; ali enakovredno</t>
  </si>
  <si>
    <r>
      <t xml:space="preserve">Kompleten </t>
    </r>
    <r>
      <rPr>
        <b/>
        <sz val="11"/>
        <rFont val="Arial CE"/>
        <charset val="238"/>
      </rPr>
      <t xml:space="preserve">umivalnik </t>
    </r>
    <r>
      <rPr>
        <sz val="11"/>
        <rFont val="Arial CE"/>
        <charset val="238"/>
      </rPr>
      <t xml:space="preserve">kvalitete </t>
    </r>
    <r>
      <rPr>
        <b/>
        <sz val="11"/>
        <rFont val="Arial CE"/>
        <charset val="238"/>
      </rPr>
      <t>1A</t>
    </r>
    <r>
      <rPr>
        <sz val="11"/>
        <rFont val="Arial CE"/>
        <charset val="238"/>
      </rPr>
      <t xml:space="preserve">
z Geberit duofix montažnim elementom za umivalnik za suhomontažno stensko ali predstensko vzidavo, pocinkan, s po višini nastavljivo ploščo za montažo armaturnih priključkov, zvočno izolirano pritrditvijo odtoka in dvema univerzalnima priključkoma 1/2'',</t>
    </r>
  </si>
  <si>
    <r>
      <t xml:space="preserve">z medeninastim pokromanim odtočnim ventilom </t>
    </r>
    <r>
      <rPr>
        <sz val="11"/>
        <rFont val="Symbol"/>
        <family val="1"/>
        <charset val="2"/>
      </rPr>
      <t>Ć</t>
    </r>
    <r>
      <rPr>
        <sz val="11"/>
        <rFont val="Arial CE"/>
        <charset val="238"/>
      </rPr>
      <t xml:space="preserve">32 mm, s sifonom SIFQ-SIFL </t>
    </r>
    <r>
      <rPr>
        <sz val="11"/>
        <rFont val="Symbol"/>
        <family val="1"/>
        <charset val="2"/>
      </rPr>
      <t>Ć</t>
    </r>
    <r>
      <rPr>
        <sz val="11"/>
        <rFont val="Arial CE"/>
        <charset val="238"/>
      </rPr>
      <t xml:space="preserve"> 32 mm z zidno rozeto, enoročno mešalno baterijo </t>
    </r>
    <r>
      <rPr>
        <b/>
        <sz val="11"/>
        <rFont val="Arial CE"/>
        <charset val="238"/>
      </rPr>
      <t>HANS GROHE, tip: METROPOL S</t>
    </r>
    <r>
      <rPr>
        <sz val="11"/>
        <rFont val="Arial CE"/>
        <charset val="238"/>
      </rPr>
      <t>, vključno s kotnimi ventili in zidnimi rozetami.; ali enakovredno</t>
    </r>
  </si>
  <si>
    <t>vključno z direktnim sifonom za umivalnik, samočistilni, kromiran, z natično odtočno cevjo in rozeto za premer odtočne cevi d=40; ali enakovredno</t>
  </si>
  <si>
    <r>
      <t xml:space="preserve">Dobava in montaža kompletne </t>
    </r>
    <r>
      <rPr>
        <b/>
        <sz val="11"/>
        <rFont val="Arial"/>
        <family val="2"/>
        <charset val="238"/>
      </rPr>
      <t>tuš kadi</t>
    </r>
    <r>
      <rPr>
        <sz val="11"/>
        <rFont val="Arial"/>
        <family val="2"/>
        <charset val="238"/>
      </rPr>
      <t xml:space="preserve"> in kabine sestoječe iz:</t>
    </r>
  </si>
  <si>
    <r>
      <t xml:space="preserve">keramične tuš kadi proizvajalca </t>
    </r>
    <r>
      <rPr>
        <b/>
        <sz val="11"/>
        <rFont val="Arial"/>
        <family val="2"/>
        <charset val="238"/>
      </rPr>
      <t>CATALANO</t>
    </r>
    <r>
      <rPr>
        <sz val="11"/>
        <rFont val="Arial"/>
        <family val="2"/>
        <charset val="238"/>
      </rPr>
      <t xml:space="preserve"> tip: </t>
    </r>
    <r>
      <rPr>
        <b/>
        <sz val="11"/>
        <rFont val="Arial"/>
        <family val="2"/>
        <charset val="238"/>
      </rPr>
      <t>VERSODOCCIA</t>
    </r>
    <r>
      <rPr>
        <sz val="11"/>
        <rFont val="Arial"/>
        <family val="2"/>
        <charset val="238"/>
      </rPr>
      <t xml:space="preserve">, dim.: 80x80 cm, zidne mešalne enoročne baterije tip: </t>
    </r>
    <r>
      <rPr>
        <b/>
        <sz val="11"/>
        <rFont val="Arial"/>
        <family val="2"/>
        <charset val="238"/>
      </rPr>
      <t>IDEAL STANDARD</t>
    </r>
    <r>
      <rPr>
        <sz val="11"/>
        <rFont val="Arial"/>
        <family val="2"/>
        <charset val="238"/>
      </rPr>
      <t xml:space="preserve"> (št. art.: A4444AA), s keramičnim zapiranjem, zidnim rozetama, z navadnim in tuš iztokom ter pomično konzolo, vgrajene na višini 1,0 m tip: IDEAL STANDARD (št. art.: L1/L3); kromirane odlivne garniture z gumi čepom in sifonom;. (ali enakovredno)</t>
    </r>
  </si>
  <si>
    <r>
      <t xml:space="preserve">tuš kabina z jedkanim kaljenim steklom in belimi okvirji dim. 80/80/200 proizvajalca </t>
    </r>
    <r>
      <rPr>
        <b/>
        <sz val="11"/>
        <rFont val="Arial"/>
        <family val="2"/>
        <charset val="238"/>
      </rPr>
      <t>KOLPASAN</t>
    </r>
    <r>
      <rPr>
        <sz val="11"/>
        <rFont val="Arial"/>
        <family val="2"/>
        <charset val="238"/>
      </rPr>
      <t xml:space="preserve"> tip: ali podobno</t>
    </r>
  </si>
  <si>
    <r>
      <t xml:space="preserve">Polokrogli pisoar iz sanitarne keramike proizvajalca </t>
    </r>
    <r>
      <rPr>
        <b/>
        <sz val="11"/>
        <rFont val="Arial CE"/>
        <charset val="238"/>
      </rPr>
      <t>CATALANO</t>
    </r>
    <r>
      <rPr>
        <sz val="11"/>
        <rFont val="Arial CE"/>
        <charset val="238"/>
      </rPr>
      <t>, vse belo</t>
    </r>
  </si>
  <si>
    <t>z Geberit duofix univerzalnim montažnim elementom za pisoar, vgradna višina 112 cm s po višini nastavljivimi nogicami (0 – 20 cm), zapornim in dušnim ventilom, univerzalnim priključkom za vodo, priključno garnituro, pritrdilnim materialom; ali enakovredno</t>
  </si>
  <si>
    <t>Dobava in montaža komplet ogledalo iz valjanega stekla z brušenimi robovi, dimenzij 600x500 mm vključno z okvirjem in pritrditvijo (varovanje proti lomu)</t>
  </si>
  <si>
    <t>Dobava in montaža krogelna pipa  s teflonskim tesnenjem, z nastavkom za gumi cev, komplet s pritrdilnim in tesnilnim materialom</t>
  </si>
  <si>
    <t>DN15</t>
  </si>
  <si>
    <r>
      <t>Dobava in montaža</t>
    </r>
    <r>
      <rPr>
        <b/>
        <sz val="11"/>
        <rFont val="Arial CE"/>
        <charset val="238"/>
      </rPr>
      <t xml:space="preserve"> kontejnerja za papirnate brisače, proizvajalca INDA, model: AV4290,</t>
    </r>
    <r>
      <rPr>
        <sz val="11"/>
        <rFont val="Arial CE"/>
        <charset val="238"/>
      </rPr>
      <t xml:space="preserve"> vključno z vsem pritrdilnim in montažnim materialom.</t>
    </r>
  </si>
  <si>
    <r>
      <t>Dobava in montaža</t>
    </r>
    <r>
      <rPr>
        <b/>
        <sz val="11"/>
        <rFont val="Arial CE"/>
        <charset val="238"/>
      </rPr>
      <t xml:space="preserve"> kontejnerja za milnico, proizvajalca INDA, model: A05671,</t>
    </r>
    <r>
      <rPr>
        <sz val="11"/>
        <rFont val="Arial CE"/>
        <charset val="238"/>
      </rPr>
      <t xml:space="preserve"> vključno z vsem pritrdilnim in montažnim materialom.</t>
    </r>
  </si>
  <si>
    <r>
      <t xml:space="preserve">Dobava </t>
    </r>
    <r>
      <rPr>
        <b/>
        <sz val="11"/>
        <rFont val="Arial CE"/>
        <charset val="238"/>
      </rPr>
      <t>smetnjaka, proizvajalca INDA, model: A04023.</t>
    </r>
  </si>
  <si>
    <t>Izdelava zidnih priključkov hladne vode za potrebe avtomata (voda/kava)  na koncu opremljen z zapornim ventilom DN15, vključno s tesnilnim materialom.</t>
  </si>
  <si>
    <r>
      <t xml:space="preserve">Uponor </t>
    </r>
    <r>
      <rPr>
        <b/>
        <sz val="11"/>
        <rFont val="Arial CE"/>
        <charset val="238"/>
      </rPr>
      <t xml:space="preserve">Unipipe MLCP večplastna cev </t>
    </r>
    <r>
      <rPr>
        <sz val="11"/>
        <rFont val="Arial CE"/>
        <charset val="238"/>
      </rPr>
      <t xml:space="preserve">predizolirana s </t>
    </r>
    <r>
      <rPr>
        <b/>
        <sz val="11"/>
        <rFont val="Arial CE"/>
        <charset val="238"/>
      </rPr>
      <t>toplotno izolacijo debeline 9 mm za</t>
    </r>
    <r>
      <rPr>
        <sz val="11"/>
        <rFont val="Arial CE"/>
        <charset val="238"/>
      </rPr>
      <t xml:space="preserve"> </t>
    </r>
    <r>
      <rPr>
        <b/>
        <sz val="11"/>
        <rFont val="Arial CE"/>
        <charset val="238"/>
      </rPr>
      <t xml:space="preserve">hladno vodo </t>
    </r>
    <r>
      <rPr>
        <sz val="11"/>
        <rFont val="Arial CE"/>
        <charset val="238"/>
      </rPr>
      <t>skladno s standardom DIN 1988-2. Okroglo ekstruditrana cevna izolacija izdelana iz polietilenske pene z zaprto celično strukturo. Stopnja toplotne prevodnosti 040, s čvrsto, brezšivno zunanjo folijo. Normalno vnetljivo, klasifikacija materiala B2 skladno s standardom DIN4102. 
Vključno z vsemi fazonskimi kosi oziroma potrebnimi PF kosi (T kos – enakokraki, reducirnimi kosi, kolena 90°, kolena 45°... itd.), z vsem pritrdilnim in tesnilnim materialom, takoj po montaži zaščitene s cementno malto.</t>
    </r>
  </si>
  <si>
    <t>Un16x2,0</t>
  </si>
  <si>
    <t>(Un20x2,0) DN15</t>
  </si>
  <si>
    <t>(Un25x2,5) DN20</t>
  </si>
  <si>
    <t>(Un32x2,5) DN25</t>
  </si>
  <si>
    <r>
      <t xml:space="preserve">Uponor </t>
    </r>
    <r>
      <rPr>
        <b/>
        <sz val="11"/>
        <rFont val="Arial CE"/>
        <charset val="238"/>
      </rPr>
      <t xml:space="preserve">Unipipe MLCP večplastna cev </t>
    </r>
    <r>
      <rPr>
        <sz val="11"/>
        <rFont val="Arial CE"/>
        <charset val="238"/>
      </rPr>
      <t xml:space="preserve">predizolirana s </t>
    </r>
    <r>
      <rPr>
        <b/>
        <sz val="11"/>
        <rFont val="Arial CE"/>
        <charset val="238"/>
      </rPr>
      <t>toplotno izolacijo debeline 13 mm za toplo vodo</t>
    </r>
    <r>
      <rPr>
        <sz val="11"/>
        <rFont val="Arial CE"/>
        <charset val="238"/>
      </rPr>
      <t xml:space="preserve"> skladno s standardom DIN 1988-2. Okroglo ekstruditrana cevna izolacija izdelana iz polietilenske pene z zaprto celično strukturo. Stopnja toplotne prevodnosti 040, s čvrsto, brezšivno zunanjo folijo. Normalno vnetljivo, klasifikacija materiala B2 skladno s standardom DIN4102. 
Vključno z vsemi fazonskimi kosi oziroma potrebnimi PF kosi (T kos – enakokraki, reducirnimi kosi, kolena 90°, kolena 45°... itd.), z vsem pritrdilnim in tesnilnim materialom, takoj po montaži zaščitene s cementno malto.</t>
    </r>
  </si>
  <si>
    <r>
      <t xml:space="preserve">Toplotna izolacija razvoda </t>
    </r>
    <r>
      <rPr>
        <b/>
        <sz val="11"/>
        <rFont val="Arial CE"/>
        <charset val="238"/>
      </rPr>
      <t>hladne</t>
    </r>
    <r>
      <rPr>
        <b/>
        <sz val="11"/>
        <rFont val="Arial"/>
        <family val="2"/>
        <charset val="238"/>
      </rPr>
      <t xml:space="preserve"> vode</t>
    </r>
    <r>
      <rPr>
        <sz val="11"/>
        <rFont val="Arial"/>
        <family val="2"/>
      </rPr>
      <t xml:space="preserve"> s cevno izolacijo debeline</t>
    </r>
    <r>
      <rPr>
        <sz val="11"/>
        <rFont val="Arial"/>
        <family val="2"/>
        <charset val="238"/>
      </rPr>
      <t xml:space="preserve"> </t>
    </r>
    <r>
      <rPr>
        <b/>
        <sz val="11"/>
        <rFont val="Arial"/>
        <family val="2"/>
        <charset val="238"/>
      </rPr>
      <t>9 mm</t>
    </r>
    <r>
      <rPr>
        <sz val="11"/>
        <rFont val="Arial"/>
        <family val="2"/>
      </rPr>
      <t xml:space="preserve"> </t>
    </r>
    <r>
      <rPr>
        <b/>
        <i/>
        <sz val="11"/>
        <rFont val="Arial"/>
        <family val="2"/>
        <charset val="238"/>
      </rPr>
      <t>(ustreza  Armaflex NH oz. proizvod drugega proizvajalca enakih ali boljših karakteristik.)</t>
    </r>
    <r>
      <rPr>
        <sz val="11"/>
        <rFont val="Arial"/>
        <family val="2"/>
      </rPr>
      <t>, z naslednjimi karakteristikami:</t>
    </r>
  </si>
  <si>
    <r>
      <t xml:space="preserve">- parozaporni koeficient: </t>
    </r>
    <r>
      <rPr>
        <sz val="11"/>
        <rFont val="Arial"/>
        <family val="2"/>
        <charset val="238"/>
      </rPr>
      <t>μ</t>
    </r>
    <r>
      <rPr>
        <sz val="11"/>
        <rFont val="Arial"/>
        <family val="2"/>
      </rPr>
      <t>= 7000</t>
    </r>
  </si>
  <si>
    <t>- temp. področje uporabe: -50°C do 105°C</t>
  </si>
  <si>
    <r>
      <t xml:space="preserve">- toplotna prevodnost </t>
    </r>
    <r>
      <rPr>
        <sz val="11"/>
        <rFont val="Arial"/>
        <family val="2"/>
        <charset val="238"/>
      </rPr>
      <t>λ≤</t>
    </r>
    <r>
      <rPr>
        <sz val="11"/>
        <rFont val="Arial"/>
        <family val="2"/>
      </rPr>
      <t>0,035 W/mK pri temp 0°C</t>
    </r>
  </si>
  <si>
    <t>- Požarna klasifikacija: B1, po DIN 4102</t>
  </si>
  <si>
    <t>Za cevi dimenzij:</t>
  </si>
  <si>
    <t>NH 9x35 CEV (DN25)</t>
  </si>
  <si>
    <t>NH 9x42 CEV (DN32)</t>
  </si>
  <si>
    <t>(DN40)</t>
  </si>
  <si>
    <r>
      <t xml:space="preserve">Toplotna izolacija razvoda </t>
    </r>
    <r>
      <rPr>
        <b/>
        <sz val="11"/>
        <rFont val="Arial CE"/>
        <charset val="238"/>
      </rPr>
      <t>tople</t>
    </r>
    <r>
      <rPr>
        <b/>
        <sz val="11"/>
        <rFont val="Arial"/>
        <family val="2"/>
        <charset val="238"/>
      </rPr>
      <t xml:space="preserve"> vode ter </t>
    </r>
    <r>
      <rPr>
        <sz val="11"/>
        <rFont val="Arial"/>
        <family val="2"/>
      </rPr>
      <t>s cevno izolacijo debeline</t>
    </r>
    <r>
      <rPr>
        <sz val="11"/>
        <rFont val="Arial"/>
        <family val="2"/>
        <charset val="238"/>
      </rPr>
      <t xml:space="preserve"> </t>
    </r>
    <r>
      <rPr>
        <b/>
        <sz val="11"/>
        <rFont val="Arial"/>
        <family val="2"/>
        <charset val="238"/>
      </rPr>
      <t xml:space="preserve">19 mm </t>
    </r>
    <r>
      <rPr>
        <b/>
        <i/>
        <sz val="11"/>
        <rFont val="Arial"/>
        <family val="2"/>
        <charset val="238"/>
      </rPr>
      <t>(ustreza Armaflex NH oz. proizvod drugega proizvajalca enakih ali boljših karakteristik.)</t>
    </r>
    <r>
      <rPr>
        <sz val="11"/>
        <rFont val="Arial"/>
        <family val="2"/>
      </rPr>
      <t>, z naslednjimi karakteristikami:</t>
    </r>
  </si>
  <si>
    <t>Za cevi, dimenzij:</t>
  </si>
  <si>
    <t>NH 19x35 CEV (DN25)</t>
  </si>
  <si>
    <t>NH 19x42 CEV (DN32)</t>
  </si>
  <si>
    <r>
      <rPr>
        <b/>
        <sz val="11"/>
        <rFont val="Arial CE"/>
        <charset val="238"/>
      </rPr>
      <t>Požarna zaščita prehodov negorljivih cevovodov izoliranih z gorljivo izolacijo skozi meje požarnih sektorjev</t>
    </r>
    <r>
      <rPr>
        <sz val="11"/>
        <rFont val="Arial CE"/>
        <charset val="238"/>
      </rPr>
      <t>, ki so lahko masivni zidovi ali stropi in lahke predelne stene (tudi mavčno kartonske plošče, če je preboj izveden po sistemu špalet). Zapora prehoda požara se izvede z uporabo požarno zaščitne mase PM ELAST-o-INT plastin zaščitene s pločevino debeline 0,6 mm in pritrjene z objemkami. Če je okoli cevi prazen prostor, se le ta zapolni z požarno zaščitno ploščo MVPP-P in zaščiti s požarno zaščitnim premazom PP-P. Pri montaži je potrebno upoštevati PiroFix sistem 14. Požarna odpornost EI 60</t>
    </r>
  </si>
  <si>
    <t>(Ustreza proizvod Pirofix proizvajalca TINDE d.o.o., oz. proizvod drugega proizvajalca enakih ali boljših karakteristik</t>
  </si>
  <si>
    <t>Horizontalni preboji skozi masivne stene:</t>
  </si>
  <si>
    <r>
      <t xml:space="preserve">Cev JE 26,9 mm (DN20) z izolacijo Armacell AC13mm+
Cev JE 26,9 mm (DN20) z izolacijo Armacell AC9 mm +
Cev JE 21,3 mm (DN15) z izolacijo Armacell AC13 mm
</t>
    </r>
    <r>
      <rPr>
        <b/>
        <sz val="11"/>
        <rFont val="Arial CE"/>
        <charset val="238"/>
      </rPr>
      <t>preboj dim: 170x75 mm</t>
    </r>
  </si>
  <si>
    <r>
      <rPr>
        <b/>
        <sz val="11"/>
        <rFont val="Arial CE"/>
        <charset val="238"/>
      </rPr>
      <t>Pocinkana navojna cev</t>
    </r>
    <r>
      <rPr>
        <sz val="11"/>
        <rFont val="Arial CE"/>
        <charset val="238"/>
      </rPr>
      <t xml:space="preserve"> za sanitarno</t>
    </r>
    <r>
      <rPr>
        <b/>
        <sz val="11"/>
        <rFont val="Arial CE"/>
        <charset val="238"/>
      </rPr>
      <t xml:space="preserve"> hladno in toplo vodo ter cirkulacijo</t>
    </r>
    <r>
      <rPr>
        <sz val="11"/>
        <rFont val="Arial CE"/>
        <charset val="238"/>
      </rPr>
      <t>, skupaj z vsemi fitingi, tesnilnim in pritrdilnim materialom ter dodatkom na odrez.</t>
    </r>
  </si>
  <si>
    <t>DN25</t>
  </si>
  <si>
    <t>DN32</t>
  </si>
  <si>
    <t>DN40</t>
  </si>
  <si>
    <r>
      <t xml:space="preserve">Dobava in montaža </t>
    </r>
    <r>
      <rPr>
        <sz val="11"/>
        <rFont val="Arial"/>
        <family val="2"/>
        <charset val="238"/>
      </rPr>
      <t>PVC kanalizacijske cevi</t>
    </r>
    <r>
      <rPr>
        <sz val="11"/>
        <rFont val="Arial"/>
        <family val="2"/>
      </rPr>
      <t xml:space="preserve"> s fazonskimi kosi, kolena, odcepi, čistilni kosi ter vsem pritrdilnim in tesnilnim materialom.</t>
    </r>
  </si>
  <si>
    <t>PVC ø50</t>
  </si>
  <si>
    <t>PVC ø75</t>
  </si>
  <si>
    <t>PVC ø110</t>
  </si>
  <si>
    <r>
      <t xml:space="preserve">Dobava in montaža zaprt, električni grelnik vode AustriaEmail, </t>
    </r>
    <r>
      <rPr>
        <b/>
        <sz val="11"/>
        <rFont val="Arial"/>
        <family val="2"/>
        <charset val="238"/>
      </rPr>
      <t>V=50l</t>
    </r>
    <r>
      <rPr>
        <sz val="11"/>
        <rFont val="Arial"/>
        <family val="2"/>
        <charset val="238"/>
      </rPr>
      <t xml:space="preserve">, z elektro grelcem moči 2kW, 220V, 50Hz, el grelnik enostopenjski, z zvočno zaščito po DIN AG I, priključne mere po DIN 44902, toplotna izolacija po DIN 44532, z zaščito proti pregretju, kpl z veznima cevkama in pritrdilnim in tesnilnim materialom in varnostnim ventilom p=6bar tip: </t>
    </r>
    <r>
      <rPr>
        <b/>
        <sz val="11"/>
        <rFont val="Arial"/>
        <family val="2"/>
        <charset val="238"/>
      </rPr>
      <t>Vacumail E050</t>
    </r>
    <r>
      <rPr>
        <sz val="11"/>
        <rFont val="Arial"/>
        <family val="2"/>
        <charset val="238"/>
      </rPr>
      <t xml:space="preserve"> ali enakovredno</t>
    </r>
  </si>
  <si>
    <t>dimenzije: 569×480×450mm (WC)</t>
  </si>
  <si>
    <r>
      <t>Grelnik vode</t>
    </r>
    <r>
      <rPr>
        <sz val="11"/>
        <rFont val="Arial CE"/>
        <charset val="238"/>
      </rPr>
      <t xml:space="preserve"> izdelan iz kvalitetne jeklene pločevine, notranje korozijsko zaščiten z emajliranjem po DIN 4753 standardu, s Titan napetostno zaščitno anodo. 
Na sprednji strani prirobnica ø 240 mm, nameščena v spodnjem delu grelnika vode, namenjena za vgradnjo prirobničnega električnega grelca serije “R” ali prirobničnega orebrenega cevnega prenosnika toplote. 
</t>
    </r>
  </si>
  <si>
    <t xml:space="preserve">Visokozmogljivi cevni prenosnik toplote z dvojnim navitjem, varjen in korozijsko zaščiten z emajlom omogoča delovanje grelnika vode v povezavi s t.i. nizkotemperaturnimi sistemi ogrevanja (toplotne črpalke). </t>
  </si>
  <si>
    <t xml:space="preserve">6/4” priključek za naknadno vgradnjo navojnega električnega grelca. 
Dve senzorski uvodnici - kanala (za možnost prilagajanja položaja višine temperaturnega tipala)
</t>
  </si>
  <si>
    <r>
      <t>Izolacija:</t>
    </r>
    <r>
      <rPr>
        <sz val="11"/>
        <rFont val="Arial CE"/>
        <charset val="238"/>
      </rPr>
      <t xml:space="preserve">
100 mm ECO SKIN toplotna izolacija izdelana iz recikliranih poliestrskih vlaken ter s PVC zunanjim zaščitnim plaščem. Toplotna izolacija negorljiva po DIN 4201-1 B2 standardu, toplotna prevodnost λ=0,036 W/mK.
</t>
    </r>
  </si>
  <si>
    <t>Volumen:                800 l</t>
  </si>
  <si>
    <t>Najvišji dovoljen tlak (grelnik vode):   max. 10 bar</t>
  </si>
  <si>
    <t>Najvišja dovoljena temperatura (grelnik vode):  max. 95°C</t>
  </si>
  <si>
    <t>Najvišji dovoljen tlak (prenosnik toplote):  max. 10 bar</t>
  </si>
  <si>
    <t>Najvišja dovoljena temperatura (prenosnik toplote): max. 110°C</t>
  </si>
  <si>
    <t>Priključki za hladno/toplo vodo:    6/4" AG</t>
  </si>
  <si>
    <t>Priključek za cirkulacijo:     5/4“ AG</t>
  </si>
  <si>
    <t>Površina prenosnika toplote/volume :  6,0 m2/39,6 l</t>
  </si>
  <si>
    <t>Dimenzije brez toplotne izolacije (VxD):   1.900 x Ø 790 mm</t>
  </si>
  <si>
    <t>Prekucna višina:  1.960 mm</t>
  </si>
  <si>
    <t>Premer prirobnice/Vgradnja globina:   Ø 240/680 mm</t>
  </si>
  <si>
    <t>SH priključek/Vgradnja globina:    6/4“/850 mm</t>
  </si>
  <si>
    <t>(Ustreza proizvod proizvajalca AUSTRIA EMAIL oz. proizvod drugega proizvajalca enakih ali bolših karakteristik).</t>
  </si>
  <si>
    <t>tip: VT-S 800 FRMR (10 bar)</t>
  </si>
  <si>
    <r>
      <t>Prir</t>
    </r>
    <r>
      <rPr>
        <sz val="11"/>
        <rFont val="Arial"/>
        <family val="2"/>
        <charset val="238"/>
      </rPr>
      <t xml:space="preserve">obnični </t>
    </r>
    <r>
      <rPr>
        <b/>
        <sz val="11"/>
        <rFont val="Arial"/>
        <family val="2"/>
        <charset val="238"/>
      </rPr>
      <t>el. grelec RDW 2-9 U</t>
    </r>
    <r>
      <rPr>
        <sz val="11"/>
        <rFont val="Arial"/>
        <family val="2"/>
        <charset val="238"/>
      </rPr>
      <t>, nazivna el. moč 6,0 – 9,0 kW, priklop 3/400 V, električno izoliran, skupaj z varnostnim in delovnim termostatom, primeren za vgradnjo na prirobnice premera 240 mm.</t>
    </r>
  </si>
  <si>
    <t>Nazivna el. moč:      6,0; 7,5; 9,0 kW</t>
  </si>
  <si>
    <t>El. priklop:       3/400 V</t>
  </si>
  <si>
    <t>Št. grelnih elementov: 6</t>
  </si>
  <si>
    <t>Primeren za prirobnice premera:    240 mm</t>
  </si>
  <si>
    <t>Vgradnja dolžina:      430 mm</t>
  </si>
  <si>
    <t>Tip:   RDW 2-9 U</t>
  </si>
  <si>
    <r>
      <rPr>
        <b/>
        <sz val="11"/>
        <rFont val="Arial CE"/>
        <charset val="238"/>
      </rPr>
      <t>Priključni set</t>
    </r>
    <r>
      <rPr>
        <sz val="11"/>
        <rFont val="Arial CE"/>
        <charset val="238"/>
      </rPr>
      <t xml:space="preserve"> za bojler s tipalom in priključnim konektorjem.</t>
    </r>
  </si>
  <si>
    <r>
      <rPr>
        <b/>
        <sz val="11"/>
        <rFont val="Arial CE"/>
        <charset val="238"/>
      </rPr>
      <t>Raztezna posoda</t>
    </r>
    <r>
      <rPr>
        <sz val="11"/>
        <rFont val="Arial CE"/>
        <charset val="238"/>
      </rPr>
      <t xml:space="preserve"> za zaprte instalacije </t>
    </r>
    <r>
      <rPr>
        <b/>
        <sz val="11"/>
        <rFont val="Arial CE"/>
        <charset val="238"/>
      </rPr>
      <t>hladne vode</t>
    </r>
    <r>
      <rPr>
        <sz val="11"/>
        <rFont val="Arial CE"/>
        <charset val="238"/>
      </rPr>
      <t xml:space="preserve"> REFLEX, tip: DD8, V=25 L, pmax=10 bar, Tmax=90°C, dim. </t>
    </r>
    <r>
      <rPr>
        <sz val="11"/>
        <rFont val="Symbol"/>
        <family val="1"/>
        <charset val="2"/>
      </rPr>
      <t>Ć</t>
    </r>
    <r>
      <rPr>
        <sz val="11"/>
        <rFont val="Arial CE"/>
        <charset val="238"/>
      </rPr>
      <t xml:space="preserve">206 x H330 mm. 
</t>
    </r>
    <r>
      <rPr>
        <b/>
        <i/>
        <sz val="11"/>
        <rFont val="Arial CE"/>
        <charset val="238"/>
      </rPr>
      <t>(Ustreza REFLEX ali podobno).</t>
    </r>
  </si>
  <si>
    <t>Dobava in montaža  INOX omarice  za zaporne ventile, vključno z krogličnim ventilom in zapornim ventilom z izpustno pipico, ter z vsem pripadajočim pritrdilnim in tesnilnim materialom. Dimenzija omarice: 750x450x150mm (mere prilagoditi dimenzijam inst. matreriala)</t>
  </si>
  <si>
    <t xml:space="preserve"> - tehnični prostor</t>
  </si>
  <si>
    <r>
      <t>COSMO AVTOMATSKI SAMOČISTILNI FILTER</t>
    </r>
    <r>
      <rPr>
        <i/>
        <sz val="11"/>
        <rFont val="Arial CE"/>
        <charset val="238"/>
      </rPr>
      <t/>
    </r>
  </si>
  <si>
    <t xml:space="preserve"> - 90 mikron inox AISI 316 filter mrežica</t>
  </si>
  <si>
    <t xml:space="preserve"> - časovna avtomatika</t>
  </si>
  <si>
    <t xml:space="preserve"> - mehanizem izpiranja: krtače, vodni curek</t>
  </si>
  <si>
    <t xml:space="preserve"> - max temperatura 40°C</t>
  </si>
  <si>
    <t xml:space="preserve"> - tlak 10 bar</t>
  </si>
  <si>
    <t xml:space="preserve"> - kapaciteta 7 m3/h</t>
  </si>
  <si>
    <t xml:space="preserve"> (tehnični prostor inox omara)</t>
  </si>
  <si>
    <t xml:space="preserve">Galvanski nevtralizator vodnega kamna in korozije </t>
  </si>
  <si>
    <t>POLAR PMS25Pi25C</t>
  </si>
  <si>
    <t xml:space="preserve"> - 1500 mikron inox filter mrežica</t>
  </si>
  <si>
    <t xml:space="preserve"> - magnetni filter</t>
  </si>
  <si>
    <t xml:space="preserve"> - permanentni magnet</t>
  </si>
  <si>
    <t xml:space="preserve"> - POLAR žrtvena anoda</t>
  </si>
  <si>
    <t xml:space="preserve"> - max temperatura 180°C</t>
  </si>
  <si>
    <t xml:space="preserve"> - delovni/testni tlak 25/40 bar</t>
  </si>
  <si>
    <t xml:space="preserve"> - kapaciteta 2,6 - 10,4 m3/h</t>
  </si>
  <si>
    <t>Priključitev fekalne kanalizacije na obstoječ kanalizacijski razvod, vključno z vsem pritrdilnim in tesnilnim materialom.</t>
  </si>
  <si>
    <t>Dobava in montaža strešne kape za odzračevanje fekalne kanalizacije</t>
  </si>
  <si>
    <t>DN100</t>
  </si>
  <si>
    <t>30.</t>
  </si>
  <si>
    <t>Material za obešanje in pritrjevanje iz profilnega jekla različnih dimenzij.</t>
  </si>
  <si>
    <t>31.</t>
  </si>
  <si>
    <t>Zaščitno barvanje vseh nezaščitenih delov sistema (obešala, nosilni material, ...) po predhodnem čiščenju in grundiranju.</t>
  </si>
  <si>
    <r>
      <t>m</t>
    </r>
    <r>
      <rPr>
        <vertAlign val="superscript"/>
        <sz val="11"/>
        <rFont val="Arial CE"/>
        <family val="2"/>
        <charset val="238"/>
      </rPr>
      <t>2</t>
    </r>
  </si>
  <si>
    <t>32.</t>
  </si>
  <si>
    <t>Poskusno obratovanje in regulacija sistema.</t>
  </si>
  <si>
    <t>33.</t>
  </si>
  <si>
    <t>Vrtanje lukenj, izdelava različnih utorov in druga gradbena dela za nemoteno izvedbo instalacije.</t>
  </si>
  <si>
    <t>ur</t>
  </si>
  <si>
    <t>34.</t>
  </si>
  <si>
    <t>Čiščenje cevne instalacije tople in hladne vode ter cirkulacije, izvedba klornega šoka oziroma dezinfekcije instalacije, izdaja potrdila s strani pooblaščene institucije.</t>
  </si>
  <si>
    <t>35.</t>
  </si>
  <si>
    <t>Pripravljalna  dela, zarisovanje, tlačna preizkušnja regulacija armature, zaključna dela.</t>
  </si>
  <si>
    <t>36.</t>
  </si>
  <si>
    <t>37.</t>
  </si>
  <si>
    <t>38.</t>
  </si>
  <si>
    <t>SKUPAJ:</t>
  </si>
  <si>
    <t>OPOMBA: Pred naročilom preveriti število opreme in preveriti ustreznost pri proizvajalcu.
Pred izdelavo ponudbe naj si ponudnik pridobi ustrezne informacije s strani predstavnikov investitorja. Material in oprema morata biti najboljše kvalitete, ustrezati predpisanim standardom o kvaliteti in izvedbi, opremljena z vsemi potrebnimi certifikati in garancijskimi listi ter zaščitena proti mehanskim poškodbam. Skupaj z opremo je potrebno dostaviti tudi vsa tehnična navodila za servisiranje in upravljanje posameznih elementov. V popisu so upoštevani dobava in vgradnja vseh elementov s pomožnim materialom.</t>
  </si>
  <si>
    <t>Kompaktna centralna prezračevalna naprava CLIMAVENETA WIZARD-440 za zunanjo postavitev certificirana v skladu z (UE) N. 1253/2014.</t>
  </si>
  <si>
    <t>Naprava je znotraj popolnoma gladka in ima vsa potrebna posluževalna vrata ali posluževalne pokrove za dostop do funkcijskih elementov znotraj ohišja. Po obodu le teh pa je nameščen gumijasti tesnilni profil kvalitete EPDM. Vrata so na okvir pritrjena s tečaji in se zapirajo s kljukami. Naprave so vedno na nosilnem podstavku, ki so izdelani iz pocinkane jeklene pločevine. V podstavkih so odprtine za dvigovanje z dvigalom, luknje za odvod kondenza in luknje za pritrditev nog z vijačnim spojem. Streha klimatske naprave za zunanjo postavitev je nameščena na zunanji strani stropa klimatske naprave in sega s svojim odkapnim delom preko klimatske naprave. Izdelana je iz barvane jeklene pločevine.</t>
  </si>
  <si>
    <t>Konfiguracija naprave dovod:</t>
  </si>
  <si>
    <t>elastični priključek,</t>
  </si>
  <si>
    <r>
      <t>Zobniška regulacijska žaluzija</t>
    </r>
    <r>
      <rPr>
        <sz val="11"/>
        <rFont val="Arial"/>
        <family val="2"/>
        <charset val="238"/>
      </rPr>
      <t xml:space="preserve"> razreda tesnosti 2 po EN 1751, z zunanje ležečimi zobniki iz polipropilena PA6+GF30%, z okvirom in loputami iz aluminija EN AW-6060, s tesnenjem med loputami s tesnilnim trakom iz EPDM materiala in s pogonsko osjo iz pocinkanega jekla. Vgrajene so na notranjii strani ohišja in pripravljene za vgradnjo motornega pogona.</t>
    </r>
  </si>
  <si>
    <r>
      <t xml:space="preserve">Filter </t>
    </r>
    <r>
      <rPr>
        <sz val="11"/>
        <rFont val="Arial"/>
        <family val="2"/>
        <charset val="238"/>
      </rPr>
      <t>razreda filtracije G3 po EN 779, vgrajen v filtrsko ogrodje, ki omogoča tudi stranski izvlek. Posluževanje filtra je s strani skozi posluževalna vrata.</t>
    </r>
  </si>
  <si>
    <r>
      <t>Diagonalno vgrajen ploščni rekuperator</t>
    </r>
    <r>
      <rPr>
        <sz val="11"/>
        <rFont val="Arial"/>
        <family val="2"/>
        <charset val="238"/>
      </rPr>
      <t xml:space="preserve"> s temperaturnim učinkom vračanja odpadne toplote nad 67% pri razmerju masnih pretokov 1:1. Enota s ploščnim rekuperatorjem ima obvodni kanal za zunanji zrak z obvodno žaluzijo in eliminator vodnih kapljic na strani odvodnega zraka, ki je sestavljen iz okvira iz korozijsko odpornega aluminija in lovilnih lamel iz PPTV. Pod rekuperatorjem in eliminatorjem je v dno integrirana banja za zbiranje in odvod kondenzata iz nerjavečega materiala.</t>
    </r>
  </si>
  <si>
    <r>
      <t xml:space="preserve">Dušilnik zvoka </t>
    </r>
    <r>
      <rPr>
        <sz val="11"/>
        <rFont val="Arial"/>
        <family val="2"/>
        <charset val="238"/>
      </rPr>
      <t>noranje izvedbe sestavljen iz ohišja iz pocinkane pločevine z nosilci in dušilnih kulis zaščitenih z folijo proti odnašanju vlaken.</t>
    </r>
  </si>
  <si>
    <t xml:space="preserve"> - max. dimenzije klimatske naprave: dolžina 3470 mm mm, širina 840+340 mm, višina1360 + 150 mm, masa 778 kg</t>
  </si>
  <si>
    <t>Ventilator dovod:</t>
  </si>
  <si>
    <t>Prostotekoči ventilator za vgradnjo direktno na ventilatorsko steno. Ventilator je brez spiralnega ohišja, ki je postavljen v klimatsko napravo pravokotno na tok zraka, z rotorjem nameščenim direktno na gredi motorja, z stopejsko regulacijo števila vrtljajev, postavljen neposredno na ventilatorsko steno. Ventilatorski rotor je dinamično uravnotežen po DIN ISO 1940 del 1 – G 2,5.</t>
  </si>
  <si>
    <r>
      <t>Q</t>
    </r>
    <r>
      <rPr>
        <vertAlign val="subscript"/>
        <sz val="11"/>
        <rFont val="Arial"/>
        <family val="2"/>
        <charset val="238"/>
      </rPr>
      <t>dov</t>
    </r>
    <r>
      <rPr>
        <sz val="11"/>
        <rFont val="Arial"/>
        <family val="2"/>
        <charset val="238"/>
      </rPr>
      <t xml:space="preserve"> = 2000 m</t>
    </r>
    <r>
      <rPr>
        <vertAlign val="superscript"/>
        <sz val="11"/>
        <rFont val="Arial"/>
        <family val="2"/>
        <charset val="238"/>
      </rPr>
      <t>3</t>
    </r>
    <r>
      <rPr>
        <sz val="11"/>
        <rFont val="Arial"/>
        <family val="2"/>
        <charset val="238"/>
      </rPr>
      <t>/h</t>
    </r>
  </si>
  <si>
    <t>Zunanji padec tlaka: 200 Pa</t>
  </si>
  <si>
    <t>Pel= 0,28 kW – IE2 EC</t>
  </si>
  <si>
    <t>DX hladilnik / grelnik</t>
  </si>
  <si>
    <t>Za hladilnikom je vgrajen eliminator vodnih kapljic, ki je sestavljen iz okvira iz pocinkane pločevine. Pod hladilnikom in eliminatorjem je banja za zbiranje in odvod kondenzata.</t>
  </si>
  <si>
    <t>Tehnični podatki:</t>
  </si>
  <si>
    <t>-         hladivo: R32</t>
  </si>
  <si>
    <t>-         temperatura uparjanja: 7,00°C</t>
  </si>
  <si>
    <t>-         potrebna hladilna moč: 10,0kW</t>
  </si>
  <si>
    <t>-         temperatura pred hladilnikom: 27,60°C/64,0%</t>
  </si>
  <si>
    <t>-         temperatura za hladilnikom: 20,00°C/82,0%</t>
  </si>
  <si>
    <t>Konfiguracija naprave odvod:</t>
  </si>
  <si>
    <r>
      <t>Prostotekoči ventilator</t>
    </r>
    <r>
      <rPr>
        <sz val="11"/>
        <rFont val="Arial"/>
        <family val="2"/>
        <charset val="238"/>
      </rPr>
      <t xml:space="preserve"> za vgradnjo direktno na ventilatorsko steno. Ventilator je brez spiralnega ohišja, ki je postavljen v klimatsko napravo pravokotno na tok zraka, z rotorjem  nameščenim direktno na gredi motorja, z stopenjsko regulacijo števila vrtljajev, postavljen neposredno na ventilatorsko steno. Ventilatorski rotor je dinamično uravnotežen po DIN ISO 1940 del 1 – G 2,5.</t>
    </r>
  </si>
  <si>
    <t>Tehnični podatki odvod:</t>
  </si>
  <si>
    <t>-         Pretok zraka: 2.000 m3/h,</t>
  </si>
  <si>
    <t>-         Zunanji padec tlaka: 200 Pa,</t>
  </si>
  <si>
    <t>-         Število ventilatorjev: 1,</t>
  </si>
  <si>
    <t>-         Moč= 0,69 kW - IE2 EC</t>
  </si>
  <si>
    <r>
      <t xml:space="preserve">Tehnični podatki za </t>
    </r>
    <r>
      <rPr>
        <b/>
        <sz val="11"/>
        <color indexed="8"/>
        <rFont val="Arial"/>
        <family val="2"/>
        <charset val="238"/>
      </rPr>
      <t>zimsko obdobje</t>
    </r>
    <r>
      <rPr>
        <sz val="11"/>
        <color indexed="8"/>
        <rFont val="Arial"/>
        <family val="2"/>
        <charset val="238"/>
      </rPr>
      <t>:</t>
    </r>
  </si>
  <si>
    <t>-         stopnja vračanja občutene toplote: 75,90%</t>
  </si>
  <si>
    <t>-         stanje dovodnega zraka pred enoto: -5,00°C/ 80,0% r.vl.</t>
  </si>
  <si>
    <t>-         stanje odvodnega zraka pred enoto: 20,00°C/ 50,0% r.vl.</t>
  </si>
  <si>
    <t>-         stanje dovodnega zraka za enoto: 15,84°C/ 17,0% r.vl.</t>
  </si>
  <si>
    <t>-         vrnjena toplotna energija:  13,95 kW</t>
  </si>
  <si>
    <t>Regulacijski sistem</t>
  </si>
  <si>
    <t>Krmilno-nadzorni sistem proizvajalca klimatske naprave, ki zajema: elektro omaro s krmilnim in močnostnim delom zmontirano na napravo, periferno opremo (tipala, motorne pogone, diferenčne merilnike tlaka, termostate), možnost daljinskega upravljanja  z zaslonom, navodila za ožičenje, uporabo in servisiranje ter zagon.</t>
  </si>
  <si>
    <t>Upravljalna konzola, zmontirana v prostoru, omogoča izpis in nastavitev vseh servisnih in obratovalnih parametrov.</t>
  </si>
  <si>
    <t>(Ustreza klimatska naprava ponudnika MITSUBISHI ELECTRIC d.o.o., oz. proizvod drugega proizvajalca enakih ali boljših karakteristik).</t>
  </si>
  <si>
    <t>Pred dobavo klimata preveriti dimenzije klimata, velikost manipulacijskega prostora za klimat (glede na obstoječe stanje) ter glede tega biti v kontaktu z OVP, odgovornim nadzornikom ter projektantom.</t>
  </si>
  <si>
    <t>CLIMAVENETA WIZARD-440, skupaj s krmilno nadzornim sistemom in priklopom na kanalski sistem</t>
  </si>
  <si>
    <t>Kabliranje, priklop, zagon in šolanje uporabnika</t>
  </si>
  <si>
    <t>Kabliranje med klimatsko napravo in elementi regulacije v prostoru dovozne rampe na razdalji do 5 m. Zagon naprave in šolanje uporabnika.</t>
  </si>
  <si>
    <r>
      <t xml:space="preserve">Zunanja enota klimatskega sistema v split izvedbi z ECO POWER INVERTER </t>
    </r>
    <r>
      <rPr>
        <sz val="11"/>
        <rFont val="Arial"/>
        <family val="2"/>
        <charset val="238"/>
      </rPr>
      <t>kompresorjem, uparjalnikom ter zračno hlajenim kondenzatorjem. Hladilno sredstvo je okolju prijaznejši R32. Stroj je kompletne izvedbe z vso interno cevno in elektro instalacijo, varnostno ter funkcijsko mikroprocesorsko avtomatiko - vključno z instrumenti za nadzor in kontrolo delovanja. Naprava je namenjena za zunanjo postavitev:</t>
    </r>
  </si>
  <si>
    <t>Nazivna moč: hlajenje: 7.1 (3.3 ~ 8.1) kW // gretje: 8.0 (3.5 ~ 10.2) kW</t>
  </si>
  <si>
    <t>Električna priključna moč: hlajenje 1.86 kW // gretje 2.12 kW</t>
  </si>
  <si>
    <t>Električni priključek: 230V/1F/50Hz // 25A</t>
  </si>
  <si>
    <t>Nivo hrupa (SPL): hlajenje: 47 dB(A) - gretje: 49 dB(A)</t>
  </si>
  <si>
    <t>Nivo hrupa (PWL): 67 dB(A)</t>
  </si>
  <si>
    <t>Dimenzije (V x Š x G): 943 x 950 x 330(+25) mm</t>
  </si>
  <si>
    <t>Teža: 70 kg</t>
  </si>
  <si>
    <t>Medij: R32</t>
  </si>
  <si>
    <t>Dimenzija priključne instalacije: Cu 9.52/15.88 mm</t>
  </si>
  <si>
    <t>Max. dolžinska / max. višinska razlika: 55 / 30 m</t>
  </si>
  <si>
    <t>Območje delovanja: hlajenje od -15°C do +46°C, gretje od -20° do +21°C</t>
  </si>
  <si>
    <t>(Ustreza hladilna naprava ponudnika Mitsubishi Electric oz. proizvod drugega proizvajalca enakih ali boljših karakteristik).</t>
  </si>
  <si>
    <t>tip PUZ-ZM71VHA</t>
  </si>
  <si>
    <r>
      <t xml:space="preserve">Regulacijska omarica </t>
    </r>
    <r>
      <rPr>
        <sz val="11"/>
        <rFont val="Arial"/>
        <family val="2"/>
        <charset val="238"/>
      </rPr>
      <t>za sisteme s toplotnimi črpalkami ZRAK/ZRAK proizvajalca Mitsubishi Electric.</t>
    </r>
  </si>
  <si>
    <t>Omogoča nadzor in regulacijo hlajenja/ogrevanja na podlagi temperature pretoka medija.</t>
  </si>
  <si>
    <t>Omogoča direkten priklop MODBUS protokola za nadzor delovanja.</t>
  </si>
  <si>
    <t>V primeru nadzora več (max. 6) toplotnih črpalk omogoča kaskadno delovanje vseh naprav.</t>
  </si>
  <si>
    <t>Regulacijska omarica vsebuje tipala TH1, TH2, TH5</t>
  </si>
  <si>
    <t>TEHNIČNI PODATKI:</t>
  </si>
  <si>
    <t>- dimenzija enote (VxDxG) 422 x 393 x 86,7 mm</t>
  </si>
  <si>
    <t>- teža enote: cca. 3 kg</t>
  </si>
  <si>
    <t>- električno napajanje 1F/220V/50Hz</t>
  </si>
  <si>
    <t>- za montažo v prostoru z max. RH 80%</t>
  </si>
  <si>
    <t>tip PAC-IF013B-E</t>
  </si>
  <si>
    <r>
      <t>Bakrene cevi,</t>
    </r>
    <r>
      <rPr>
        <sz val="11"/>
        <rFont val="Arial"/>
        <family val="2"/>
        <charset val="238"/>
      </rPr>
      <t xml:space="preserve"> predizolirane z ARMSTRONG AC 9 s fazonskimi kosi, z materialom za lotanje, s tesnilnim in obešalnim materialom, z dodatkom za razrez, po VDI 2035, DIN 18380                                                                      </t>
    </r>
  </si>
  <si>
    <t xml:space="preserve"> </t>
  </si>
  <si>
    <t>Cu 9,52</t>
  </si>
  <si>
    <t>Cu 15,88</t>
  </si>
  <si>
    <t xml:space="preserve">Montaža zunanje enote </t>
  </si>
  <si>
    <t>- postavitev naprave na predpripravljeno konstrukcijo</t>
  </si>
  <si>
    <t>- dvig in postavitev enote na knostrukcijo</t>
  </si>
  <si>
    <t>- priklop cevnih instalacij</t>
  </si>
  <si>
    <t>- priklop notranjih elektro/signalnih instalacij</t>
  </si>
  <si>
    <t>Montaža regulacijske omare</t>
  </si>
  <si>
    <t>- montaža notranjega dela na montažno ploščo</t>
  </si>
  <si>
    <t>- prilkop cevnih instalacij na notranjo enoto</t>
  </si>
  <si>
    <t>- montaža in priklop signalnega kabla na notranjo e.</t>
  </si>
  <si>
    <t>- montaža in priklop elektro kabla na notranjo enoto</t>
  </si>
  <si>
    <t>Vnos in umestitev klimatske naprave v objekt.</t>
  </si>
  <si>
    <t>Dobava in montaža PVC kanalizacijske cevi za odvod kondenza s fazonskimi kosi, kolena, odcepi, z vsem pritrdilnim in tesnilnim materialom.</t>
  </si>
  <si>
    <r>
      <t xml:space="preserve">PVC </t>
    </r>
    <r>
      <rPr>
        <sz val="11"/>
        <color indexed="8"/>
        <rFont val="Symbol"/>
        <family val="1"/>
        <charset val="2"/>
      </rPr>
      <t>Ć</t>
    </r>
    <r>
      <rPr>
        <sz val="11"/>
        <color indexed="8"/>
        <rFont val="Arial"/>
        <family val="2"/>
        <charset val="238"/>
      </rPr>
      <t xml:space="preserve">32 </t>
    </r>
  </si>
  <si>
    <t>Priključitev odvoda kondenza na meteorno kanalizacijo, vključno vsem pritrdilnim in tesnilnim materialom.</t>
  </si>
  <si>
    <t xml:space="preserve">Dobava in montaža pravokotne požarne lopute za vgradnjo v zid ali strop, namenjena za ločevanje požarnih sektorjev v klimatizacijskih in prezračevalnih sistemih. Loputa je sestavljena iz pocinkanega ohišja, zaporne lopute iz kalcijevega silikata,   zapornega mehanizma z javljalnikom položaja ter elektro termičnega tipala. Tesnost loputa/ohišje; razred 2/B skladno z EN 1751. Maksimalna hitrost zraka skozi loputo je 12 m/s, maksimalna statična tlačna obremenitev zaprte lopute je 1200Pa. Certificirana po EN 15650 z veljavnim CE certifikatom, klasificirana po EN 13501-3 in testirana v skladu z EN 1366-2. Požarna odpornost lopute EI 90 (ve h0 i↔0)S. </t>
  </si>
  <si>
    <t>Osnovna izvedba z vzmetnim mehanizmom in talilnim proženjem pri 72°C</t>
  </si>
  <si>
    <t>indikacija zaprtega položaja s 230V kontaktnim stikalom</t>
  </si>
  <si>
    <t>(Ustreza proizvod Systemair oz. proizvod drugega proizvajalca enakih ali boljših karakteristik).</t>
  </si>
  <si>
    <t>tip: PKIS-3G-400x250-DV1-2-ZV</t>
  </si>
  <si>
    <r>
      <t xml:space="preserve">Dobava in montaža </t>
    </r>
    <r>
      <rPr>
        <b/>
        <sz val="11"/>
        <rFont val="Arial CE"/>
        <charset val="238"/>
      </rPr>
      <t>zaščitne rešetke</t>
    </r>
    <r>
      <rPr>
        <sz val="11"/>
        <rFont val="Arial CE"/>
        <charset val="238"/>
      </rPr>
      <t xml:space="preserve"> iz pocinkane pločevine pravokotnega preseka</t>
    </r>
    <r>
      <rPr>
        <sz val="11"/>
        <rFont val="Arial"/>
        <family val="2"/>
        <charset val="238"/>
      </rPr>
      <t xml:space="preserve"> za dovodne in odvodne prezračevalne kanale za zaščito prezračevalnih kanalov pred zunanjimi vplivi, vključno z vsem montažnim materialom. 
</t>
    </r>
    <r>
      <rPr>
        <b/>
        <i/>
        <sz val="11"/>
        <rFont val="Arial"/>
        <family val="2"/>
        <charset val="238"/>
      </rPr>
      <t>(Ustreza proizvod  Systemair d.o.o. oz. proizvod drugega proizvajalca enakih ali boljših karakteristik).</t>
    </r>
  </si>
  <si>
    <t>tip: AZR-3/2, 600x300</t>
  </si>
  <si>
    <r>
      <rPr>
        <b/>
        <sz val="11"/>
        <rFont val="Arial"/>
        <family val="2"/>
        <charset val="238"/>
      </rPr>
      <t>Prezračevalni ventil</t>
    </r>
    <r>
      <rPr>
        <sz val="11"/>
        <rFont val="Arial"/>
        <family val="2"/>
        <charset val="238"/>
      </rPr>
      <t xml:space="preserve"> za montažo v kanal ali spuščen strop, za </t>
    </r>
    <r>
      <rPr>
        <b/>
        <sz val="11"/>
        <rFont val="Arial"/>
        <family val="2"/>
        <charset val="238"/>
      </rPr>
      <t>odvod zraka</t>
    </r>
    <r>
      <rPr>
        <sz val="11"/>
        <rFont val="Arial"/>
        <family val="2"/>
        <charset val="238"/>
      </rPr>
      <t xml:space="preserve"> ter elementom za nastavitev količine zraka, z vsem pritrdilnim in tesnilnim materialom.
</t>
    </r>
    <r>
      <rPr>
        <b/>
        <i/>
        <sz val="11"/>
        <rFont val="Arial"/>
        <family val="2"/>
        <charset val="238"/>
      </rPr>
      <t>(Ustreza proizvod  Systemair d.o.o. oz. proizvod drugega proizvajalca enakih ali boljših karakteristik).</t>
    </r>
  </si>
  <si>
    <t>tip: PV-1N/100</t>
  </si>
  <si>
    <r>
      <rPr>
        <b/>
        <sz val="11"/>
        <rFont val="Arial"/>
        <family val="2"/>
        <charset val="238"/>
      </rPr>
      <t>Aluminijaste rešetke</t>
    </r>
    <r>
      <rPr>
        <sz val="11"/>
        <rFont val="Arial"/>
        <family val="2"/>
      </rPr>
      <t xml:space="preserve"> za vgradnjo v kanal ali priključno komoro, z nastavkom za regulacijo pretočne količine zraka in enojno usmeritev, za </t>
    </r>
    <r>
      <rPr>
        <b/>
        <sz val="11"/>
        <rFont val="Arial"/>
        <family val="2"/>
        <charset val="238"/>
      </rPr>
      <t>odvod zraka</t>
    </r>
    <r>
      <rPr>
        <sz val="11"/>
        <rFont val="Arial"/>
        <family val="2"/>
      </rPr>
      <t xml:space="preserve">, skupaj s tesnilnim in montažnim materialom. Rešetke dobaviti v RAL barvi po izbiri arhitekta.
</t>
    </r>
    <r>
      <rPr>
        <b/>
        <sz val="11"/>
        <rFont val="Arial"/>
        <family val="2"/>
        <charset val="238"/>
      </rPr>
      <t>(Ustreza proizvod  Lindab d.o.o. oz. proizvod drugega proizvajalca enakih ali boljših karakteristik).</t>
    </r>
  </si>
  <si>
    <t xml:space="preserve">tip: AR-2/V-F 425x125   </t>
  </si>
  <si>
    <r>
      <t xml:space="preserve">Aluminijaste rešetke za vgradnjo v kanal ali priključno komoro, z nastavkom za regulacijo pretočne količine zraka in enojno usmeritev, za </t>
    </r>
    <r>
      <rPr>
        <b/>
        <sz val="11"/>
        <rFont val="Arial"/>
        <family val="2"/>
        <charset val="238"/>
      </rPr>
      <t>dovod zraka</t>
    </r>
    <r>
      <rPr>
        <sz val="11"/>
        <rFont val="Arial"/>
        <family val="2"/>
        <charset val="238"/>
      </rPr>
      <t>, skupaj s tesnilnim in montažnim materialom. Rešetke dobaviti v RAL barvi po izbiri arhitekta.
(Ustreza proizvod  Lindab d.o.o. oz. proizvod drugega proizvajalca enakih ali boljših karakteristik).</t>
    </r>
  </si>
  <si>
    <t xml:space="preserve">tip: AR-1C 425x125   </t>
  </si>
  <si>
    <r>
      <rPr>
        <b/>
        <sz val="11"/>
        <rFont val="Arial"/>
        <family val="2"/>
        <charset val="238"/>
      </rPr>
      <t>Aluminijaste rešetke</t>
    </r>
    <r>
      <rPr>
        <sz val="11"/>
        <rFont val="Arial"/>
        <family val="2"/>
      </rPr>
      <t xml:space="preserve"> za vgradnjo v okrogle kanale ali priključno komoro, z nastavkom za regulacijo pretočne količine zraka in enojno usmeritev, za </t>
    </r>
    <r>
      <rPr>
        <b/>
        <sz val="11"/>
        <rFont val="Arial"/>
        <family val="2"/>
        <charset val="238"/>
      </rPr>
      <t>odvod /dovod zraka</t>
    </r>
    <r>
      <rPr>
        <sz val="11"/>
        <rFont val="Arial"/>
        <family val="2"/>
      </rPr>
      <t xml:space="preserve">, skupaj s tesnilnim in montažnim materialom. Rešetke dobaviti v RAL barvi po izbiri arhitekta.
</t>
    </r>
    <r>
      <rPr>
        <b/>
        <sz val="11"/>
        <rFont val="Arial"/>
        <family val="2"/>
        <charset val="238"/>
      </rPr>
      <t>(Ustreza proizvod  Lindab d.o.o. oz. proizvod drugega proizvajalca enakih ali boljših karakteristik).</t>
    </r>
  </si>
  <si>
    <t xml:space="preserve">tip: ASK-2/V-F 425x125   </t>
  </si>
  <si>
    <r>
      <rPr>
        <b/>
        <sz val="11"/>
        <rFont val="Arial"/>
        <family val="2"/>
        <charset val="238"/>
      </rPr>
      <t>Aluminijasti linijski difuzorji</t>
    </r>
    <r>
      <rPr>
        <sz val="11"/>
        <rFont val="Arial"/>
        <family val="2"/>
      </rPr>
      <t xml:space="preserve"> za vgradnjo v kanal ali priključno komoro, z nastavkom za regulacijo pretočne količine zraka in dvojno usmeritev, za </t>
    </r>
    <r>
      <rPr>
        <b/>
        <sz val="11"/>
        <rFont val="Arial"/>
        <family val="2"/>
        <charset val="238"/>
      </rPr>
      <t>dovod zraka</t>
    </r>
    <r>
      <rPr>
        <sz val="11"/>
        <rFont val="Arial"/>
        <family val="2"/>
      </rPr>
      <t>, skupaj s tesnilnim in montažnim materialom.</t>
    </r>
    <r>
      <rPr>
        <sz val="11"/>
        <rFont val="Arial"/>
        <family val="2"/>
        <charset val="238"/>
      </rPr>
      <t xml:space="preserve"> Rešetke dobaviti v beli barvi.</t>
    </r>
    <r>
      <rPr>
        <sz val="11"/>
        <rFont val="Arial"/>
        <family val="2"/>
      </rPr>
      <t xml:space="preserve">
</t>
    </r>
    <r>
      <rPr>
        <b/>
        <i/>
        <sz val="11"/>
        <rFont val="Arial"/>
        <family val="2"/>
        <charset val="238"/>
      </rPr>
      <t>(Ustreza proizvod  Lindab d.o.o. oz. proizvod drugega proizvajalca enakih ali boljših karakteristik).</t>
    </r>
  </si>
  <si>
    <t>tip: LD-14x1 l=1200mm</t>
  </si>
  <si>
    <r>
      <t>Dobava in vgradnja</t>
    </r>
    <r>
      <rPr>
        <b/>
        <sz val="11"/>
        <rFont val="Arial"/>
        <family val="2"/>
      </rPr>
      <t xml:space="preserve"> alumnijaste rešetke</t>
    </r>
    <r>
      <rPr>
        <sz val="11"/>
        <rFont val="Arial"/>
        <family val="2"/>
      </rPr>
      <t xml:space="preserve"> z okvirjem in protiokvirjem, prirejena za vgradnjo v vrata, vključno s pritrdilnim in tesnilnim materialom. 
</t>
    </r>
    <r>
      <rPr>
        <b/>
        <i/>
        <sz val="11"/>
        <rFont val="Arial"/>
        <family val="2"/>
      </rPr>
      <t>(Ustreza proizvod  Lindab d.o.o. oz. proizvod drugega proizvajalca enakih ali boljših karakteristik).</t>
    </r>
  </si>
  <si>
    <t xml:space="preserve">tip: AR-4P 425x325 </t>
  </si>
  <si>
    <r>
      <t xml:space="preserve">Dobava in montaža okroglega izoliranega (50mm) </t>
    </r>
    <r>
      <rPr>
        <b/>
        <sz val="11"/>
        <rFont val="Arial"/>
        <family val="2"/>
        <charset val="238"/>
      </rPr>
      <t>regulatorja konstantnega zračnega pretoka</t>
    </r>
    <r>
      <rPr>
        <sz val="11"/>
        <rFont val="Arial"/>
        <family val="2"/>
        <charset val="238"/>
      </rPr>
      <t xml:space="preserve"> za vgradnjo v zračni kanal. Naprave je sestavljena iz ohišja iz pocinkane pločevine, aluminijaste lopute ter ročnim mehanizmom za nastavitev pretoka, ki je dodatno zaščiten s pokrovom iz ABS plastike. Delovnanje v temperaturnem območju od -20°C do 80°C, pri tlačni diferenci do 500Pa.</t>
    </r>
  </si>
  <si>
    <t>(Ustreza proizvod Systemair d.o.o. oz. proizvod drugega proizvajalca enakih ali boljših karakteristik).</t>
  </si>
  <si>
    <t>tip: NOTUS-R-315-M0</t>
  </si>
  <si>
    <r>
      <t xml:space="preserve">Dobava in montaža </t>
    </r>
    <r>
      <rPr>
        <b/>
        <sz val="11"/>
        <color indexed="8"/>
        <rFont val="Arial"/>
        <family val="2"/>
        <charset val="238"/>
      </rPr>
      <t>kanalskega okroglega ventilatorja</t>
    </r>
    <r>
      <rPr>
        <sz val="11"/>
        <color indexed="8"/>
        <rFont val="Arial"/>
        <family val="2"/>
        <charset val="238"/>
      </rPr>
      <t xml:space="preserve">. Ventilatorji Prio EC so primerni za vgradnjo v poljubnem položaju z objemkami FK. Ohišje je zrakotesno in je iz posebnega kompozitnega materiala.
Imajo zanesljiv motor z vgrajenimi termokontakti, ki ne potrebuje vzdrževanja. Zvezno vodenje motorja 0-100%. Zunanji rotor ima posebno izvedbo lopatic, s katerimi je dosežen visok izkoristek ter nizka stopnja hrupnosti. Zaščita motorja IP 44.
</t>
    </r>
  </si>
  <si>
    <t>- pretok zraka: 225 m3/h</t>
  </si>
  <si>
    <t>- tlačni padec: 200Pa</t>
  </si>
  <si>
    <t>- temp. transp. Zraka: 55°C</t>
  </si>
  <si>
    <t>- Električna moč motorja: 76W (230V/1f/50Hz)</t>
  </si>
  <si>
    <t>- zvočni tlak na 3m: 48dB(A)</t>
  </si>
  <si>
    <t>- teža: 1,9kg</t>
  </si>
  <si>
    <t>5-stopenjsko stikalo RE 1,5</t>
  </si>
  <si>
    <t>(Ustreza proizvod  Systemair oz. proizvod drugega proizvajalca enakih ali boljših karakteristik).</t>
  </si>
  <si>
    <t>tip: Prio 150 EC</t>
  </si>
  <si>
    <r>
      <t>Kondenzacijski sušilec</t>
    </r>
    <r>
      <rPr>
        <sz val="11"/>
        <rFont val="Arial"/>
        <family val="2"/>
        <charset val="238"/>
      </rPr>
      <t xml:space="preserve"> za stensko vgradnjo AERIAL WT 280</t>
    </r>
  </si>
  <si>
    <t>Sušilec posebej prilagojen za sušenje perila. Enota je namenjena vgradnji na steno, kjer se odvod kondenza usmeri v odtok ali zbiralnik.</t>
  </si>
  <si>
    <t xml:space="preserve"> - Priključek: 230V/ 1F/ 50Hz</t>
  </si>
  <si>
    <t xml:space="preserve"> - Maksimalna moč: 1,4kW</t>
  </si>
  <si>
    <t xml:space="preserve"> - Energijski razred A1</t>
  </si>
  <si>
    <t>- Kapaciteta sušenja: 20 kg mokrega perila v 5urah in 13min.</t>
  </si>
  <si>
    <t>tip: AERIAL WT 280</t>
  </si>
  <si>
    <r>
      <rPr>
        <b/>
        <sz val="11"/>
        <rFont val="Arial CE"/>
        <charset val="238"/>
      </rPr>
      <t>Zračni kanali pravokotnega preseka</t>
    </r>
    <r>
      <rPr>
        <sz val="11"/>
        <rFont val="Arial CE"/>
        <charset val="238"/>
      </rPr>
      <t>, izdelani iz pocinkane pločevine nazivne velikosti in debeline po SIST EN 1505 oziroma po DIN 24190 in 24191 (11.85), stopnje 10 (±1000 Pa), oblike F (vzdolžno zarobljeni), med seboj so spojeni prirobnično. V kolikor se pokaže za potrebno, so na posebnih mestih vsled ohranitve čim višjih etažnih višin spoji izvedeni s "S" pasom. Pri vseh spremembah smeri za več kot 30 ° so v loke ali kolena vstavljanja vodila, ki se namestijo na 1/4 do 1/3 širine loka oziroma kolena.</t>
    </r>
  </si>
  <si>
    <t>Na posebno kritičnih točkah so v zavojih z velikimi hitrostmi (&gt;7/m/s) nameščena v loke in kolena dvodebelinska vodila. Na vseh glavnih odcepih so vgrajene nastavljive usmerne oziroma regulacijske lopute. Zračni kanali so pri večjih nazivnih velikostih diagonalno izbočeni ali ojačani z blagim izmeničnim vbočenjem in izbočenjem. Debelina pločevine glede na širino stranic znaša:</t>
  </si>
  <si>
    <t>100-250 mm                        0,6 mm</t>
  </si>
  <si>
    <t>265-530 mm                        0,6 mm</t>
  </si>
  <si>
    <t>560-1000 mm                      0,8 mm</t>
  </si>
  <si>
    <t>1060-2000 mm                    1,0 mm</t>
  </si>
  <si>
    <t>Zahtevana je posebno povišana zračna tesnost II. razreda (na primer pri tlačni razliki ±400 pa znaša dovoljeno puščanje zraka 1,32*10-3 m3/sm2) po DIN 24194, 2. del (11.85) oziroma enako po normativu SIST prEN 1507 za tesnostni razred A.) Pri sami izvedbi se upoštevajo higienske zahteve za srednjo stopnjo čistosti prezračevalno-klimatskega sistema po smernicah VDI 6022, 1. del in/oziroma SIST ENV 12097, ki zahteva v točki C3.3 predvsem skladiščenje vseh elementov sistema med gradnjo na pred prahom zaščitenem, suhem in čistem mestu, brisanje do čistega vseh notranjih površin kanalov pred montažo, ščitenje navpičnih kanalskih vodov pred padajočo nesnago in delci, ter zapiranje odprtih koncev in delov kanalov po posamezni prekinitvi montažnih del. Skupna površina zračnih kanalov, skupaj z obešalnim in pritrdilnim materialom z lastnostmi po SIST prEN 12236.</t>
  </si>
  <si>
    <r>
      <rPr>
        <b/>
        <sz val="11"/>
        <rFont val="Arial CE"/>
        <charset val="238"/>
      </rPr>
      <t>Zračni kanali okroglega preseka</t>
    </r>
    <r>
      <rPr>
        <sz val="11"/>
        <rFont val="Arial CE"/>
        <charset val="238"/>
      </rPr>
      <t>, izdelani z pocinkane pločevine po DIN 1946, kompletno s fazonskimi kosi, kolenskimi usmerniki, regulacijskimi loputami, dodatkom za odrez, tesnilnim in obešalnim materialom.</t>
    </r>
  </si>
  <si>
    <r>
      <rPr>
        <sz val="11"/>
        <rFont val="Symbol"/>
        <family val="1"/>
        <charset val="2"/>
      </rPr>
      <t>Ć</t>
    </r>
    <r>
      <rPr>
        <sz val="11"/>
        <rFont val="Arial CE"/>
        <charset val="238"/>
      </rPr>
      <t xml:space="preserve"> 125 mm</t>
    </r>
  </si>
  <si>
    <r>
      <rPr>
        <sz val="11"/>
        <rFont val="Symbol"/>
        <family val="1"/>
        <charset val="2"/>
      </rPr>
      <t>Ć</t>
    </r>
    <r>
      <rPr>
        <sz val="11"/>
        <rFont val="Arial CE"/>
        <charset val="238"/>
      </rPr>
      <t xml:space="preserve"> 150 mm</t>
    </r>
  </si>
  <si>
    <r>
      <rPr>
        <sz val="11"/>
        <rFont val="Symbol"/>
        <family val="1"/>
        <charset val="2"/>
      </rPr>
      <t>Ć</t>
    </r>
    <r>
      <rPr>
        <sz val="11"/>
        <rFont val="Arial CE"/>
        <charset val="238"/>
      </rPr>
      <t xml:space="preserve"> 200 mm</t>
    </r>
  </si>
  <si>
    <r>
      <rPr>
        <sz val="11"/>
        <rFont val="Symbol"/>
        <family val="1"/>
        <charset val="2"/>
      </rPr>
      <t>Ć</t>
    </r>
    <r>
      <rPr>
        <sz val="11"/>
        <rFont val="Arial CE"/>
        <charset val="238"/>
      </rPr>
      <t xml:space="preserve"> 250 mm</t>
    </r>
  </si>
  <si>
    <r>
      <rPr>
        <b/>
        <sz val="11"/>
        <rFont val="Arial CE"/>
        <charset val="238"/>
      </rPr>
      <t>Fleksibilna cev za dovod / odvod zraka</t>
    </r>
    <r>
      <rPr>
        <sz val="11"/>
        <rFont val="Arial CE"/>
        <charset val="238"/>
      </rPr>
      <t>, izdelana iz petslojne laminarne aluminijaste folije in jeklene žične spirale, s tovarniško toplotno izolacijo debeline 25 mm v zunanjem plašču, skupaj s samolepilnim aluminijastim tesnilnim trakom in kovinskimi objemnimi spojkami.</t>
    </r>
  </si>
  <si>
    <r>
      <rPr>
        <sz val="11"/>
        <rFont val="Symbol"/>
        <family val="1"/>
        <charset val="2"/>
      </rPr>
      <t>Ć</t>
    </r>
    <r>
      <rPr>
        <sz val="11"/>
        <rFont val="Arial CE"/>
        <charset val="238"/>
      </rPr>
      <t xml:space="preserve"> 100 mm</t>
    </r>
  </si>
  <si>
    <r>
      <rPr>
        <b/>
        <sz val="11"/>
        <rFont val="Arial CE"/>
        <charset val="238"/>
      </rPr>
      <t>Toplotna izolacija</t>
    </r>
    <r>
      <rPr>
        <sz val="11"/>
        <rFont val="Arial CE"/>
        <charset val="238"/>
      </rPr>
      <t xml:space="preserve"> dovodnih zračnih kanalov in cevi z zunanje strani z izolacijo s certifikatom o skladnosti, to je z materialom iz sintetičnega kavčuka z zaprto celično strukturo, težko gorljiva in samougasljiva, ki ne kaplja in širi ognja - vrste B1 z neprestano kontrolo po DIN 4102, 1. del (05.98), ali razreda 1 po JUS U.J1.060, ali razreda B ali C - s3 d0 po SIST EN 13501, 1. del, s toplotno prevodnostjo l &lt; 0,035 W/mK pri 0 °C, primerna za temperaturno območje -50 do + 85 °C, s koeficientom upornosti proti difuziji vodne pare m ≥ 7000, debeline 19 mm, lepljena z originalnim lepilom na bazi polikloroprenov.</t>
    </r>
  </si>
  <si>
    <t>(Ustreza proizvod Armacell tip Armaflex AC, ponudnik opreme Systemair Energo plus d.o.o., oz. proizvod drugega proizvajalca enakih ali boljših karakteristik).</t>
  </si>
  <si>
    <t>tip: AC 19-99/E-A SAMOLEP. PLOŠČ</t>
  </si>
  <si>
    <r>
      <t>m</t>
    </r>
    <r>
      <rPr>
        <vertAlign val="superscript"/>
        <sz val="11"/>
        <rFont val="Arial CE"/>
        <charset val="238"/>
      </rPr>
      <t>2</t>
    </r>
  </si>
  <si>
    <t>tip: AC 10-99/E-A SAMOLEP. PLOŠČ</t>
  </si>
  <si>
    <r>
      <rPr>
        <b/>
        <sz val="11"/>
        <rFont val="Arial CE"/>
        <charset val="238"/>
      </rPr>
      <t>Požarno tesnjenje odprtine preboja okoli prezračevalnega kanala</t>
    </r>
    <r>
      <rPr>
        <sz val="11"/>
        <rFont val="Arial CE"/>
        <charset val="238"/>
      </rPr>
      <t xml:space="preserve"> izvedemo s požarno zaščitnimi ploščami MVPP-P (premazana kamena volna) ali požarno zaščitnim kitom PK EKPAN na obeh straneh preboja. Prav tako je potrebno premazati kameno volno in zid v debelini najmanj 1 mm suhega sloja, najmanj 10 cm več kot je velikost odprtine. Pri montaži je potrebno upoštevati Pirofix sisteme proizvajalca TINDE. Požarna odpornost EI 60.</t>
    </r>
  </si>
  <si>
    <t>(Ustreza proizvod Pirofix proizvajalca TINDE d.o.o., oz. proizvod drugega proizvajalca enakih ali boljših karakteristik).</t>
  </si>
  <si>
    <t>Horizontalni preboji skozi stene:</t>
  </si>
  <si>
    <r>
      <t xml:space="preserve">Kanal dim: 400x250 mm
</t>
    </r>
    <r>
      <rPr>
        <b/>
        <sz val="11"/>
        <rFont val="Arial CE"/>
        <charset val="238"/>
      </rPr>
      <t>preboj dim: 500x300 mm</t>
    </r>
  </si>
  <si>
    <r>
      <rPr>
        <b/>
        <sz val="11"/>
        <rFont val="Arial CE"/>
        <charset val="238"/>
      </rPr>
      <t>Dobava in vgradnja jeklenih profilov in obešal</t>
    </r>
    <r>
      <rPr>
        <sz val="11"/>
        <rFont val="Arial CE"/>
        <charset val="238"/>
      </rPr>
      <t xml:space="preserve"> za vodoravno, poševno in navpično pritrditev kanalov na gradbeno ali drugo vrsto konstrukcije izvedenih iz predfabriciranih obešal iz pocinkane pločevine, vključno z objemkami z gumijastimi podlogami, navojne palice s temeljno ploščo ali profilom, kovinskimi vložki, pritrdilnim in drobnim materialom. Vsa obešala se izvede po smernicah za montažo in preprečevanje prenosa hrupa na gradbeno konstrukcijo!</t>
    </r>
  </si>
  <si>
    <t>Zaščitno barvanje vseh nezaščitenih delov prezračevalnega sistema (obešala, nosilni material) po predhodnem čiščenju in grundiranju.</t>
  </si>
  <si>
    <t>Vrtanje lukenj, izdelava različnih utorov, odprtin in druga gradbena dela za nemoteno izvedbo instalacije, vključno z zaščito okolice in s čiščenjem po opravljeni posamezni fazi.</t>
  </si>
  <si>
    <t>Šolanje vzdrževalcev za vzdrževanje in upravljanje s klimatskimi napravami s strani dobavitelja.</t>
  </si>
  <si>
    <t>Nastavitev distribucijskih elementov in količin zraka skozi prezračevalno klimatsko napravo ter ventilator ter izdelava vseh preskusov in merilnih metod za predajo vgrajenih prezračevalno-klimatskih sistemov po zahtevah SIST EN 12599 (12.01) z izdelavo zapisnikov.</t>
  </si>
  <si>
    <t>Sodelovanje z izvajalci elektro instalacij in programerjem avtomatike prezračevalnega sistema v času izvajanja, funkcionalni zagon, poskusno obratovanje.</t>
  </si>
  <si>
    <t>Meritve mikroklimatskih razmer in šumnosti v prostorih, s strani pooblaščenega podjetja, ob letnih in zimskih obremenitvah, z izdajo pozitivnega poročila.</t>
  </si>
  <si>
    <t>Preizkus tesnosti kanalske mreže pred izdelavo odprtin za distributivne elemente, z uporabo dimnih patron in ustvarjanjem nadtlaka v kanalskih mrežah.</t>
  </si>
  <si>
    <t>Pripravljalna dela, zarisovanje, regulacija, zaključna dela ter preizkus funkcionalnosti.</t>
  </si>
  <si>
    <t>Dobava in vgradnja napisnih ploščic za označitev elementov, vključno z napisi in pritrdilnim materialom.</t>
  </si>
  <si>
    <t>Izvedba priklopa ventilatorjev in klimatskih naprav na prezračevalni sistem.</t>
  </si>
  <si>
    <t>Čiščenje po končanih delih.</t>
  </si>
  <si>
    <t>39.</t>
  </si>
  <si>
    <t>Opomba:</t>
  </si>
  <si>
    <t>Mikrolokacijo razvoda prezračevanja pri prebojih prilagoditi gradbenim oviram!</t>
  </si>
  <si>
    <t>Dimenzije prezračevalnih elementov v prebojih prilagoditi gradbenim oviram - armaturi!</t>
  </si>
  <si>
    <r>
      <t xml:space="preserve">Reverzibilna </t>
    </r>
    <r>
      <rPr>
        <b/>
        <i/>
        <sz val="11"/>
        <rFont val="Arial CE"/>
        <charset val="238"/>
      </rPr>
      <t>toplotna črpalka</t>
    </r>
    <r>
      <rPr>
        <sz val="11"/>
        <rFont val="Arial CE"/>
        <charset val="238"/>
      </rPr>
      <t xml:space="preserve"> sistema ZRAK/VODA v split izvedbi z inverter kompresorjem, uparjalnikom ter zračno hlajenim kondenzatorjem. Stroj je kompletne izvedbe z vso interno cevno in elektro instalacijo, varnostno ter funkcijsko mikroprocesorsko avtomatiko - vključno z instrumenti za nadzor in kontrolo delovanja. Naprava vsebuje Flash Injection tehnologijo za doseganje nominalne ogrevalne moči pri temperaturi okolice -15°C in omogoča do 250 min neprekinjenega delovanja med posameznimi odmrzovanji. Naprava je namenjena za zunanjo postavitev.</t>
    </r>
  </si>
  <si>
    <t>Nazivna moč: gretje 23.0 kW / hlajenje 20.0 kW</t>
  </si>
  <si>
    <t>Izkoristek:   ogrevanje COP:  A7/W35: 3.65 ;  A2/W35: 2.37  //  hlajenje EER:  A35/W7:  2.22 ;  A35/W18:  3.55</t>
  </si>
  <si>
    <t>Sezonska energijska učinkovitost ogrevanja ηs = 164%</t>
  </si>
  <si>
    <t>Električni priklop: 3F / 380~415V / 50Hz / 3×32A</t>
  </si>
  <si>
    <t>Šumnost: 56 dB(A)</t>
  </si>
  <si>
    <t>Teža: 148 kg</t>
  </si>
  <si>
    <t>Medij: R410A</t>
  </si>
  <si>
    <t>Dimenzija priključne instalacije: Cu 12.7 / 25.4 mm</t>
  </si>
  <si>
    <t>(Ustreza proizvod proizvajalca MITSUBISHI ELECTRIC, oz. proizvod drugega proizvajalca enakih ali boljših karakteristik).</t>
  </si>
  <si>
    <t xml:space="preserve"> tip: PUHZ-SHW230YKA2 - ZUBADAN</t>
  </si>
  <si>
    <r>
      <t>Notranja stenska enota</t>
    </r>
    <r>
      <rPr>
        <sz val="11"/>
        <rFont val="Arial CE"/>
        <charset val="238"/>
      </rPr>
      <t xml:space="preserve"> Notranja enota sistema ECODAN v HYDROBOX kompaktni izvedbi, z vgrajenim toplotnim</t>
    </r>
  </si>
  <si>
    <t xml:space="preserve">izmenjevalcem R410A/H2O, brez raztezne posode, cevnim električnim grelnikom, vso interno cevno </t>
  </si>
  <si>
    <t>in elektro povezavo ter z regulacijskim vezjem PAC-IF061-E in upravljalnikom PAR-W31MAA</t>
  </si>
  <si>
    <t>- ploščni toplotni izmenjevalec MWA3</t>
  </si>
  <si>
    <t>- temperaturno območje priprave vode: ogrevanje 25-60°C, sanitarna voda 40-60°C</t>
  </si>
  <si>
    <t>- obtočna črpalka: Grundfos UPMXL GE0 25 - 125 180PWM</t>
  </si>
  <si>
    <t>- varnostni ventil: ogrevanje 3 bar, sanitarna voda 10 bar</t>
  </si>
  <si>
    <t>- varovalo pretoka vode: min 5.0 L/min</t>
  </si>
  <si>
    <t>- cevni električni grelec - moč 9 (3+6) kW, napajanje 3F/380~415V/50Hz, 3×16A</t>
  </si>
  <si>
    <t>- dimenzija enote (VxDxG) 950 x 600 x 360 mm</t>
  </si>
  <si>
    <t>Teža: 60 kg</t>
  </si>
  <si>
    <t>- cevni priključek - voda G1 1/2, medij R410A 3/8F / 3/4F mm</t>
  </si>
  <si>
    <t>- šumnost 28 dB</t>
  </si>
  <si>
    <t xml:space="preserve"> tip: ERSE-YM9EC</t>
  </si>
  <si>
    <r>
      <t xml:space="preserve">Mitsubishi Electric </t>
    </r>
    <r>
      <rPr>
        <b/>
        <i/>
        <sz val="11"/>
        <rFont val="Arial CE"/>
        <charset val="238"/>
      </rPr>
      <t>PAC-TH011TK-E</t>
    </r>
  </si>
  <si>
    <t xml:space="preserve">tipalo za bojler </t>
  </si>
  <si>
    <t>Montaža toplotne črpalke</t>
  </si>
  <si>
    <t>- pritrditev nosilne plošče</t>
  </si>
  <si>
    <t xml:space="preserve"> - montaža notranjega dela TČ na pritrdilno ploščo</t>
  </si>
  <si>
    <t xml:space="preserve"> - vakumiranje sistema</t>
  </si>
  <si>
    <t xml:space="preserve"> - zagon sistema skupaj s preizkusnim delovanjem in pojasnjevanje</t>
  </si>
  <si>
    <t xml:space="preserve"> - elektro povezava TČ Zubadan in regulacijo in povezava s temp. senzorja</t>
  </si>
  <si>
    <t xml:space="preserve"> priklop električnega dovodnega kabla na notranjo enoto (el. kabel dobavi in pripelje do enote elektrikar)</t>
  </si>
  <si>
    <t>Testiranje in zagon</t>
  </si>
  <si>
    <t>- nastavitev parametrov delovanja</t>
  </si>
  <si>
    <t>- poiskusni zagon in 12 urni nadzor delovanja</t>
  </si>
  <si>
    <t>- poučevanje osebja</t>
  </si>
  <si>
    <t>Zaščitno miniziranje cevovodov in obešal.</t>
  </si>
  <si>
    <r>
      <t>m</t>
    </r>
    <r>
      <rPr>
        <vertAlign val="superscript"/>
        <sz val="11"/>
        <rFont val="Arial"/>
        <family val="2"/>
        <charset val="238"/>
      </rPr>
      <t>2</t>
    </r>
  </si>
  <si>
    <t>Barvanje vidnih cevovodov in obešal.</t>
  </si>
  <si>
    <t>Vrtanje lukenj, izdelava različnih utorov in druga gradbena dela.</t>
  </si>
  <si>
    <t>OGREVANJE IN HLAJENJE</t>
  </si>
  <si>
    <t>ZUNANJA KOMPRESORSKA ENOTA kompaktne izvedbe z inverter kompresorjem, uparjalniki ter zračno hlajenimi kondenzatorji. Stroj je kompletne izvedbe z vsemi internimi cevmi in priključki za medij ter električno napeljavo, varnostno ter funkcijsko mikroprocesorsko avtomatiko, vključno z instrumenti za nadzor in kontrolo delovanja.</t>
  </si>
  <si>
    <t>Avtomatska regulacija je mikroprocesorska, programska, z regulacijo vsake notranje enote posebej z lastnim režimom delovanja. Vsebuje avtomatsko tipalo z avtomatiko za preprečevanje zamrzovanje uparjalnikov ter kontrolno tipalo v primeru snežnih padavin.</t>
  </si>
  <si>
    <t>Moč:  hlajenje 22.4 kW, gretje 25.0 kW</t>
  </si>
  <si>
    <t>EER: 3.70, COP: 4.28</t>
  </si>
  <si>
    <t>Priključna električna moč: hlajenje 6.05 kW, gretje 5.84 kW</t>
  </si>
  <si>
    <t>Električni priklop: 3F / 380~415V / 50Hz</t>
  </si>
  <si>
    <t>Dimenzije: 1338 x 1050 x 330 mm</t>
  </si>
  <si>
    <t>Teža: 141 kg</t>
  </si>
  <si>
    <t>Območje delovanja: hlajenje od -5°do 52°C, gretje od -20° do 15°C</t>
  </si>
  <si>
    <t xml:space="preserve"> tip: PUMY-P200YKM2</t>
  </si>
  <si>
    <t>Notranja stenska enota</t>
  </si>
  <si>
    <t>- popolna elektronska regulacija s pomočjo upravljalnika</t>
  </si>
  <si>
    <t>- štiristopenjski ventilator</t>
  </si>
  <si>
    <t>- motorizirane lamele za usmeritev zraka</t>
  </si>
  <si>
    <t>- zračni filter</t>
  </si>
  <si>
    <t>- termostat za odčitavanje dejanske temperature v prostoru</t>
  </si>
  <si>
    <t>- elektronsko krmiljen elektromagnetni ventil</t>
  </si>
  <si>
    <t>Moč: hlajenje 1.7 kW, gretje 1.9 kW</t>
  </si>
  <si>
    <t>Električni priključek: 230V/1F/50Hz - neodvisno od zunanje enote</t>
  </si>
  <si>
    <t>Poraba el. energije: hlajenje 0.04 kW, gretje 0.04 kW</t>
  </si>
  <si>
    <t>Pretok zraka: 4.9-5.0-5.2-5.3 m3/min</t>
  </si>
  <si>
    <t>Zun.stat.tlak: 0 Pa</t>
  </si>
  <si>
    <t>Šumnost: 29 / 31 / 32 / 33 dB(A)</t>
  </si>
  <si>
    <t>Dimenzije:  295× 815 × 225 mm</t>
  </si>
  <si>
    <t>Teža: 10 kg</t>
  </si>
  <si>
    <t xml:space="preserve"> tip: PKFY-P15VBM-E</t>
  </si>
  <si>
    <t>Stenski žični upravljalnik</t>
  </si>
  <si>
    <t>- lokalni priklop</t>
  </si>
  <si>
    <t>- popolna elektronska regulacija</t>
  </si>
  <si>
    <t>- tedenski časovnik - do 8 nastavitev na dan</t>
  </si>
  <si>
    <t>- lokalni termostat</t>
  </si>
  <si>
    <t>- možnost zaklepanja funkcij</t>
  </si>
  <si>
    <t>- možnost nastavitve temperaturnega območja</t>
  </si>
  <si>
    <t>- diagostični program za trenutni prikaz delovanja sistema</t>
  </si>
  <si>
    <t>Dimenzije: 58 x 159 x 19 mm</t>
  </si>
  <si>
    <t xml:space="preserve"> tip: PAR-FL32MA</t>
  </si>
  <si>
    <t>Razdelilni kosi</t>
  </si>
  <si>
    <t>tip: CMY-Y62-G-E</t>
  </si>
  <si>
    <t>Napredni centralno nadzorni sistem za regulacijo in krmiljenje do 50 klimatskih naprav proizvajalca Mitsubishi Electric. S programsko opremo in priklopom Wattmetrov je omogočeno merjenje porabe električne in ostale energije, nadzor in krmiljenje ostalih naparav in elementov ter prepletanje funkcij klimatskih naprav z drugimi napravami.</t>
  </si>
  <si>
    <t>- 10,4'' TFT LCD zaslon občutljiv na dotik</t>
  </si>
  <si>
    <t>- možnost nadzora do 50 enot</t>
  </si>
  <si>
    <t>- možnost nadzora ostalih naprav</t>
  </si>
  <si>
    <t>- možnost zaklepanja funkcij po posameznih enotah/skupinah</t>
  </si>
  <si>
    <t>- letni/mesečni/tedenski/dnevni časovnik</t>
  </si>
  <si>
    <t>Dimenzije:  tehnični del 246 x 163 x 40 mm, zaslon 284 x 200 x 25 mm; m=2,3kg</t>
  </si>
  <si>
    <t xml:space="preserve"> tip:  AE-200E</t>
  </si>
  <si>
    <r>
      <rPr>
        <b/>
        <sz val="11"/>
        <rFont val="Arial CE"/>
        <charset val="238"/>
      </rPr>
      <t>Bakrene cevi</t>
    </r>
    <r>
      <rPr>
        <sz val="11"/>
        <rFont val="Arial CE"/>
        <charset val="238"/>
      </rPr>
      <t xml:space="preserve">, predizolirane z </t>
    </r>
    <r>
      <rPr>
        <b/>
        <i/>
        <sz val="11"/>
        <rFont val="Arial CE"/>
        <charset val="238"/>
      </rPr>
      <t xml:space="preserve">(ARMSTRONG AC 9 oz. proizvod enalih ali boljših karakteristik) </t>
    </r>
    <r>
      <rPr>
        <sz val="11"/>
        <rFont val="Arial CE"/>
        <charset val="238"/>
      </rPr>
      <t xml:space="preserve">s fazonskimi kosi, z materialom za lotanje, s tesnilnim in obešalnim materialom, z dodatkom za razrez, po VDI 2035, DIN 18380.       </t>
    </r>
  </si>
  <si>
    <t xml:space="preserve">Cu 6,35                    </t>
  </si>
  <si>
    <t xml:space="preserve">Cu 9,52                    </t>
  </si>
  <si>
    <t xml:space="preserve">Cu 12,7  </t>
  </si>
  <si>
    <t xml:space="preserve">Cu 15,88       </t>
  </si>
  <si>
    <t xml:space="preserve">Cu 19,05      </t>
  </si>
  <si>
    <t>Cu 25,40</t>
  </si>
  <si>
    <t>Montaža notranje klimatske enote</t>
  </si>
  <si>
    <t>- montaža notranjega dela klimatske naprave na pritrdilno ploščo</t>
  </si>
  <si>
    <t>- montaža in priklop signalnega kabla na notranjo enoto</t>
  </si>
  <si>
    <t>Montaža zunanje enote</t>
  </si>
  <si>
    <t>- dobava in montaža nosilnih konstrukcij</t>
  </si>
  <si>
    <t>Polnjenje sistema</t>
  </si>
  <si>
    <t>- vakuumiranje sistema</t>
  </si>
  <si>
    <t>- polnjenje sistema z medijem</t>
  </si>
  <si>
    <t>10</t>
  </si>
  <si>
    <t>Montaža in nastavitev centralnega nadzora</t>
  </si>
  <si>
    <t>- postavitev opreme</t>
  </si>
  <si>
    <t>- montaža in priklop signalnega kabla</t>
  </si>
  <si>
    <t>- montaža in priklop elektro kabla</t>
  </si>
  <si>
    <t>- priklop klimatskih naprav Mitsubishi Electric</t>
  </si>
  <si>
    <t>- nastavitev klimatskih naprav Mitsubishi Electric</t>
  </si>
  <si>
    <t>- nastavitev in testiranje centralnega nadzora</t>
  </si>
  <si>
    <t>OSTALO</t>
  </si>
  <si>
    <r>
      <rPr>
        <b/>
        <sz val="11"/>
        <rFont val="Arial CE"/>
        <charset val="238"/>
      </rPr>
      <t>Požarna zaščita prehodov negorljivih cevovodov izoliranih z gorljivo izolacijo skozi meje požarnih sektorjev</t>
    </r>
    <r>
      <rPr>
        <sz val="11"/>
        <rFont val="Arial CE"/>
        <charset val="238"/>
      </rPr>
      <t>, ki so lahko masivni zidovi ali stropi in lahke predelne stene (tudi mavčno kartonske plošče, če je preboj izveden po sistemu špalet). Zapora prehoda požara se izvede z uporabo požarno zaščitne mase PM ELAST-o-INT plastin zaščitene s pločevino debeline 0,6 mm in pritrjene z objemkami. Če je okoli cevi prazen prostor, se le ta zapolni z požarno zaščitno ploščo MVPP-P in zaščiti s požarno zaščitnim premazom PP-P. Pri montaži je potrebno upoštevati PiroFix sistem 14. Požarna odpornost EI 60.</t>
    </r>
  </si>
  <si>
    <r>
      <t xml:space="preserve">Cev Cu 19,05 mm z 9 mm izolacije;
Cev Cu 9,52 mm z 9 mm izolacije;
Cev Cu 12,7 mm z 9 mm izolacije;
Cev Cu6,35 mm z 9 mm izolacije.  
</t>
    </r>
    <r>
      <rPr>
        <b/>
        <sz val="11"/>
        <rFont val="Arial CE"/>
        <charset val="238"/>
      </rPr>
      <t>preboj dim: 120x80 mm</t>
    </r>
  </si>
  <si>
    <t>Izvedba meritev temperatur prostorov.</t>
  </si>
  <si>
    <t>Dobava in montaža PE kanalizacijske cevi za odvod kondenza s fazonskimi kosi, kolena, odcepi, z vsem pritrdilnim in tesnilnim materialom.</t>
  </si>
  <si>
    <r>
      <t xml:space="preserve">PVC </t>
    </r>
    <r>
      <rPr>
        <sz val="11"/>
        <color indexed="8"/>
        <rFont val="Symbol"/>
        <family val="1"/>
        <charset val="2"/>
      </rPr>
      <t>Ć</t>
    </r>
    <r>
      <rPr>
        <sz val="11"/>
        <color indexed="8"/>
        <rFont val="Arial"/>
        <family val="2"/>
        <charset val="238"/>
      </rPr>
      <t xml:space="preserve">50 </t>
    </r>
  </si>
  <si>
    <r>
      <t xml:space="preserve">Dobava in montaža gasilnih aparatov na prah po zahtevah požarne študije, kompletno s pritrdilnim materialom. </t>
    </r>
    <r>
      <rPr>
        <b/>
        <sz val="11"/>
        <rFont val="Arial CE"/>
        <charset val="238"/>
      </rPr>
      <t>LOKACIJE GASILNIKOV DOLOČITI Z IZDELOVALCEM POŽARNE ŠTUDIJE!!!</t>
    </r>
  </si>
  <si>
    <t>gasilnik na prah 24EG  S6</t>
  </si>
  <si>
    <t>Skupaj</t>
  </si>
  <si>
    <t>Izdelava AB vodomernega jaška, komplet z vsemi fazonskimi kosi ter vodomerjem, pritrdilnim in tesnilnim materialom (po specifikaciji)</t>
  </si>
  <si>
    <t>dim: 1200x1000x1300mm</t>
  </si>
  <si>
    <r>
      <t xml:space="preserve">Volumetrični vodomer Aquadis+ Q3 6,3 DN32, R=160 HFL1L; L=260mm                        </t>
    </r>
    <r>
      <rPr>
        <i/>
        <sz val="11"/>
        <rFont val="Arial"/>
        <family val="2"/>
        <charset val="238"/>
      </rPr>
      <t>(Ustreza proizvod ENERKON  ali enakovredno).</t>
    </r>
  </si>
  <si>
    <t>Ovalni zasun DN32</t>
  </si>
  <si>
    <t>Čistilni kos DN32</t>
  </si>
  <si>
    <t>Demontažni kos DN32</t>
  </si>
  <si>
    <t>Ovalni zasun z izpustom DN32</t>
  </si>
  <si>
    <t xml:space="preserve">Izdelava priklopa razvoda vodovodne instalacije za objekt, na obstoječo vodovodno cev TPE225, komplet vsem potrebnim pritrdilnim in tesnilnim materialom:     </t>
  </si>
  <si>
    <t>(Priklop izvesti v skladu z Uredbo o oskrbi s pitno vodo in tehničnim pravilnikom, Rižanski vodovod Koper  d.o.o.)</t>
  </si>
  <si>
    <t>Dobava in montaža polietilenskih cevi proizvod TOTRA Ljubljana tip PE80 za delovni tlak 12,5 bar, kpl. s spojnim in tesnilnim materialom</t>
  </si>
  <si>
    <t>PE80 d63 x 5,8; SDR 11,0 (S5)</t>
  </si>
  <si>
    <t>Dezinfekcija temeljito izpiranje in bakteriološka analiza vode iz omrežja</t>
  </si>
  <si>
    <t>Zapiranje ter ponovno odpiranje vode, obveščanje potrošnikov o zapori</t>
  </si>
  <si>
    <t>Pripravljalna in zaključna dela, tlačni preizkus in preizkusno obratovanje</t>
  </si>
  <si>
    <t xml:space="preserve">GRADBENA DELA </t>
  </si>
  <si>
    <t>Zakoličenje trase z določitvijo mikrolokacij posameznih elementov</t>
  </si>
  <si>
    <t>Naprava in postavitev profilov s poterbnim niveliranjem in meritvami</t>
  </si>
  <si>
    <t>Strojni in ročni izkop jarka za v terenu IV. in V. ktg z odvozom na deponijo na trasi, preseka 60 x 120 cm, v terenu</t>
  </si>
  <si>
    <t>III. ktg</t>
  </si>
  <si>
    <t>IV. ktg</t>
  </si>
  <si>
    <t>V. ktg</t>
  </si>
  <si>
    <t>Planiranje dna jarka s točnostjo +/- 3 cm v predvideni niveleti po profilu</t>
  </si>
  <si>
    <t>Dobava in izdelalva posteljice iz agregatnega materiala granulacije do ø 4 mm v debelini 15 cm</t>
  </si>
  <si>
    <t>Dobava in izdelava zaščitnega zasipa z agregatnim materialom granulacije do ø 4 mm in sicer 30 cm nad temenom cevi</t>
  </si>
  <si>
    <t>Zasip jarka z tamponom ter utrjevanje z nabijanjem po plasteh 30 cm</t>
  </si>
  <si>
    <t>Odvoz odvečnega materiala na deponijo v razdalji do 1,0 km</t>
  </si>
  <si>
    <t>Dobava, planiranje in utrjevanje sloja tampona v debelini plasti d= 10 cm</t>
  </si>
  <si>
    <t>Rušenje obstoječih tlakov ter postavitev vprvotno stanje</t>
  </si>
  <si>
    <t>Funkcijska navodila za obratovanje in vzdrževanje sistema ter izdelava tehnične dokumentacije po GZ</t>
  </si>
  <si>
    <t>A. INTERNA VODOINSTALACIJA</t>
  </si>
  <si>
    <t>C. OGREVANJE SANITARNE VODE</t>
  </si>
  <si>
    <t>D. PREZRAČEVANJE</t>
  </si>
  <si>
    <t>E. POŽARNA ZAŠČITA</t>
  </si>
  <si>
    <t>F. ZUNANJI VODOVOD</t>
  </si>
  <si>
    <t>G. GRADBENA DELA</t>
  </si>
  <si>
    <t>B. OGREVANJE in HLAJENJE</t>
  </si>
  <si>
    <t xml:space="preserve">E. </t>
  </si>
  <si>
    <t>F.</t>
  </si>
  <si>
    <t xml:space="preserve">G. </t>
  </si>
  <si>
    <t>PROJEKTANTSKI POPIS S PREDIZMERAMI</t>
  </si>
  <si>
    <t>HORTIKULTURA</t>
  </si>
  <si>
    <t>Dobava in montaža kovinskih korit po shemi pločevina kotrena deb. 4mm dim 100/50/50 cm s zaobljenim robom, dvojnim dnom in izvrtino v steni za namakalno cev fi 22mm.</t>
  </si>
  <si>
    <t>Dobava in montaža  namakalne cevi fi 22mm preko vseh korit s povezavo na vodovodni sistem za centralno zalivanje komplet s priklučkom in timerjem za zalivanje. L= cca 45m</t>
  </si>
  <si>
    <t xml:space="preserve">Dobava in zasaditev Zimski ali goli jasmin »Jasminum nudiflorum«  
grm do višine 1 m. Komplet s humusnim materialom </t>
  </si>
  <si>
    <t>Hortikultura SKUPAJ:</t>
  </si>
  <si>
    <t>Hortikultura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</si>
</sst>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 &quot;€&quot;"/>
    <numFmt numFmtId="165" formatCode="_-* #,##0\ &quot;SIT&quot;_-;\-* #,##0\ &quot;SIT&quot;_-;_-* &quot;-&quot;\ &quot;SIT&quot;_-;_-@_-"/>
    <numFmt numFmtId="166" formatCode="_-* #,##0.00\ _S_I_T_-;\-* #,##0.00\ _S_I_T_-;_-* \-??\ _S_I_T_-;_-@_-"/>
    <numFmt numFmtId="167" formatCode="[$-424]General"/>
    <numFmt numFmtId="168" formatCode="#,##0.00\ [$€-1]"/>
    <numFmt numFmtId="169" formatCode="_-* #,##0.00\ &quot;SIT&quot;_-;\-* #,##0.00\ &quot;SIT&quot;_-;_-* &quot;-&quot;??\ &quot;SIT&quot;_-;_-@_-"/>
    <numFmt numFmtId="170" formatCode="#,##0.00\ [$€-1];\-#,##0.00\ [$€-1]"/>
    <numFmt numFmtId="171" formatCode="_ * #,##0.00_-\ &quot;SIT&quot;_ ;_ * #,##0.00\-\ &quot;SIT&quot;_ ;_ * &quot;-&quot;??_-\ &quot;SIT&quot;_ ;_ @_ "/>
    <numFmt numFmtId="172" formatCode="#,##0.00\ _€"/>
  </numFmts>
  <fonts count="92">
    <font>
      <sz val="11"/>
      <color theme="1"/>
      <name val="Calibri"/>
      <family val="2"/>
      <charset val="238"/>
      <scheme val="minor"/>
    </font>
    <font>
      <sz val="10"/>
      <name val="Arial"/>
      <family val="2"/>
      <charset val="238"/>
    </font>
    <font>
      <sz val="11"/>
      <color theme="1"/>
      <name val="Arial Narrow"/>
      <family val="2"/>
      <charset val="238"/>
    </font>
    <font>
      <sz val="9"/>
      <name val="Courier New CE"/>
      <family val="3"/>
      <charset val="238"/>
    </font>
    <font>
      <sz val="10"/>
      <name val="Arial CE"/>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8"/>
      <name val="Calibri"/>
      <family val="2"/>
      <charset val="238"/>
    </font>
    <font>
      <sz val="11"/>
      <color indexed="8"/>
      <name val="Arial"/>
      <family val="2"/>
      <charset val="238"/>
    </font>
    <font>
      <sz val="11"/>
      <color indexed="8"/>
      <name val="Arial"/>
      <family val="2"/>
    </font>
    <font>
      <sz val="10"/>
      <name val="Arial CE"/>
    </font>
    <font>
      <sz val="10"/>
      <name val="Arial CE"/>
      <charset val="238"/>
    </font>
    <font>
      <sz val="10"/>
      <name val="Helv"/>
      <family val="2"/>
      <charset val="204"/>
    </font>
    <font>
      <sz val="11"/>
      <color indexed="8"/>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sz val="11"/>
      <color indexed="10"/>
      <name val="Calibri"/>
      <family val="2"/>
      <charset val="238"/>
    </font>
    <font>
      <sz val="10"/>
      <name val="Times New Roman CE"/>
      <family val="1"/>
      <charset val="238"/>
    </font>
    <font>
      <sz val="11"/>
      <color theme="1"/>
      <name val="Calibri"/>
      <family val="2"/>
      <charset val="238"/>
      <scheme val="minor"/>
    </font>
    <font>
      <sz val="10"/>
      <color rgb="FF000000"/>
      <name val="Arial"/>
      <family val="2"/>
      <charset val="238"/>
    </font>
    <font>
      <b/>
      <sz val="12"/>
      <name val="Arial"/>
      <family val="2"/>
      <charset val="238"/>
    </font>
    <font>
      <sz val="12"/>
      <name val="Arial"/>
      <family val="2"/>
      <charset val="238"/>
    </font>
    <font>
      <sz val="12"/>
      <color theme="1"/>
      <name val="Arial"/>
      <family val="2"/>
      <charset val="238"/>
    </font>
    <font>
      <b/>
      <strike/>
      <sz val="12"/>
      <name val="Arial"/>
      <family val="2"/>
      <charset val="238"/>
    </font>
    <font>
      <sz val="11"/>
      <name val="Arial"/>
      <family val="2"/>
      <charset val="238"/>
    </font>
    <font>
      <strike/>
      <sz val="11"/>
      <name val="Arial"/>
      <family val="2"/>
      <charset val="238"/>
    </font>
    <font>
      <b/>
      <sz val="11"/>
      <color theme="1"/>
      <name val="Calibri"/>
      <family val="2"/>
      <charset val="238"/>
      <scheme val="minor"/>
    </font>
    <font>
      <b/>
      <i/>
      <sz val="12"/>
      <name val="Arial"/>
      <family val="2"/>
      <charset val="238"/>
    </font>
    <font>
      <b/>
      <sz val="11"/>
      <name val="Arial"/>
      <family val="2"/>
      <charset val="238"/>
    </font>
    <font>
      <b/>
      <sz val="14"/>
      <name val="Arial"/>
      <family val="2"/>
      <charset val="238"/>
    </font>
    <font>
      <sz val="11"/>
      <name val="Calibri"/>
      <family val="2"/>
      <charset val="238"/>
    </font>
    <font>
      <sz val="11"/>
      <color indexed="12"/>
      <name val="Arial"/>
      <family val="2"/>
      <charset val="238"/>
    </font>
    <font>
      <sz val="11"/>
      <name val="Symbol"/>
      <family val="1"/>
      <charset val="2"/>
    </font>
    <font>
      <sz val="11"/>
      <color indexed="48"/>
      <name val="Arial"/>
      <family val="2"/>
      <charset val="238"/>
    </font>
    <font>
      <sz val="11"/>
      <color indexed="10"/>
      <name val="Arial"/>
      <family val="2"/>
      <charset val="238"/>
    </font>
    <font>
      <b/>
      <sz val="14"/>
      <color indexed="8"/>
      <name val="Arial"/>
      <family val="2"/>
      <charset val="238"/>
    </font>
    <font>
      <sz val="9"/>
      <color indexed="10"/>
      <name val="Arial"/>
      <family val="2"/>
      <charset val="238"/>
    </font>
    <font>
      <i/>
      <sz val="9"/>
      <name val="Arial"/>
      <family val="2"/>
      <charset val="238"/>
    </font>
    <font>
      <sz val="9"/>
      <name val="Arial"/>
      <family val="2"/>
      <charset val="238"/>
    </font>
    <font>
      <sz val="9"/>
      <color indexed="8"/>
      <name val="Arial"/>
      <family val="2"/>
      <charset val="238"/>
    </font>
    <font>
      <b/>
      <sz val="10"/>
      <name val="Arial"/>
      <family val="2"/>
      <charset val="238"/>
    </font>
    <font>
      <sz val="11"/>
      <color indexed="8"/>
      <name val="Tahoma"/>
      <family val="2"/>
      <charset val="238"/>
    </font>
    <font>
      <i/>
      <sz val="10"/>
      <name val="Arial"/>
      <family val="2"/>
      <charset val="238"/>
    </font>
    <font>
      <sz val="11"/>
      <name val="Arial CE"/>
      <family val="2"/>
      <charset val="238"/>
    </font>
    <font>
      <sz val="11"/>
      <name val="Arial "/>
      <charset val="238"/>
    </font>
    <font>
      <sz val="11"/>
      <color indexed="8"/>
      <name val="Symbol"/>
      <family val="1"/>
      <charset val="2"/>
    </font>
    <font>
      <sz val="10"/>
      <color indexed="10"/>
      <name val="Arial"/>
      <family val="2"/>
      <charset val="238"/>
    </font>
    <font>
      <sz val="11"/>
      <color indexed="9"/>
      <name val="Arial"/>
      <family val="2"/>
      <charset val="238"/>
    </font>
    <font>
      <sz val="12"/>
      <name val="Arial CE"/>
      <family val="2"/>
      <charset val="238"/>
    </font>
    <font>
      <b/>
      <sz val="12"/>
      <name val="Arial CE"/>
      <charset val="238"/>
    </font>
    <font>
      <b/>
      <sz val="18"/>
      <name val="Arial CE"/>
      <family val="2"/>
      <charset val="238"/>
    </font>
    <font>
      <b/>
      <sz val="18"/>
      <name val="Arial CE"/>
      <charset val="238"/>
    </font>
    <font>
      <b/>
      <sz val="12"/>
      <name val="Arial CE"/>
      <family val="2"/>
      <charset val="238"/>
    </font>
    <font>
      <sz val="12"/>
      <name val="Arial CE"/>
      <charset val="238"/>
    </font>
    <font>
      <sz val="12"/>
      <color indexed="9"/>
      <name val="Arial CE"/>
      <family val="2"/>
      <charset val="238"/>
    </font>
    <font>
      <sz val="12"/>
      <name val="SLO_Dutch"/>
      <charset val="238"/>
    </font>
    <font>
      <b/>
      <i/>
      <sz val="11"/>
      <name val="Arial"/>
      <family val="2"/>
      <charset val="238"/>
    </font>
    <font>
      <sz val="11"/>
      <name val="Arial CE"/>
      <charset val="238"/>
    </font>
    <font>
      <b/>
      <i/>
      <sz val="11"/>
      <name val="Arial CE"/>
      <charset val="238"/>
    </font>
    <font>
      <b/>
      <sz val="11"/>
      <name val="Arial CE"/>
      <charset val="238"/>
    </font>
    <font>
      <sz val="11"/>
      <name val="Arial Narrow"/>
      <family val="2"/>
      <charset val="238"/>
    </font>
    <font>
      <sz val="11"/>
      <name val="Arial"/>
      <family val="2"/>
    </font>
    <font>
      <i/>
      <sz val="11"/>
      <name val="Arial CE"/>
      <charset val="238"/>
    </font>
    <font>
      <i/>
      <sz val="12"/>
      <name val="Arial"/>
      <family val="2"/>
      <charset val="238"/>
    </font>
    <font>
      <i/>
      <sz val="11"/>
      <color indexed="8"/>
      <name val="Arial"/>
      <family val="2"/>
      <charset val="238"/>
    </font>
    <font>
      <sz val="12"/>
      <color indexed="8"/>
      <name val="Arial"/>
      <family val="2"/>
      <charset val="238"/>
    </font>
    <font>
      <i/>
      <sz val="11"/>
      <name val="Arial"/>
      <family val="2"/>
      <charset val="238"/>
    </font>
    <font>
      <b/>
      <i/>
      <sz val="11"/>
      <color indexed="8"/>
      <name val="Arial"/>
      <family val="2"/>
      <charset val="238"/>
    </font>
    <font>
      <i/>
      <sz val="12"/>
      <name val="SLO_Dutch"/>
      <charset val="238"/>
    </font>
    <font>
      <vertAlign val="superscript"/>
      <sz val="11"/>
      <name val="Arial CE"/>
      <family val="2"/>
      <charset val="238"/>
    </font>
    <font>
      <sz val="12"/>
      <name val="SLO_Dutch"/>
    </font>
    <font>
      <sz val="11"/>
      <color indexed="10"/>
      <name val="Arial CE"/>
      <charset val="238"/>
    </font>
    <font>
      <vertAlign val="subscript"/>
      <sz val="11"/>
      <name val="Arial"/>
      <family val="2"/>
      <charset val="238"/>
    </font>
    <font>
      <vertAlign val="superscript"/>
      <sz val="11"/>
      <name val="Arial"/>
      <family val="2"/>
      <charset val="238"/>
    </font>
    <font>
      <b/>
      <sz val="11"/>
      <color indexed="8"/>
      <name val="Arial"/>
      <family val="2"/>
      <charset val="238"/>
    </font>
    <font>
      <b/>
      <sz val="11"/>
      <name val="Arial"/>
      <family val="2"/>
    </font>
    <font>
      <b/>
      <i/>
      <sz val="11"/>
      <name val="Arial"/>
      <family val="2"/>
    </font>
    <font>
      <vertAlign val="superscript"/>
      <sz val="11"/>
      <name val="Arial CE"/>
      <charset val="238"/>
    </font>
    <font>
      <sz val="12"/>
      <name val="Times New Roman"/>
      <family val="1"/>
      <charset val="238"/>
    </font>
    <font>
      <sz val="11"/>
      <name val="SLO_Dutch"/>
      <charset val="238"/>
    </font>
    <font>
      <sz val="10"/>
      <name val="Times New Roman"/>
      <family val="1"/>
      <charset val="238"/>
    </font>
    <font>
      <b/>
      <u/>
      <sz val="11"/>
      <name val="Arial"/>
      <family val="2"/>
      <charset val="238"/>
    </font>
  </fonts>
  <fills count="3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45"/>
        <bgColor indexed="29"/>
      </patternFill>
    </fill>
    <fill>
      <patternFill patternType="solid">
        <fgColor indexed="47"/>
        <bgColor indexed="13"/>
      </patternFill>
    </fill>
    <fill>
      <patternFill patternType="solid">
        <fgColor indexed="20"/>
        <bgColor indexed="36"/>
      </patternFill>
    </fill>
    <fill>
      <patternFill patternType="solid">
        <fgColor indexed="49"/>
        <bgColor indexed="40"/>
      </patternFill>
    </fill>
    <fill>
      <patternFill patternType="solid">
        <fgColor indexed="62"/>
        <bgColor indexed="56"/>
      </patternFill>
    </fill>
    <fill>
      <patternFill patternType="solid">
        <fgColor indexed="10"/>
        <bgColor indexed="25"/>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31"/>
        <bgColor indexed="22"/>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52"/>
        <bgColor indexed="51"/>
      </patternFill>
    </fill>
    <fill>
      <patternFill patternType="solid">
        <fgColor indexed="10"/>
        <bgColor indexed="60"/>
      </patternFill>
    </fill>
    <fill>
      <patternFill patternType="solid">
        <fgColor indexed="4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s>
  <borders count="30">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04">
    <xf numFmtId="0" fontId="0" fillId="0" borderId="0"/>
    <xf numFmtId="0" fontId="1" fillId="0" borderId="0"/>
    <xf numFmtId="0" fontId="1" fillId="0" borderId="0"/>
    <xf numFmtId="0" fontId="2" fillId="0" borderId="0"/>
    <xf numFmtId="0" fontId="3" fillId="0" borderId="0"/>
    <xf numFmtId="166" fontId="3" fillId="0" borderId="0"/>
    <xf numFmtId="0" fontId="5" fillId="10" borderId="0" applyNumberFormat="0" applyBorder="0" applyAlignment="0" applyProtection="0"/>
    <xf numFmtId="0" fontId="1" fillId="0" borderId="0"/>
    <xf numFmtId="0" fontId="4" fillId="0" borderId="0"/>
    <xf numFmtId="0" fontId="5" fillId="9" borderId="0" applyNumberFormat="0" applyBorder="0" applyAlignment="0" applyProtection="0"/>
    <xf numFmtId="0" fontId="5" fillId="11" borderId="0" applyNumberFormat="0" applyBorder="0" applyAlignment="0" applyProtection="0"/>
    <xf numFmtId="0" fontId="2" fillId="0" borderId="0"/>
    <xf numFmtId="0" fontId="4" fillId="0" borderId="0"/>
    <xf numFmtId="0" fontId="5" fillId="7" borderId="0" applyNumberFormat="0" applyBorder="0" applyAlignment="0" applyProtection="0"/>
    <xf numFmtId="0" fontId="6" fillId="4"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7" fillId="12" borderId="6" applyNumberFormat="0" applyAlignment="0" applyProtection="0"/>
    <xf numFmtId="0" fontId="8" fillId="13" borderId="7" applyNumberFormat="0" applyAlignment="0" applyProtection="0"/>
    <xf numFmtId="0" fontId="9" fillId="0" borderId="0" applyNumberFormat="0" applyFill="0" applyBorder="0" applyAlignment="0" applyProtection="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3" fillId="5" borderId="6" applyNumberFormat="0" applyAlignment="0" applyProtection="0"/>
    <xf numFmtId="0" fontId="14" fillId="0" borderId="11" applyNumberFormat="0" applyFill="0" applyAlignment="0" applyProtection="0"/>
    <xf numFmtId="0" fontId="15" fillId="14" borderId="0" applyNumberFormat="0" applyBorder="0" applyAlignment="0" applyProtection="0"/>
    <xf numFmtId="0" fontId="4" fillId="15" borderId="12" applyNumberFormat="0" applyAlignment="0" applyProtection="0"/>
    <xf numFmtId="9" fontId="4" fillId="0" borderId="0" applyFill="0" applyBorder="0" applyAlignment="0" applyProtection="0"/>
    <xf numFmtId="0" fontId="16" fillId="0" borderId="13" applyNumberFormat="0" applyFill="0" applyAlignment="0" applyProtection="0"/>
    <xf numFmtId="166" fontId="4" fillId="0" borderId="0" applyFill="0" applyBorder="0" applyAlignment="0" applyProtection="0"/>
    <xf numFmtId="0" fontId="4" fillId="0" borderId="0"/>
    <xf numFmtId="0" fontId="17" fillId="0" borderId="0"/>
    <xf numFmtId="0" fontId="18" fillId="0" borderId="0"/>
    <xf numFmtId="0" fontId="20" fillId="0" borderId="0"/>
    <xf numFmtId="0" fontId="19" fillId="0" borderId="0"/>
    <xf numFmtId="0" fontId="21" fillId="0" borderId="0"/>
    <xf numFmtId="9" fontId="21" fillId="0" borderId="0" applyFill="0" applyBorder="0" applyAlignment="0" applyProtection="0"/>
    <xf numFmtId="0" fontId="4" fillId="0" borderId="0"/>
    <xf numFmtId="0" fontId="22" fillId="16" borderId="0" applyNumberFormat="0" applyBorder="0" applyAlignment="0" applyProtection="0"/>
    <xf numFmtId="0" fontId="22" fillId="4"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18"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5" fillId="25"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26" borderId="0" applyNumberFormat="0" applyBorder="0" applyAlignment="0" applyProtection="0"/>
    <xf numFmtId="0" fontId="23" fillId="17" borderId="0" applyNumberFormat="0" applyBorder="0" applyAlignment="0" applyProtection="0"/>
    <xf numFmtId="0" fontId="24" fillId="12" borderId="14" applyNumberFormat="0" applyAlignment="0" applyProtection="0"/>
    <xf numFmtId="0" fontId="25" fillId="0" borderId="0" applyNumberFormat="0" applyFill="0" applyBorder="0" applyAlignment="0" applyProtection="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5" fillId="14" borderId="0" applyNumberFormat="0" applyBorder="0" applyAlignment="0" applyProtection="0"/>
    <xf numFmtId="0" fontId="21" fillId="15" borderId="12" applyNumberFormat="0" applyAlignment="0" applyProtection="0"/>
    <xf numFmtId="0" fontId="26" fillId="0" borderId="0" applyNumberFormat="0" applyFill="0" applyBorder="0" applyAlignment="0" applyProtection="0"/>
    <xf numFmtId="0" fontId="9" fillId="0" borderId="0" applyNumberFormat="0" applyFill="0" applyBorder="0" applyAlignment="0" applyProtection="0"/>
    <xf numFmtId="0" fontId="5" fillId="8" borderId="0" applyNumberFormat="0" applyBorder="0" applyAlignment="0" applyProtection="0"/>
    <xf numFmtId="0" fontId="5" fillId="27"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14" fillId="0" borderId="11" applyNumberFormat="0" applyFill="0" applyAlignment="0" applyProtection="0"/>
    <xf numFmtId="0" fontId="8" fillId="13" borderId="7" applyNumberFormat="0" applyAlignment="0" applyProtection="0"/>
    <xf numFmtId="0" fontId="7" fillId="12" borderId="6" applyNumberFormat="0" applyAlignment="0" applyProtection="0"/>
    <xf numFmtId="0" fontId="6" fillId="4" borderId="0" applyNumberFormat="0" applyBorder="0" applyAlignment="0" applyProtection="0"/>
    <xf numFmtId="0" fontId="13" fillId="20" borderId="6" applyNumberFormat="0" applyAlignment="0" applyProtection="0"/>
    <xf numFmtId="0" fontId="16" fillId="0" borderId="13" applyNumberFormat="0" applyFill="0" applyAlignment="0" applyProtection="0"/>
    <xf numFmtId="49" fontId="27" fillId="0" borderId="0">
      <alignment vertical="top"/>
      <protection locked="0"/>
    </xf>
    <xf numFmtId="0" fontId="1" fillId="0" borderId="0"/>
    <xf numFmtId="0" fontId="28" fillId="0" borderId="0"/>
    <xf numFmtId="0" fontId="4" fillId="0" borderId="0"/>
    <xf numFmtId="0" fontId="1" fillId="0" borderId="0"/>
    <xf numFmtId="167" fontId="29" fillId="0" borderId="0" applyBorder="0" applyProtection="0"/>
    <xf numFmtId="168" fontId="28" fillId="0" borderId="0"/>
    <xf numFmtId="9" fontId="28" fillId="0" borderId="0" applyFont="0" applyFill="0" applyBorder="0" applyAlignment="0" applyProtection="0"/>
    <xf numFmtId="0" fontId="1" fillId="0" borderId="0"/>
    <xf numFmtId="0" fontId="20" fillId="0" borderId="0"/>
    <xf numFmtId="0" fontId="20" fillId="0" borderId="0"/>
    <xf numFmtId="0" fontId="20" fillId="0" borderId="0"/>
    <xf numFmtId="0" fontId="65" fillId="0" borderId="0">
      <alignment vertical="top"/>
    </xf>
    <xf numFmtId="171" fontId="1" fillId="0" borderId="0" applyFont="0" applyFill="0" applyBorder="0" applyAlignment="0" applyProtection="0"/>
    <xf numFmtId="0" fontId="20" fillId="0" borderId="0"/>
    <xf numFmtId="0" fontId="80" fillId="0" borderId="0"/>
    <xf numFmtId="0" fontId="1" fillId="0" borderId="0"/>
    <xf numFmtId="0" fontId="1" fillId="0" borderId="0"/>
    <xf numFmtId="0" fontId="1" fillId="0" borderId="0"/>
    <xf numFmtId="0" fontId="1" fillId="0" borderId="0"/>
    <xf numFmtId="0" fontId="90" fillId="0" borderId="0"/>
    <xf numFmtId="0" fontId="88" fillId="0" borderId="0"/>
    <xf numFmtId="0" fontId="88" fillId="0" borderId="0"/>
    <xf numFmtId="0" fontId="88" fillId="0" borderId="0"/>
  </cellStyleXfs>
  <cellXfs count="671">
    <xf numFmtId="0" fontId="0" fillId="0" borderId="0" xfId="0"/>
    <xf numFmtId="164" fontId="30" fillId="0" borderId="0" xfId="0" applyNumberFormat="1" applyFont="1" applyAlignment="1">
      <alignment vertical="center"/>
    </xf>
    <xf numFmtId="49" fontId="30" fillId="2" borderId="0" xfId="0" applyNumberFormat="1" applyFont="1" applyFill="1" applyAlignment="1">
      <alignment horizontal="center" vertical="top"/>
    </xf>
    <xf numFmtId="0" fontId="30" fillId="2" borderId="0" xfId="0" applyFont="1" applyFill="1" applyAlignment="1">
      <alignment horizontal="justify" vertical="center"/>
    </xf>
    <xf numFmtId="49" fontId="31" fillId="0" borderId="0" xfId="1" applyNumberFormat="1" applyFont="1" applyAlignment="1">
      <alignment horizontal="center" vertical="center"/>
    </xf>
    <xf numFmtId="0" fontId="31" fillId="0" borderId="0" xfId="1" applyFont="1" applyAlignment="1">
      <alignment horizontal="left" vertical="center"/>
    </xf>
    <xf numFmtId="0" fontId="32" fillId="0" borderId="0" xfId="0" applyFont="1"/>
    <xf numFmtId="4" fontId="30" fillId="2" borderId="0" xfId="0" applyNumberFormat="1" applyFont="1" applyFill="1" applyAlignment="1">
      <alignment vertical="center" wrapText="1"/>
    </xf>
    <xf numFmtId="164" fontId="30" fillId="2" borderId="0" xfId="0" applyNumberFormat="1" applyFont="1" applyFill="1" applyAlignment="1">
      <alignment vertical="center" wrapText="1"/>
    </xf>
    <xf numFmtId="0" fontId="30" fillId="2" borderId="0" xfId="0" applyFont="1" applyFill="1" applyAlignment="1">
      <alignment horizontal="justify" vertical="center" wrapText="1"/>
    </xf>
    <xf numFmtId="0" fontId="30" fillId="2" borderId="0" xfId="0" applyFont="1" applyFill="1" applyAlignment="1">
      <alignment horizontal="right" vertical="center" wrapText="1"/>
    </xf>
    <xf numFmtId="0" fontId="30" fillId="2" borderId="0" xfId="0" applyFont="1" applyFill="1" applyAlignment="1">
      <alignment vertical="center" wrapText="1"/>
    </xf>
    <xf numFmtId="49" fontId="30" fillId="2" borderId="2" xfId="0" applyNumberFormat="1" applyFont="1" applyFill="1" applyBorder="1" applyAlignment="1">
      <alignment horizontal="center" vertical="top"/>
    </xf>
    <xf numFmtId="0" fontId="30" fillId="2" borderId="2" xfId="0" applyFont="1" applyFill="1" applyBorder="1" applyAlignment="1">
      <alignment horizontal="justify" vertical="center" wrapText="1"/>
    </xf>
    <xf numFmtId="0" fontId="30" fillId="2" borderId="2" xfId="0" applyFont="1" applyFill="1" applyBorder="1" applyAlignment="1">
      <alignment horizontal="right" vertical="center" wrapText="1"/>
    </xf>
    <xf numFmtId="0" fontId="30" fillId="2" borderId="2" xfId="0" applyFont="1" applyFill="1" applyBorder="1" applyAlignment="1">
      <alignment vertical="center" wrapText="1"/>
    </xf>
    <xf numFmtId="0" fontId="31" fillId="0" borderId="0" xfId="1" applyFont="1" applyAlignment="1">
      <alignment horizontal="left" vertical="center" wrapText="1"/>
    </xf>
    <xf numFmtId="0" fontId="31" fillId="0" borderId="0" xfId="1" applyFont="1"/>
    <xf numFmtId="4" fontId="31" fillId="0" borderId="0" xfId="1" applyNumberFormat="1" applyFont="1"/>
    <xf numFmtId="164" fontId="31" fillId="0" borderId="0" xfId="1" applyNumberFormat="1" applyFont="1" applyAlignment="1">
      <alignment vertical="center"/>
    </xf>
    <xf numFmtId="164" fontId="31" fillId="0" borderId="0" xfId="0" applyNumberFormat="1" applyFont="1"/>
    <xf numFmtId="49" fontId="33" fillId="0" borderId="0" xfId="0" applyNumberFormat="1" applyFont="1" applyAlignment="1">
      <alignment horizontal="center" vertical="top"/>
    </xf>
    <xf numFmtId="0" fontId="30" fillId="0" borderId="0" xfId="1" applyFont="1" applyAlignment="1">
      <alignment horizontal="left" vertical="center"/>
    </xf>
    <xf numFmtId="49" fontId="30" fillId="2" borderId="15" xfId="0" applyNumberFormat="1" applyFont="1" applyFill="1" applyBorder="1" applyAlignment="1">
      <alignment horizontal="center" vertical="top"/>
    </xf>
    <xf numFmtId="0" fontId="30" fillId="2" borderId="15" xfId="0" applyFont="1" applyFill="1" applyBorder="1" applyAlignment="1">
      <alignment horizontal="justify" vertical="center"/>
    </xf>
    <xf numFmtId="0" fontId="32" fillId="0" borderId="15" xfId="0" applyFont="1" applyBorder="1"/>
    <xf numFmtId="164" fontId="30" fillId="0" borderId="15" xfId="0" applyNumberFormat="1" applyFont="1" applyBorder="1" applyAlignment="1">
      <alignment vertical="center"/>
    </xf>
    <xf numFmtId="0" fontId="34" fillId="2" borderId="1" xfId="0" applyFont="1" applyFill="1" applyBorder="1" applyAlignment="1">
      <alignment horizontal="justify" vertical="center" wrapText="1"/>
    </xf>
    <xf numFmtId="0" fontId="34" fillId="2" borderId="1" xfId="0" applyFont="1" applyFill="1" applyBorder="1" applyAlignment="1">
      <alignment horizontal="right" vertical="center" wrapText="1"/>
    </xf>
    <xf numFmtId="0" fontId="34" fillId="2" borderId="1" xfId="0" applyFont="1" applyFill="1" applyBorder="1" applyAlignment="1">
      <alignment vertical="center" wrapText="1"/>
    </xf>
    <xf numFmtId="4" fontId="34" fillId="2" borderId="1" xfId="0" applyNumberFormat="1" applyFont="1" applyFill="1" applyBorder="1" applyAlignment="1">
      <alignment vertical="center" wrapText="1"/>
    </xf>
    <xf numFmtId="164" fontId="34" fillId="2" borderId="1" xfId="0" applyNumberFormat="1" applyFont="1" applyFill="1" applyBorder="1" applyAlignment="1">
      <alignment vertical="center" wrapText="1"/>
    </xf>
    <xf numFmtId="1" fontId="34" fillId="0" borderId="0" xfId="0" applyNumberFormat="1" applyFont="1" applyAlignment="1">
      <alignment vertical="top"/>
    </xf>
    <xf numFmtId="1" fontId="34" fillId="0" borderId="0" xfId="0" applyNumberFormat="1" applyFont="1" applyAlignment="1">
      <alignment horizontal="left" vertical="top" wrapText="1"/>
    </xf>
    <xf numFmtId="0" fontId="34" fillId="0" borderId="0" xfId="0" applyFont="1" applyAlignment="1">
      <alignment horizontal="justify" vertical="top" wrapText="1"/>
    </xf>
    <xf numFmtId="4" fontId="34" fillId="0" borderId="0" xfId="0" applyNumberFormat="1" applyFont="1" applyAlignment="1">
      <alignment horizontal="right"/>
    </xf>
    <xf numFmtId="0" fontId="34" fillId="0" borderId="0" xfId="0" applyFont="1" applyAlignment="1">
      <alignment horizontal="center"/>
    </xf>
    <xf numFmtId="4" fontId="34" fillId="0" borderId="0" xfId="0" applyNumberFormat="1" applyFont="1"/>
    <xf numFmtId="164" fontId="34" fillId="0" borderId="0" xfId="0" applyNumberFormat="1" applyFont="1"/>
    <xf numFmtId="0" fontId="34" fillId="0" borderId="0" xfId="0" applyFont="1"/>
    <xf numFmtId="1" fontId="34" fillId="2" borderId="0" xfId="0" applyNumberFormat="1" applyFont="1" applyFill="1" applyAlignment="1">
      <alignment vertical="top" wrapText="1"/>
    </xf>
    <xf numFmtId="1" fontId="34" fillId="2" borderId="1" xfId="0" applyNumberFormat="1" applyFont="1" applyFill="1" applyBorder="1" applyAlignment="1">
      <alignment horizontal="left" vertical="top"/>
    </xf>
    <xf numFmtId="0" fontId="34" fillId="2" borderId="0" xfId="0" applyFont="1" applyFill="1" applyAlignment="1">
      <alignment vertical="center" wrapText="1"/>
    </xf>
    <xf numFmtId="1" fontId="34" fillId="2" borderId="2" xfId="0" applyNumberFormat="1" applyFont="1" applyFill="1" applyBorder="1" applyAlignment="1">
      <alignment horizontal="left" vertical="top"/>
    </xf>
    <xf numFmtId="0" fontId="34" fillId="2" borderId="2" xfId="0" applyFont="1" applyFill="1" applyBorder="1" applyAlignment="1">
      <alignment horizontal="justify" vertical="center" wrapText="1"/>
    </xf>
    <xf numFmtId="0" fontId="34" fillId="2" borderId="2" xfId="0" applyFont="1" applyFill="1" applyBorder="1" applyAlignment="1">
      <alignment horizontal="right" vertical="center" wrapText="1"/>
    </xf>
    <xf numFmtId="0" fontId="34" fillId="2" borderId="2" xfId="0" applyFont="1" applyFill="1" applyBorder="1" applyAlignment="1">
      <alignment vertical="center" wrapText="1"/>
    </xf>
    <xf numFmtId="4" fontId="34" fillId="2" borderId="2" xfId="0" applyNumberFormat="1" applyFont="1" applyFill="1" applyBorder="1" applyAlignment="1">
      <alignment vertical="center" wrapText="1"/>
    </xf>
    <xf numFmtId="164" fontId="34" fillId="2" borderId="2" xfId="0" applyNumberFormat="1" applyFont="1" applyFill="1" applyBorder="1" applyAlignment="1">
      <alignment vertical="center" wrapText="1"/>
    </xf>
    <xf numFmtId="1" fontId="34" fillId="0" borderId="0" xfId="1" applyNumberFormat="1" applyFont="1" applyAlignment="1">
      <alignment horizontal="left" vertical="center"/>
    </xf>
    <xf numFmtId="0" fontId="34" fillId="0" borderId="0" xfId="1" applyFont="1" applyAlignment="1">
      <alignment horizontal="left" vertical="center" wrapText="1"/>
    </xf>
    <xf numFmtId="0" fontId="34" fillId="0" borderId="0" xfId="1" applyFont="1"/>
    <xf numFmtId="4" fontId="34" fillId="0" borderId="0" xfId="1" applyNumberFormat="1" applyFont="1"/>
    <xf numFmtId="164" fontId="34" fillId="0" borderId="0" xfId="1" applyNumberFormat="1" applyFont="1" applyAlignment="1">
      <alignment vertical="center"/>
    </xf>
    <xf numFmtId="1" fontId="34" fillId="0" borderId="0" xfId="1" applyNumberFormat="1" applyFont="1" applyAlignment="1">
      <alignment horizontal="left"/>
    </xf>
    <xf numFmtId="164" fontId="34" fillId="0" borderId="0" xfId="0" applyNumberFormat="1" applyFont="1" applyAlignment="1">
      <alignment vertical="center"/>
    </xf>
    <xf numFmtId="1" fontId="34" fillId="0" borderId="0" xfId="1" applyNumberFormat="1" applyFont="1" applyAlignment="1">
      <alignment vertical="top"/>
    </xf>
    <xf numFmtId="1" fontId="35" fillId="0" borderId="0" xfId="0" applyNumberFormat="1" applyFont="1" applyAlignment="1">
      <alignment horizontal="left" vertical="top"/>
    </xf>
    <xf numFmtId="1" fontId="34" fillId="3" borderId="1" xfId="0" applyNumberFormat="1" applyFont="1" applyFill="1" applyBorder="1" applyAlignment="1">
      <alignment vertical="top"/>
    </xf>
    <xf numFmtId="1" fontId="34" fillId="3" borderId="1" xfId="0" applyNumberFormat="1" applyFont="1" applyFill="1" applyBorder="1" applyAlignment="1">
      <alignment horizontal="left" vertical="top"/>
    </xf>
    <xf numFmtId="0" fontId="34" fillId="3" borderId="1" xfId="0" applyFont="1" applyFill="1" applyBorder="1" applyAlignment="1">
      <alignment horizontal="justify" vertical="center" wrapText="1"/>
    </xf>
    <xf numFmtId="0" fontId="34" fillId="3" borderId="1" xfId="0" applyFont="1" applyFill="1" applyBorder="1" applyAlignment="1">
      <alignment horizontal="right" vertical="center" wrapText="1"/>
    </xf>
    <xf numFmtId="0" fontId="34" fillId="3" borderId="1" xfId="0" applyFont="1" applyFill="1" applyBorder="1" applyAlignment="1">
      <alignment horizontal="center" vertical="center" wrapText="1"/>
    </xf>
    <xf numFmtId="4" fontId="34" fillId="3" borderId="1" xfId="0" applyNumberFormat="1" applyFont="1" applyFill="1" applyBorder="1" applyAlignment="1">
      <alignment vertical="center" wrapText="1"/>
    </xf>
    <xf numFmtId="164" fontId="34" fillId="3" borderId="1" xfId="0" applyNumberFormat="1" applyFont="1" applyFill="1" applyBorder="1" applyAlignment="1">
      <alignment vertical="center" wrapText="1"/>
    </xf>
    <xf numFmtId="0" fontId="34" fillId="0" borderId="0" xfId="0" applyFont="1" applyAlignment="1">
      <alignment vertical="center" wrapText="1"/>
    </xf>
    <xf numFmtId="1" fontId="34" fillId="0" borderId="0" xfId="0" applyNumberFormat="1" applyFont="1" applyAlignment="1">
      <alignment horizontal="left" vertical="top"/>
    </xf>
    <xf numFmtId="4" fontId="34" fillId="0" borderId="0" xfId="0" applyNumberFormat="1" applyFont="1" applyProtection="1">
      <protection locked="0"/>
    </xf>
    <xf numFmtId="4" fontId="34" fillId="0" borderId="0" xfId="1" applyNumberFormat="1" applyFont="1" applyAlignment="1">
      <alignment horizontal="right"/>
    </xf>
    <xf numFmtId="0" fontId="34" fillId="0" borderId="0" xfId="1" applyFont="1" applyAlignment="1">
      <alignment horizontal="center"/>
    </xf>
    <xf numFmtId="4" fontId="34" fillId="0" borderId="0" xfId="1" applyNumberFormat="1" applyFont="1" applyProtection="1">
      <protection locked="0"/>
    </xf>
    <xf numFmtId="1" fontId="34" fillId="3" borderId="3" xfId="0" applyNumberFormat="1" applyFont="1" applyFill="1" applyBorder="1" applyAlignment="1">
      <alignment vertical="top" wrapText="1"/>
    </xf>
    <xf numFmtId="1" fontId="34" fillId="3" borderId="3" xfId="0" applyNumberFormat="1" applyFont="1" applyFill="1" applyBorder="1" applyAlignment="1">
      <alignment horizontal="left" vertical="top" wrapText="1"/>
    </xf>
    <xf numFmtId="0" fontId="34" fillId="3" borderId="3" xfId="0" applyFont="1" applyFill="1" applyBorder="1" applyAlignment="1">
      <alignment horizontal="justify" vertical="center" wrapText="1"/>
    </xf>
    <xf numFmtId="4" fontId="34" fillId="3" borderId="3" xfId="0" applyNumberFormat="1" applyFont="1" applyFill="1" applyBorder="1" applyAlignment="1">
      <alignment horizontal="right" vertical="center" wrapText="1"/>
    </xf>
    <xf numFmtId="0" fontId="34" fillId="3" borderId="3" xfId="0" applyFont="1" applyFill="1" applyBorder="1" applyAlignment="1">
      <alignment horizontal="left" vertical="center" wrapText="1"/>
    </xf>
    <xf numFmtId="4" fontId="34" fillId="3" borderId="3" xfId="0" applyNumberFormat="1" applyFont="1" applyFill="1" applyBorder="1" applyAlignment="1" applyProtection="1">
      <alignment vertical="center" wrapText="1"/>
      <protection locked="0"/>
    </xf>
    <xf numFmtId="164" fontId="34" fillId="3" borderId="3" xfId="0" applyNumberFormat="1" applyFont="1" applyFill="1" applyBorder="1" applyAlignment="1">
      <alignment horizontal="right" vertical="center" wrapText="1"/>
    </xf>
    <xf numFmtId="0" fontId="34" fillId="3" borderId="1" xfId="0" applyFont="1" applyFill="1" applyBorder="1" applyAlignment="1">
      <alignment horizontal="justify" vertical="top" wrapText="1"/>
    </xf>
    <xf numFmtId="4" fontId="34" fillId="3" borderId="1" xfId="0" applyNumberFormat="1" applyFont="1" applyFill="1" applyBorder="1" applyAlignment="1">
      <alignment horizontal="right"/>
    </xf>
    <xf numFmtId="0" fontId="34" fillId="3" borderId="1" xfId="0" applyFont="1" applyFill="1" applyBorder="1" applyAlignment="1">
      <alignment horizontal="center"/>
    </xf>
    <xf numFmtId="4" fontId="34" fillId="3" borderId="1" xfId="0" applyNumberFormat="1" applyFont="1" applyFill="1" applyBorder="1" applyProtection="1">
      <protection locked="0"/>
    </xf>
    <xf numFmtId="164" fontId="34" fillId="3" borderId="1" xfId="0" applyNumberFormat="1" applyFont="1" applyFill="1" applyBorder="1"/>
    <xf numFmtId="0" fontId="34" fillId="0" borderId="0" xfId="0" applyFont="1" applyAlignment="1" applyProtection="1">
      <alignment vertical="top" wrapText="1"/>
      <protection locked="0"/>
    </xf>
    <xf numFmtId="164" fontId="34" fillId="0" borderId="0" xfId="0" applyNumberFormat="1" applyFont="1" applyAlignment="1">
      <alignment horizontal="left" vertical="top" wrapText="1"/>
    </xf>
    <xf numFmtId="1" fontId="34" fillId="0" borderId="0" xfId="0" applyNumberFormat="1" applyFont="1" applyAlignment="1">
      <alignment vertical="top" wrapText="1"/>
    </xf>
    <xf numFmtId="1" fontId="34" fillId="3" borderId="1" xfId="0" applyNumberFormat="1" applyFont="1" applyFill="1" applyBorder="1" applyAlignment="1">
      <alignment vertical="top" wrapText="1"/>
    </xf>
    <xf numFmtId="1" fontId="34" fillId="3" borderId="1" xfId="0" applyNumberFormat="1" applyFont="1" applyFill="1" applyBorder="1" applyAlignment="1">
      <alignment horizontal="left" vertical="top" wrapText="1"/>
    </xf>
    <xf numFmtId="4" fontId="34" fillId="3" borderId="1" xfId="0" applyNumberFormat="1" applyFont="1" applyFill="1" applyBorder="1" applyAlignment="1">
      <alignment horizontal="right" vertical="center" wrapText="1"/>
    </xf>
    <xf numFmtId="4" fontId="34" fillId="3" borderId="1" xfId="0" applyNumberFormat="1" applyFont="1" applyFill="1" applyBorder="1" applyAlignment="1" applyProtection="1">
      <alignment vertical="center" wrapText="1"/>
      <protection locked="0"/>
    </xf>
    <xf numFmtId="0" fontId="34" fillId="0" borderId="0" xfId="0" applyFont="1" applyAlignment="1">
      <alignment horizontal="justify" vertical="center" wrapText="1"/>
    </xf>
    <xf numFmtId="4" fontId="34" fillId="0" borderId="0" xfId="0" applyNumberFormat="1" applyFont="1" applyAlignment="1">
      <alignment horizontal="right" vertical="center" wrapText="1"/>
    </xf>
    <xf numFmtId="0" fontId="34" fillId="0" borderId="0" xfId="0" applyFont="1" applyAlignment="1">
      <alignment horizontal="center" vertical="center" wrapText="1"/>
    </xf>
    <xf numFmtId="4" fontId="34" fillId="0" borderId="0" xfId="0" applyNumberFormat="1" applyFont="1" applyAlignment="1" applyProtection="1">
      <alignment vertical="center" wrapText="1"/>
      <protection locked="0"/>
    </xf>
    <xf numFmtId="164" fontId="34" fillId="0" borderId="0" xfId="0" applyNumberFormat="1" applyFont="1" applyAlignment="1">
      <alignment vertical="center" wrapText="1"/>
    </xf>
    <xf numFmtId="1" fontId="34" fillId="3" borderId="1" xfId="0" applyNumberFormat="1" applyFont="1" applyFill="1" applyBorder="1" applyAlignment="1">
      <alignment horizontal="right" vertical="top"/>
    </xf>
    <xf numFmtId="0" fontId="34" fillId="3" borderId="1" xfId="0" applyFont="1" applyFill="1" applyBorder="1" applyAlignment="1">
      <alignment vertical="center" wrapText="1"/>
    </xf>
    <xf numFmtId="0" fontId="34" fillId="0" borderId="0" xfId="0" applyFont="1" applyAlignment="1">
      <alignment horizontal="right"/>
    </xf>
    <xf numFmtId="1" fontId="34" fillId="3" borderId="3" xfId="0" applyNumberFormat="1" applyFont="1" applyFill="1" applyBorder="1" applyAlignment="1">
      <alignment horizontal="right" vertical="top" wrapText="1"/>
    </xf>
    <xf numFmtId="0" fontId="34" fillId="3" borderId="3" xfId="0" applyFont="1" applyFill="1" applyBorder="1" applyAlignment="1">
      <alignment horizontal="center" vertical="center" wrapText="1"/>
    </xf>
    <xf numFmtId="164" fontId="34" fillId="3" borderId="3" xfId="0" applyNumberFormat="1" applyFont="1" applyFill="1" applyBorder="1" applyAlignment="1">
      <alignment vertical="center" wrapText="1"/>
    </xf>
    <xf numFmtId="1" fontId="34" fillId="0" borderId="1" xfId="0" applyNumberFormat="1" applyFont="1" applyBorder="1" applyAlignment="1">
      <alignment horizontal="left" vertical="top"/>
    </xf>
    <xf numFmtId="0" fontId="34" fillId="0" borderId="1" xfId="0" applyFont="1" applyBorder="1" applyAlignment="1">
      <alignment horizontal="justify" vertical="top" wrapText="1"/>
    </xf>
    <xf numFmtId="4" fontId="34" fillId="0" borderId="1" xfId="0" applyNumberFormat="1" applyFont="1" applyBorder="1" applyAlignment="1">
      <alignment horizontal="right"/>
    </xf>
    <xf numFmtId="0" fontId="34" fillId="0" borderId="1" xfId="0" applyFont="1" applyBorder="1" applyAlignment="1">
      <alignment horizontal="center"/>
    </xf>
    <xf numFmtId="4" fontId="34" fillId="0" borderId="1" xfId="0" applyNumberFormat="1" applyFont="1" applyBorder="1" applyProtection="1">
      <protection locked="0"/>
    </xf>
    <xf numFmtId="164" fontId="34" fillId="0" borderId="1" xfId="0" applyNumberFormat="1" applyFont="1" applyBorder="1"/>
    <xf numFmtId="0" fontId="34" fillId="0" borderId="0" xfId="0" applyFont="1" applyAlignment="1">
      <alignment horizontal="left" vertical="top" wrapText="1"/>
    </xf>
    <xf numFmtId="4" fontId="34" fillId="0" borderId="0" xfId="0" applyNumberFormat="1" applyFont="1" applyAlignment="1" applyProtection="1">
      <alignment vertical="top" wrapText="1"/>
      <protection locked="0"/>
    </xf>
    <xf numFmtId="0" fontId="34" fillId="0" borderId="0" xfId="0" applyFont="1" applyAlignment="1">
      <alignment horizontal="left"/>
    </xf>
    <xf numFmtId="49" fontId="34" fillId="0" borderId="0" xfId="0" applyNumberFormat="1" applyFont="1" applyAlignment="1">
      <alignment horizontal="center" vertical="top" wrapText="1"/>
    </xf>
    <xf numFmtId="0" fontId="34" fillId="0" borderId="0" xfId="0" applyFont="1" applyAlignment="1">
      <alignment horizontal="right" vertical="top" wrapText="1"/>
    </xf>
    <xf numFmtId="4" fontId="34" fillId="0" borderId="0" xfId="0" applyNumberFormat="1" applyFont="1" applyAlignment="1">
      <alignment horizontal="center"/>
    </xf>
    <xf numFmtId="165" fontId="34" fillId="0" borderId="0" xfId="0" applyNumberFormat="1" applyFont="1"/>
    <xf numFmtId="1" fontId="34" fillId="0" borderId="0" xfId="1" applyNumberFormat="1" applyFont="1" applyAlignment="1">
      <alignment horizontal="left" vertical="top"/>
    </xf>
    <xf numFmtId="0" fontId="34" fillId="0" borderId="0" xfId="1" applyFont="1" applyAlignment="1">
      <alignment horizontal="justify" vertical="top" wrapText="1"/>
    </xf>
    <xf numFmtId="164" fontId="34" fillId="0" borderId="0" xfId="1" applyNumberFormat="1" applyFont="1"/>
    <xf numFmtId="164" fontId="34" fillId="3" borderId="3" xfId="0" applyNumberFormat="1" applyFont="1" applyFill="1" applyBorder="1" applyAlignment="1">
      <alignment vertical="center"/>
    </xf>
    <xf numFmtId="0" fontId="34" fillId="0" borderId="0" xfId="1" applyFont="1" applyAlignment="1">
      <alignment horizontal="right"/>
    </xf>
    <xf numFmtId="9" fontId="32" fillId="0" borderId="0" xfId="87" applyFont="1"/>
    <xf numFmtId="9" fontId="31" fillId="0" borderId="0" xfId="87" applyFont="1"/>
    <xf numFmtId="9" fontId="31" fillId="0" borderId="0" xfId="1" applyNumberFormat="1" applyFont="1" applyAlignment="1">
      <alignment horizontal="center"/>
    </xf>
    <xf numFmtId="0" fontId="36" fillId="0" borderId="0" xfId="0" applyFont="1" applyAlignment="1">
      <alignment wrapText="1"/>
    </xf>
    <xf numFmtId="0" fontId="34" fillId="2" borderId="1" xfId="0" applyFont="1" applyFill="1" applyBorder="1" applyAlignment="1">
      <alignment horizontal="justify" vertical="center"/>
    </xf>
    <xf numFmtId="1" fontId="34" fillId="3" borderId="3" xfId="1" applyNumberFormat="1" applyFont="1" applyFill="1" applyBorder="1" applyAlignment="1">
      <alignment horizontal="left"/>
    </xf>
    <xf numFmtId="0" fontId="34" fillId="3" borderId="3" xfId="1" applyFont="1" applyFill="1" applyBorder="1" applyAlignment="1">
      <alignment horizontal="left" vertical="center" wrapText="1"/>
    </xf>
    <xf numFmtId="0" fontId="34" fillId="3" borderId="3" xfId="1" applyFont="1" applyFill="1" applyBorder="1"/>
    <xf numFmtId="1" fontId="34" fillId="0" borderId="0" xfId="0" applyNumberFormat="1" applyFont="1" applyFill="1" applyAlignment="1">
      <alignment vertical="top"/>
    </xf>
    <xf numFmtId="1" fontId="34" fillId="0" borderId="0" xfId="0" applyNumberFormat="1" applyFont="1" applyFill="1" applyAlignment="1">
      <alignment horizontal="left" vertical="top" wrapText="1"/>
    </xf>
    <xf numFmtId="0" fontId="34" fillId="0" borderId="0" xfId="0" applyFont="1" applyFill="1" applyAlignment="1">
      <alignment horizontal="justify" vertical="top" wrapText="1"/>
    </xf>
    <xf numFmtId="4" fontId="34" fillId="0" borderId="0" xfId="0" applyNumberFormat="1" applyFont="1" applyFill="1" applyAlignment="1">
      <alignment horizontal="right"/>
    </xf>
    <xf numFmtId="0" fontId="34" fillId="0" borderId="0" xfId="0" applyFont="1" applyFill="1" applyAlignment="1">
      <alignment horizontal="center"/>
    </xf>
    <xf numFmtId="4" fontId="34" fillId="0" borderId="0" xfId="0" applyNumberFormat="1" applyFont="1" applyFill="1" applyProtection="1">
      <protection locked="0"/>
    </xf>
    <xf numFmtId="164" fontId="34" fillId="0" borderId="0" xfId="0" applyNumberFormat="1" applyFont="1" applyFill="1"/>
    <xf numFmtId="0" fontId="34" fillId="0" borderId="0" xfId="0" applyNumberFormat="1" applyFont="1" applyAlignment="1">
      <alignment horizontal="center"/>
    </xf>
    <xf numFmtId="0" fontId="34" fillId="0" borderId="0" xfId="0" applyNumberFormat="1" applyFont="1" applyAlignment="1">
      <alignment horizontal="center" vertical="top" wrapText="1"/>
    </xf>
    <xf numFmtId="4" fontId="34" fillId="0" borderId="0" xfId="0" applyNumberFormat="1" applyFont="1" applyFill="1"/>
    <xf numFmtId="164" fontId="34" fillId="0" borderId="0" xfId="1" applyNumberFormat="1" applyFont="1" applyAlignment="1" applyProtection="1">
      <alignment vertical="center"/>
      <protection locked="0"/>
    </xf>
    <xf numFmtId="164" fontId="34" fillId="0" borderId="0" xfId="0" applyNumberFormat="1" applyFont="1" applyProtection="1">
      <protection locked="0"/>
    </xf>
    <xf numFmtId="0" fontId="37" fillId="0" borderId="0" xfId="84" applyFont="1"/>
    <xf numFmtId="0" fontId="34" fillId="0" borderId="0" xfId="84" applyFont="1"/>
    <xf numFmtId="4" fontId="34" fillId="0" borderId="0" xfId="84" applyNumberFormat="1" applyFont="1"/>
    <xf numFmtId="49" fontId="38" fillId="0" borderId="0" xfId="84" applyNumberFormat="1" applyFont="1"/>
    <xf numFmtId="49" fontId="34" fillId="0" borderId="0" xfId="84" applyNumberFormat="1" applyFont="1"/>
    <xf numFmtId="49" fontId="39" fillId="0" borderId="0" xfId="84" applyNumberFormat="1" applyFont="1"/>
    <xf numFmtId="0" fontId="1" fillId="0" borderId="0" xfId="84"/>
    <xf numFmtId="0" fontId="31" fillId="0" borderId="0" xfId="84" applyFont="1"/>
    <xf numFmtId="4" fontId="34" fillId="0" borderId="0" xfId="84" applyNumberFormat="1" applyFont="1" applyAlignment="1">
      <alignment vertical="top"/>
    </xf>
    <xf numFmtId="0" fontId="34" fillId="0" borderId="0" xfId="84" applyFont="1" applyAlignment="1">
      <alignment horizontal="left" vertical="top" wrapText="1" indent="1"/>
    </xf>
    <xf numFmtId="0" fontId="34" fillId="0" borderId="0" xfId="84" applyFont="1" applyAlignment="1">
      <alignment vertical="top" wrapText="1"/>
    </xf>
    <xf numFmtId="0" fontId="34" fillId="0" borderId="0" xfId="84" applyFont="1" applyAlignment="1">
      <alignment horizontal="right" vertical="top" wrapText="1"/>
    </xf>
    <xf numFmtId="4" fontId="34" fillId="0" borderId="0" xfId="84" applyNumberFormat="1" applyFont="1" applyAlignment="1">
      <alignment horizontal="right" vertical="top" wrapText="1"/>
    </xf>
    <xf numFmtId="0" fontId="34" fillId="0" borderId="16" xfId="84" applyFont="1" applyBorder="1"/>
    <xf numFmtId="49" fontId="34" fillId="0" borderId="0" xfId="84" applyNumberFormat="1" applyFont="1" applyAlignment="1">
      <alignment vertical="top"/>
    </xf>
    <xf numFmtId="49" fontId="34" fillId="0" borderId="0" xfId="84" applyNumberFormat="1" applyFont="1" applyAlignment="1">
      <alignment wrapText="1"/>
    </xf>
    <xf numFmtId="0" fontId="34" fillId="0" borderId="0" xfId="84" applyFont="1" applyAlignment="1">
      <alignment horizontal="right" vertical="top"/>
    </xf>
    <xf numFmtId="0" fontId="34" fillId="0" borderId="0" xfId="84" applyFont="1" applyAlignment="1">
      <alignment vertical="top"/>
    </xf>
    <xf numFmtId="49" fontId="34" fillId="0" borderId="0" xfId="84" applyNumberFormat="1" applyFont="1" applyAlignment="1">
      <alignment vertical="top" wrapText="1"/>
    </xf>
    <xf numFmtId="49" fontId="34" fillId="0" borderId="0" xfId="84" applyNumberFormat="1" applyFont="1" applyAlignment="1">
      <alignment horizontal="right" vertical="top" wrapText="1"/>
    </xf>
    <xf numFmtId="0" fontId="34" fillId="0" borderId="0" xfId="84" applyFont="1" applyAlignment="1">
      <alignment wrapText="1"/>
    </xf>
    <xf numFmtId="2" fontId="34" fillId="0" borderId="0" xfId="84" applyNumberFormat="1" applyFont="1" applyAlignment="1">
      <alignment vertical="top"/>
    </xf>
    <xf numFmtId="0" fontId="41" fillId="0" borderId="0" xfId="84" applyFont="1"/>
    <xf numFmtId="49" fontId="34" fillId="0" borderId="16" xfId="84" applyNumberFormat="1" applyFont="1" applyBorder="1"/>
    <xf numFmtId="2" fontId="34" fillId="0" borderId="16" xfId="84" applyNumberFormat="1" applyFont="1" applyBorder="1" applyAlignment="1">
      <alignment vertical="top"/>
    </xf>
    <xf numFmtId="4" fontId="34" fillId="0" borderId="16" xfId="84" applyNumberFormat="1" applyFont="1" applyBorder="1"/>
    <xf numFmtId="2" fontId="34" fillId="0" borderId="0" xfId="84" applyNumberFormat="1" applyFont="1"/>
    <xf numFmtId="49" fontId="34" fillId="0" borderId="0" xfId="84" applyNumberFormat="1" applyFont="1" applyAlignment="1">
      <alignment horizontal="left" vertical="top"/>
    </xf>
    <xf numFmtId="0" fontId="43" fillId="0" borderId="0" xfId="84" applyFont="1"/>
    <xf numFmtId="2" fontId="34" fillId="0" borderId="16" xfId="84" applyNumberFormat="1" applyFont="1" applyBorder="1"/>
    <xf numFmtId="49" fontId="44" fillId="0" borderId="0" xfId="84" applyNumberFormat="1" applyFont="1"/>
    <xf numFmtId="0" fontId="44" fillId="0" borderId="0" xfId="84" applyFont="1"/>
    <xf numFmtId="2" fontId="44" fillId="0" borderId="0" xfId="84" applyNumberFormat="1" applyFont="1" applyAlignment="1">
      <alignment vertical="top"/>
    </xf>
    <xf numFmtId="2" fontId="44" fillId="0" borderId="0" xfId="84" applyNumberFormat="1" applyFont="1"/>
    <xf numFmtId="49" fontId="45" fillId="0" borderId="0" xfId="84" applyNumberFormat="1" applyFont="1" applyAlignment="1">
      <alignment vertical="top"/>
    </xf>
    <xf numFmtId="49" fontId="45" fillId="0" borderId="0" xfId="84" applyNumberFormat="1" applyFont="1"/>
    <xf numFmtId="49" fontId="17" fillId="0" borderId="0" xfId="84" applyNumberFormat="1" applyFont="1" applyAlignment="1">
      <alignment vertical="top"/>
    </xf>
    <xf numFmtId="0" fontId="17" fillId="0" borderId="0" xfId="84" applyFont="1"/>
    <xf numFmtId="0" fontId="17" fillId="0" borderId="0" xfId="84" applyFont="1" applyAlignment="1">
      <alignment vertical="top" wrapText="1"/>
    </xf>
    <xf numFmtId="0" fontId="17" fillId="0" borderId="0" xfId="84" applyFont="1" applyAlignment="1">
      <alignment horizontal="right" vertical="top"/>
    </xf>
    <xf numFmtId="0" fontId="17" fillId="0" borderId="0" xfId="84" applyFont="1" applyAlignment="1">
      <alignment vertical="top"/>
    </xf>
    <xf numFmtId="49" fontId="46" fillId="0" borderId="0" xfId="84" applyNumberFormat="1" applyFont="1" applyAlignment="1">
      <alignment horizontal="left" vertical="top"/>
    </xf>
    <xf numFmtId="0" fontId="44" fillId="0" borderId="0" xfId="84" applyFont="1" applyAlignment="1">
      <alignment horizontal="right" vertical="top"/>
    </xf>
    <xf numFmtId="49" fontId="46" fillId="0" borderId="0" xfId="84" applyNumberFormat="1" applyFont="1" applyAlignment="1">
      <alignment horizontal="left" vertical="top" wrapText="1"/>
    </xf>
    <xf numFmtId="0" fontId="47" fillId="0" borderId="0" xfId="84" applyFont="1" applyAlignment="1">
      <alignment vertical="top"/>
    </xf>
    <xf numFmtId="0" fontId="48" fillId="0" borderId="0" xfId="84" applyFont="1" applyAlignment="1">
      <alignment horizontal="right" vertical="top" wrapText="1"/>
    </xf>
    <xf numFmtId="49" fontId="44" fillId="0" borderId="0" xfId="84" applyNumberFormat="1" applyFont="1" applyAlignment="1">
      <alignment vertical="top"/>
    </xf>
    <xf numFmtId="0" fontId="44" fillId="0" borderId="0" xfId="84" applyFont="1" applyAlignment="1">
      <alignment vertical="top"/>
    </xf>
    <xf numFmtId="49" fontId="49" fillId="0" borderId="0" xfId="84" applyNumberFormat="1" applyFont="1" applyAlignment="1">
      <alignment horizontal="left" vertical="top"/>
    </xf>
    <xf numFmtId="49" fontId="49" fillId="0" borderId="0" xfId="84" applyNumberFormat="1" applyFont="1" applyAlignment="1">
      <alignment horizontal="left" vertical="top" wrapText="1"/>
    </xf>
    <xf numFmtId="0" fontId="38" fillId="0" borderId="0" xfId="84" applyFont="1" applyAlignment="1">
      <alignment horizontal="center" vertical="justify" wrapText="1"/>
    </xf>
    <xf numFmtId="0" fontId="34" fillId="0" borderId="0" xfId="84" applyFont="1" applyAlignment="1">
      <alignment horizontal="left" vertical="justify" wrapText="1"/>
    </xf>
    <xf numFmtId="0" fontId="34" fillId="0" borderId="0" xfId="84" applyFont="1" applyAlignment="1">
      <alignment horizontal="center"/>
    </xf>
    <xf numFmtId="3" fontId="34" fillId="0" borderId="0" xfId="84" applyNumberFormat="1" applyFont="1"/>
    <xf numFmtId="3" fontId="34" fillId="0" borderId="0" xfId="84" applyNumberFormat="1" applyFont="1" applyAlignment="1">
      <alignment wrapText="1"/>
    </xf>
    <xf numFmtId="0" fontId="1" fillId="0" borderId="0" xfId="84" applyAlignment="1">
      <alignment horizontal="left" vertical="justify" wrapText="1"/>
    </xf>
    <xf numFmtId="1" fontId="50" fillId="0" borderId="0" xfId="84" applyNumberFormat="1" applyFont="1" applyAlignment="1">
      <alignment horizontal="center"/>
    </xf>
    <xf numFmtId="2" fontId="17" fillId="0" borderId="0" xfId="84" applyNumberFormat="1" applyFont="1" applyAlignment="1">
      <alignment vertical="top"/>
    </xf>
    <xf numFmtId="4" fontId="17" fillId="0" borderId="0" xfId="84" applyNumberFormat="1" applyFont="1" applyAlignment="1">
      <alignment vertical="top"/>
    </xf>
    <xf numFmtId="49" fontId="17" fillId="0" borderId="16" xfId="84" applyNumberFormat="1" applyFont="1" applyBorder="1" applyAlignment="1">
      <alignment vertical="top"/>
    </xf>
    <xf numFmtId="0" fontId="17" fillId="0" borderId="16" xfId="84" applyFont="1" applyBorder="1"/>
    <xf numFmtId="49" fontId="17" fillId="0" borderId="0" xfId="84" applyNumberFormat="1" applyFont="1" applyAlignment="1">
      <alignment wrapText="1"/>
    </xf>
    <xf numFmtId="0" fontId="1" fillId="0" borderId="0" xfId="84" applyAlignment="1">
      <alignment horizontal="center" vertical="justify" wrapText="1"/>
    </xf>
    <xf numFmtId="1" fontId="1" fillId="0" borderId="0" xfId="84" applyNumberFormat="1" applyAlignment="1">
      <alignment horizontal="left" wrapText="1"/>
    </xf>
    <xf numFmtId="4" fontId="1" fillId="0" borderId="0" xfId="84" applyNumberFormat="1" applyAlignment="1">
      <alignment wrapText="1"/>
    </xf>
    <xf numFmtId="0" fontId="34" fillId="0" borderId="0" xfId="84" applyFont="1" applyAlignment="1">
      <alignment horizontal="left" vertical="justify"/>
    </xf>
    <xf numFmtId="4" fontId="34" fillId="0" borderId="0" xfId="84" applyNumberFormat="1" applyFont="1" applyAlignment="1">
      <alignment horizontal="right"/>
    </xf>
    <xf numFmtId="0" fontId="38" fillId="0" borderId="0" xfId="84" applyFont="1" applyAlignment="1">
      <alignment horizontal="center" vertical="top"/>
    </xf>
    <xf numFmtId="3" fontId="34" fillId="0" borderId="0" xfId="84" applyNumberFormat="1" applyFont="1" applyAlignment="1">
      <alignment horizontal="right"/>
    </xf>
    <xf numFmtId="4" fontId="1" fillId="0" borderId="0" xfId="84" applyNumberFormat="1" applyAlignment="1">
      <alignment horizontal="right"/>
    </xf>
    <xf numFmtId="0" fontId="38" fillId="0" borderId="0" xfId="84" applyFont="1" applyAlignment="1">
      <alignment horizontal="center" vertical="top" wrapText="1"/>
    </xf>
    <xf numFmtId="0" fontId="34" fillId="0" borderId="0" xfId="84" applyFont="1" applyAlignment="1">
      <alignment horizontal="left" vertical="top" wrapText="1"/>
    </xf>
    <xf numFmtId="0" fontId="34" fillId="0" borderId="0" xfId="84" applyFont="1" applyAlignment="1">
      <alignment horizontal="center" wrapText="1"/>
    </xf>
    <xf numFmtId="3" fontId="34" fillId="0" borderId="0" xfId="84" applyNumberFormat="1" applyFont="1" applyAlignment="1">
      <alignment horizontal="right" wrapText="1"/>
    </xf>
    <xf numFmtId="4" fontId="1" fillId="0" borderId="0" xfId="84" applyNumberFormat="1" applyAlignment="1">
      <alignment horizontal="left" vertical="top" wrapText="1"/>
    </xf>
    <xf numFmtId="0" fontId="34" fillId="0" borderId="0" xfId="88" applyFont="1" applyAlignment="1">
      <alignment vertical="top" wrapText="1"/>
    </xf>
    <xf numFmtId="1" fontId="34" fillId="0" borderId="0" xfId="84" applyNumberFormat="1" applyFont="1" applyAlignment="1">
      <alignment horizontal="right"/>
    </xf>
    <xf numFmtId="0" fontId="52" fillId="0" borderId="0" xfId="84" applyFont="1"/>
    <xf numFmtId="0" fontId="38" fillId="0" borderId="0" xfId="84" applyFont="1"/>
    <xf numFmtId="49" fontId="17" fillId="0" borderId="0" xfId="84" applyNumberFormat="1" applyFont="1"/>
    <xf numFmtId="4" fontId="17" fillId="0" borderId="0" xfId="84" applyNumberFormat="1" applyFont="1"/>
    <xf numFmtId="49" fontId="17" fillId="0" borderId="16" xfId="84" applyNumberFormat="1" applyFont="1" applyBorder="1"/>
    <xf numFmtId="2" fontId="17" fillId="0" borderId="16" xfId="84" applyNumberFormat="1" applyFont="1" applyBorder="1" applyAlignment="1">
      <alignment vertical="top"/>
    </xf>
    <xf numFmtId="4" fontId="17" fillId="0" borderId="16" xfId="84" applyNumberFormat="1" applyFont="1" applyBorder="1"/>
    <xf numFmtId="0" fontId="44" fillId="0" borderId="0" xfId="84" applyFont="1" applyAlignment="1">
      <alignment vertical="top" wrapText="1"/>
    </xf>
    <xf numFmtId="4" fontId="44" fillId="0" borderId="0" xfId="84" applyNumberFormat="1" applyFont="1" applyAlignment="1">
      <alignment vertical="top"/>
    </xf>
    <xf numFmtId="49" fontId="39" fillId="0" borderId="0" xfId="84" applyNumberFormat="1" applyFont="1" applyAlignment="1">
      <alignment horizontal="left" vertical="top"/>
    </xf>
    <xf numFmtId="2" fontId="34" fillId="0" borderId="0" xfId="84" applyNumberFormat="1" applyFont="1" applyAlignment="1">
      <alignment horizontal="right" vertical="top"/>
    </xf>
    <xf numFmtId="4" fontId="34" fillId="0" borderId="0" xfId="84" applyNumberFormat="1" applyFont="1" applyAlignment="1">
      <alignment horizontal="right" vertical="top"/>
    </xf>
    <xf numFmtId="49" fontId="17" fillId="0" borderId="0" xfId="84" applyNumberFormat="1" applyFont="1" applyAlignment="1">
      <alignment horizontal="left" vertical="top"/>
    </xf>
    <xf numFmtId="4" fontId="44" fillId="0" borderId="0" xfId="89" applyNumberFormat="1" applyFont="1" applyAlignment="1">
      <alignment horizontal="right" vertical="top"/>
    </xf>
    <xf numFmtId="4" fontId="17" fillId="0" borderId="0" xfId="84" applyNumberFormat="1" applyFont="1" applyAlignment="1">
      <alignment horizontal="right" vertical="top"/>
    </xf>
    <xf numFmtId="49" fontId="17" fillId="0" borderId="0" xfId="84" applyNumberFormat="1" applyFont="1" applyAlignment="1">
      <alignment vertical="top" wrapText="1"/>
    </xf>
    <xf numFmtId="49" fontId="17" fillId="0" borderId="0" xfId="84" applyNumberFormat="1" applyFont="1" applyAlignment="1">
      <alignment horizontal="right" vertical="top" wrapText="1"/>
    </xf>
    <xf numFmtId="0" fontId="34" fillId="0" borderId="0" xfId="89" applyFont="1" applyAlignment="1">
      <alignment horizontal="justify" vertical="top"/>
    </xf>
    <xf numFmtId="0" fontId="17" fillId="0" borderId="0" xfId="89" applyFont="1" applyAlignment="1">
      <alignment horizontal="right" vertical="top"/>
    </xf>
    <xf numFmtId="0" fontId="53" fillId="0" borderId="0" xfId="89" applyFont="1" applyAlignment="1">
      <alignment horizontal="justify" vertical="top"/>
    </xf>
    <xf numFmtId="0" fontId="34" fillId="0" borderId="0" xfId="89" applyFont="1" applyAlignment="1">
      <alignment horizontal="left" vertical="top" wrapText="1"/>
    </xf>
    <xf numFmtId="0" fontId="54" fillId="0" borderId="0" xfId="89" applyFont="1" applyAlignment="1">
      <alignment horizontal="justify" vertical="top"/>
    </xf>
    <xf numFmtId="2" fontId="41" fillId="0" borderId="0" xfId="84" applyNumberFormat="1" applyFont="1" applyAlignment="1">
      <alignment vertical="top"/>
    </xf>
    <xf numFmtId="2" fontId="41" fillId="0" borderId="16" xfId="84" applyNumberFormat="1" applyFont="1" applyBorder="1" applyAlignment="1">
      <alignment vertical="top"/>
    </xf>
    <xf numFmtId="4" fontId="41" fillId="0" borderId="16" xfId="84" applyNumberFormat="1" applyFont="1" applyBorder="1"/>
    <xf numFmtId="4" fontId="41" fillId="0" borderId="0" xfId="84" applyNumberFormat="1" applyFont="1"/>
    <xf numFmtId="0" fontId="17" fillId="0" borderId="0" xfId="84" applyFont="1" applyAlignment="1">
      <alignment wrapText="1"/>
    </xf>
    <xf numFmtId="4" fontId="44" fillId="0" borderId="0" xfId="84" applyNumberFormat="1" applyFont="1"/>
    <xf numFmtId="49" fontId="43" fillId="0" borderId="0" xfId="84" applyNumberFormat="1" applyFont="1"/>
    <xf numFmtId="4" fontId="43" fillId="0" borderId="0" xfId="84" applyNumberFormat="1" applyFont="1"/>
    <xf numFmtId="49" fontId="44" fillId="0" borderId="16" xfId="84" applyNumberFormat="1" applyFont="1" applyBorder="1"/>
    <xf numFmtId="0" fontId="44" fillId="0" borderId="16" xfId="84" applyFont="1" applyBorder="1"/>
    <xf numFmtId="2" fontId="44" fillId="0" borderId="16" xfId="84" applyNumberFormat="1" applyFont="1" applyBorder="1" applyAlignment="1">
      <alignment vertical="top"/>
    </xf>
    <xf numFmtId="4" fontId="44" fillId="0" borderId="16" xfId="84" applyNumberFormat="1" applyFont="1" applyBorder="1"/>
    <xf numFmtId="49" fontId="39" fillId="0" borderId="0" xfId="90" applyNumberFormat="1" applyFont="1"/>
    <xf numFmtId="0" fontId="34" fillId="0" borderId="0" xfId="90" applyFont="1"/>
    <xf numFmtId="4" fontId="34" fillId="0" borderId="0" xfId="90" applyNumberFormat="1" applyFont="1"/>
    <xf numFmtId="0" fontId="1" fillId="0" borderId="0" xfId="90" applyFont="1"/>
    <xf numFmtId="49" fontId="34" fillId="0" borderId="0" xfId="90" applyNumberFormat="1" applyFont="1"/>
    <xf numFmtId="0" fontId="56" fillId="0" borderId="0" xfId="84" applyFont="1"/>
    <xf numFmtId="4" fontId="34" fillId="0" borderId="0" xfId="90" applyNumberFormat="1" applyFont="1" applyAlignment="1">
      <alignment vertical="top"/>
    </xf>
    <xf numFmtId="49" fontId="34" fillId="0" borderId="0" xfId="90" applyNumberFormat="1" applyFont="1" applyAlignment="1">
      <alignment vertical="top"/>
    </xf>
    <xf numFmtId="0" fontId="34" fillId="0" borderId="0" xfId="90" applyFont="1" applyAlignment="1">
      <alignment horizontal="left" vertical="top" wrapText="1"/>
    </xf>
    <xf numFmtId="0" fontId="34" fillId="0" borderId="0" xfId="90" applyFont="1" applyAlignment="1">
      <alignment horizontal="right" vertical="top"/>
    </xf>
    <xf numFmtId="0" fontId="34" fillId="0" borderId="0" xfId="90" applyFont="1" applyAlignment="1">
      <alignment vertical="top"/>
    </xf>
    <xf numFmtId="49" fontId="17" fillId="0" borderId="0" xfId="90" applyNumberFormat="1" applyFont="1" applyAlignment="1">
      <alignment vertical="top"/>
    </xf>
    <xf numFmtId="0" fontId="17" fillId="0" borderId="0" xfId="90" applyFont="1" applyAlignment="1">
      <alignment horizontal="left" vertical="top" wrapText="1"/>
    </xf>
    <xf numFmtId="0" fontId="17" fillId="0" borderId="0" xfId="90" applyFont="1" applyAlignment="1">
      <alignment horizontal="right" vertical="top"/>
    </xf>
    <xf numFmtId="0" fontId="17" fillId="0" borderId="0" xfId="90" applyFont="1" applyAlignment="1">
      <alignment vertical="top"/>
    </xf>
    <xf numFmtId="4" fontId="17" fillId="0" borderId="0" xfId="90" applyNumberFormat="1" applyFont="1" applyAlignment="1">
      <alignment vertical="top"/>
    </xf>
    <xf numFmtId="0" fontId="17" fillId="0" borderId="0" xfId="84" applyFont="1" applyAlignment="1">
      <alignment horizontal="left" vertical="top" wrapText="1"/>
    </xf>
    <xf numFmtId="0" fontId="57" fillId="0" borderId="0" xfId="84" applyFont="1"/>
    <xf numFmtId="4" fontId="44" fillId="0" borderId="0" xfId="90" applyNumberFormat="1" applyFont="1" applyAlignment="1">
      <alignment vertical="top"/>
    </xf>
    <xf numFmtId="49" fontId="17" fillId="0" borderId="0" xfId="90" applyNumberFormat="1" applyFont="1" applyAlignment="1">
      <alignment horizontal="left" vertical="top"/>
    </xf>
    <xf numFmtId="0" fontId="17" fillId="0" borderId="0" xfId="90" applyFont="1" applyAlignment="1">
      <alignment vertical="top" wrapText="1"/>
    </xf>
    <xf numFmtId="0" fontId="17" fillId="0" borderId="0" xfId="84" applyFont="1" applyAlignment="1">
      <alignment horizontal="right" vertical="top" wrapText="1"/>
    </xf>
    <xf numFmtId="49" fontId="17" fillId="0" borderId="0" xfId="90" applyNumberFormat="1" applyFont="1" applyAlignment="1">
      <alignment vertical="top" wrapText="1"/>
    </xf>
    <xf numFmtId="0" fontId="17" fillId="0" borderId="0" xfId="90" applyFont="1" applyAlignment="1">
      <alignment horizontal="right" vertical="top" wrapText="1"/>
    </xf>
    <xf numFmtId="49" fontId="17" fillId="0" borderId="0" xfId="90" applyNumberFormat="1" applyFont="1"/>
    <xf numFmtId="0" fontId="17" fillId="0" borderId="0" xfId="90" applyFont="1"/>
    <xf numFmtId="4" fontId="17" fillId="0" borderId="0" xfId="90" applyNumberFormat="1" applyFont="1"/>
    <xf numFmtId="49" fontId="17" fillId="0" borderId="16" xfId="90" applyNumberFormat="1" applyFont="1" applyBorder="1"/>
    <xf numFmtId="0" fontId="17" fillId="0" borderId="16" xfId="90" applyFont="1" applyBorder="1"/>
    <xf numFmtId="0" fontId="34" fillId="0" borderId="0" xfId="90" applyFont="1" applyAlignment="1">
      <alignment vertical="top" wrapText="1"/>
    </xf>
    <xf numFmtId="0" fontId="58" fillId="0" borderId="0" xfId="91" applyFont="1"/>
    <xf numFmtId="0" fontId="58" fillId="0" borderId="17" xfId="91" applyFont="1" applyBorder="1"/>
    <xf numFmtId="0" fontId="58" fillId="0" borderId="18" xfId="91" applyFont="1" applyBorder="1"/>
    <xf numFmtId="0" fontId="58" fillId="0" borderId="19" xfId="91" applyFont="1" applyBorder="1"/>
    <xf numFmtId="0" fontId="58" fillId="0" borderId="20" xfId="91" applyFont="1" applyBorder="1"/>
    <xf numFmtId="0" fontId="58" fillId="0" borderId="21" xfId="91" applyFont="1" applyBorder="1"/>
    <xf numFmtId="0" fontId="58" fillId="0" borderId="22" xfId="91" applyFont="1" applyBorder="1"/>
    <xf numFmtId="0" fontId="58" fillId="0" borderId="16" xfId="91" applyFont="1" applyBorder="1"/>
    <xf numFmtId="0" fontId="58" fillId="0" borderId="23" xfId="91" applyFont="1" applyBorder="1"/>
    <xf numFmtId="0" fontId="62" fillId="28" borderId="17" xfId="91" applyFont="1" applyFill="1" applyBorder="1"/>
    <xf numFmtId="0" fontId="62" fillId="28" borderId="18" xfId="91" applyFont="1" applyFill="1" applyBorder="1"/>
    <xf numFmtId="169" fontId="62" fillId="28" borderId="18" xfId="91" applyNumberFormat="1" applyFont="1" applyFill="1" applyBorder="1"/>
    <xf numFmtId="168" fontId="62" fillId="28" borderId="19" xfId="91" applyNumberFormat="1" applyFont="1" applyFill="1" applyBorder="1"/>
    <xf numFmtId="0" fontId="62" fillId="28" borderId="20" xfId="91" applyFont="1" applyFill="1" applyBorder="1"/>
    <xf numFmtId="0" fontId="62" fillId="28" borderId="0" xfId="91" applyFont="1" applyFill="1"/>
    <xf numFmtId="169" fontId="62" fillId="28" borderId="0" xfId="91" applyNumberFormat="1" applyFont="1" applyFill="1"/>
    <xf numFmtId="168" fontId="62" fillId="28" borderId="21" xfId="91" applyNumberFormat="1" applyFont="1" applyFill="1" applyBorder="1"/>
    <xf numFmtId="169" fontId="62" fillId="28" borderId="0" xfId="91" applyNumberFormat="1" applyFont="1" applyFill="1" applyAlignment="1">
      <alignment horizontal="center"/>
    </xf>
    <xf numFmtId="0" fontId="62" fillId="28" borderId="0" xfId="91" applyFont="1" applyFill="1" applyAlignment="1">
      <alignment horizontal="center"/>
    </xf>
    <xf numFmtId="0" fontId="30" fillId="28" borderId="20" xfId="91" applyFont="1" applyFill="1" applyBorder="1"/>
    <xf numFmtId="0" fontId="30" fillId="28" borderId="0" xfId="91" applyFont="1" applyFill="1"/>
    <xf numFmtId="169" fontId="30" fillId="28" borderId="0" xfId="91" applyNumberFormat="1" applyFont="1" applyFill="1" applyAlignment="1">
      <alignment horizontal="center"/>
    </xf>
    <xf numFmtId="4" fontId="30" fillId="28" borderId="0" xfId="91" applyNumberFormat="1" applyFont="1" applyFill="1" applyAlignment="1">
      <alignment horizontal="right"/>
    </xf>
    <xf numFmtId="0" fontId="31" fillId="28" borderId="0" xfId="91" applyFont="1" applyFill="1"/>
    <xf numFmtId="170" fontId="30" fillId="28" borderId="21" xfId="91" applyNumberFormat="1" applyFont="1" applyFill="1" applyBorder="1" applyAlignment="1">
      <alignment horizontal="right"/>
    </xf>
    <xf numFmtId="0" fontId="31" fillId="0" borderId="0" xfId="91" applyFont="1"/>
    <xf numFmtId="0" fontId="30" fillId="28" borderId="22" xfId="91" applyFont="1" applyFill="1" applyBorder="1"/>
    <xf numFmtId="0" fontId="30" fillId="28" borderId="16" xfId="91" applyFont="1" applyFill="1" applyBorder="1"/>
    <xf numFmtId="169" fontId="30" fillId="28" borderId="16" xfId="91" applyNumberFormat="1" applyFont="1" applyFill="1" applyBorder="1" applyAlignment="1">
      <alignment horizontal="center"/>
    </xf>
    <xf numFmtId="4" fontId="30" fillId="28" borderId="16" xfId="91" applyNumberFormat="1" applyFont="1" applyFill="1" applyBorder="1" applyAlignment="1">
      <alignment horizontal="right"/>
    </xf>
    <xf numFmtId="0" fontId="31" fillId="28" borderId="16" xfId="91" applyFont="1" applyFill="1" applyBorder="1"/>
    <xf numFmtId="168" fontId="30" fillId="28" borderId="23" xfId="91" applyNumberFormat="1" applyFont="1" applyFill="1" applyBorder="1" applyAlignment="1">
      <alignment horizontal="right"/>
    </xf>
    <xf numFmtId="0" fontId="62" fillId="0" borderId="0" xfId="91" applyFont="1"/>
    <xf numFmtId="169" fontId="62" fillId="0" borderId="0" xfId="91" applyNumberFormat="1" applyFont="1" applyAlignment="1">
      <alignment horizontal="center"/>
    </xf>
    <xf numFmtId="0" fontId="62" fillId="0" borderId="0" xfId="91" applyFont="1" applyAlignment="1">
      <alignment horizontal="center"/>
    </xf>
    <xf numFmtId="169" fontId="62" fillId="0" borderId="0" xfId="91" applyNumberFormat="1" applyFont="1"/>
    <xf numFmtId="168" fontId="62" fillId="0" borderId="0" xfId="91" applyNumberFormat="1" applyFont="1"/>
    <xf numFmtId="0" fontId="63" fillId="0" borderId="24" xfId="91" applyFont="1" applyBorder="1"/>
    <xf numFmtId="0" fontId="62" fillId="0" borderId="25" xfId="91" applyFont="1" applyBorder="1"/>
    <xf numFmtId="169" fontId="62" fillId="0" borderId="25" xfId="91" applyNumberFormat="1" applyFont="1" applyBorder="1" applyAlignment="1">
      <alignment horizontal="center"/>
    </xf>
    <xf numFmtId="0" fontId="62" fillId="0" borderId="25" xfId="91" applyFont="1" applyBorder="1" applyAlignment="1">
      <alignment horizontal="center"/>
    </xf>
    <xf numFmtId="169" fontId="62" fillId="0" borderId="25" xfId="91" applyNumberFormat="1" applyFont="1" applyBorder="1"/>
    <xf numFmtId="168" fontId="63" fillId="0" borderId="26" xfId="91" applyNumberFormat="1" applyFont="1" applyBorder="1"/>
    <xf numFmtId="0" fontId="58" fillId="0" borderId="0" xfId="91" applyFont="1" applyAlignment="1">
      <alignment horizontal="right"/>
    </xf>
    <xf numFmtId="169" fontId="64" fillId="0" borderId="0" xfId="91" applyNumberFormat="1" applyFont="1"/>
    <xf numFmtId="0" fontId="31" fillId="0" borderId="0" xfId="91" applyFont="1" applyAlignment="1">
      <alignment horizontal="right"/>
    </xf>
    <xf numFmtId="4" fontId="31" fillId="0" borderId="0" xfId="91" applyNumberFormat="1" applyFont="1" applyAlignment="1">
      <alignment horizontal="right"/>
    </xf>
    <xf numFmtId="169" fontId="58" fillId="0" borderId="0" xfId="91" applyNumberFormat="1" applyFont="1"/>
    <xf numFmtId="1" fontId="38" fillId="28" borderId="27" xfId="92" applyNumberFormat="1" applyFont="1" applyFill="1" applyBorder="1" applyAlignment="1">
      <alignment horizontal="left" vertical="top"/>
    </xf>
    <xf numFmtId="0" fontId="34" fillId="28" borderId="27" xfId="92" applyFont="1" applyFill="1" applyBorder="1" applyAlignment="1">
      <alignment vertical="top" wrapText="1"/>
    </xf>
    <xf numFmtId="0" fontId="34" fillId="28" borderId="27" xfId="92" applyFont="1" applyFill="1" applyBorder="1" applyAlignment="1">
      <alignment horizontal="center" vertical="top"/>
    </xf>
    <xf numFmtId="4" fontId="34" fillId="28" borderId="27" xfId="93" applyNumberFormat="1" applyFont="1" applyFill="1" applyBorder="1" applyAlignment="1">
      <alignment horizontal="right" vertical="center"/>
    </xf>
    <xf numFmtId="0" fontId="34" fillId="0" borderId="0" xfId="92" applyFont="1">
      <alignment vertical="top"/>
    </xf>
    <xf numFmtId="1" fontId="34" fillId="0" borderId="0" xfId="94" applyNumberFormat="1" applyFont="1" applyAlignment="1">
      <alignment horizontal="left" vertical="top" wrapText="1"/>
    </xf>
    <xf numFmtId="0" fontId="66" fillId="0" borderId="0" xfId="92" applyFont="1" applyAlignment="1">
      <alignment horizontal="justify" vertical="top" wrapText="1"/>
    </xf>
    <xf numFmtId="0" fontId="67" fillId="0" borderId="0" xfId="92" applyFont="1" applyAlignment="1">
      <alignment horizontal="center" vertical="top" wrapText="1"/>
    </xf>
    <xf numFmtId="0" fontId="67" fillId="0" borderId="0" xfId="92" applyFont="1" applyAlignment="1">
      <alignment horizontal="right" vertical="center" wrapText="1"/>
    </xf>
    <xf numFmtId="0" fontId="67" fillId="0" borderId="0" xfId="92" applyFont="1" applyAlignment="1">
      <alignment vertical="top" wrapText="1"/>
    </xf>
    <xf numFmtId="0" fontId="68" fillId="0" borderId="0" xfId="92" applyFont="1" applyAlignment="1">
      <alignment horizontal="justify" vertical="top" wrapText="1"/>
    </xf>
    <xf numFmtId="0" fontId="67" fillId="0" borderId="0" xfId="92" applyFont="1" applyAlignment="1">
      <alignment horizontal="justify" vertical="top" wrapText="1"/>
    </xf>
    <xf numFmtId="0" fontId="67" fillId="0" borderId="0" xfId="92" applyFont="1" applyAlignment="1">
      <alignment horizontal="center"/>
    </xf>
    <xf numFmtId="0" fontId="67" fillId="0" borderId="0" xfId="92" applyFont="1" applyAlignment="1">
      <alignment horizontal="center" vertical="top"/>
    </xf>
    <xf numFmtId="0" fontId="69" fillId="0" borderId="0" xfId="92" applyFont="1" applyAlignment="1">
      <alignment horizontal="justify" vertical="top" wrapText="1"/>
    </xf>
    <xf numFmtId="0" fontId="67" fillId="0" borderId="0" xfId="92" applyFont="1" applyAlignment="1">
      <alignment horizontal="center" vertical="center"/>
    </xf>
    <xf numFmtId="0" fontId="67" fillId="0" borderId="0" xfId="92" applyFont="1" applyAlignment="1">
      <alignment horizontal="right"/>
    </xf>
    <xf numFmtId="0" fontId="67" fillId="0" borderId="0" xfId="92" applyFont="1" applyAlignment="1">
      <alignment horizontal="left" vertical="top" wrapText="1"/>
    </xf>
    <xf numFmtId="0" fontId="34" fillId="0" borderId="0" xfId="92" applyFont="1" applyAlignment="1">
      <alignment horizontal="justify" vertical="justify" wrapText="1"/>
    </xf>
    <xf numFmtId="0" fontId="34" fillId="0" borderId="0" xfId="92" applyFont="1" applyAlignment="1">
      <alignment vertical="top" wrapText="1"/>
    </xf>
    <xf numFmtId="0" fontId="67" fillId="0" borderId="0" xfId="92" applyFont="1" applyAlignment="1">
      <alignment horizontal="right" vertical="center"/>
    </xf>
    <xf numFmtId="0" fontId="67" fillId="0" borderId="0" xfId="92" applyFont="1" applyAlignment="1">
      <alignment horizontal="justify" vertical="justify" wrapText="1"/>
    </xf>
    <xf numFmtId="168" fontId="34" fillId="0" borderId="0" xfId="93" applyNumberFormat="1" applyFont="1" applyAlignment="1">
      <alignment horizontal="right" wrapText="1"/>
    </xf>
    <xf numFmtId="168" fontId="34" fillId="0" borderId="0" xfId="93" applyNumberFormat="1" applyFont="1" applyAlignment="1">
      <alignment wrapText="1"/>
    </xf>
    <xf numFmtId="1" fontId="34" fillId="0" borderId="0" xfId="94" applyNumberFormat="1" applyFont="1" applyAlignment="1">
      <alignment vertical="top" wrapText="1"/>
    </xf>
    <xf numFmtId="0" fontId="67" fillId="0" borderId="0" xfId="92" applyFont="1">
      <alignment vertical="top"/>
    </xf>
    <xf numFmtId="0" fontId="70" fillId="0" borderId="0" xfId="92" applyFont="1" applyAlignment="1">
      <alignment vertical="top" wrapText="1"/>
    </xf>
    <xf numFmtId="49" fontId="66" fillId="0" borderId="0" xfId="94" applyNumberFormat="1" applyFont="1" applyAlignment="1">
      <alignment horizontal="center" vertical="top" wrapText="1"/>
    </xf>
    <xf numFmtId="168" fontId="34" fillId="0" borderId="0" xfId="93" applyNumberFormat="1" applyFont="1" applyAlignment="1">
      <alignment vertical="top"/>
    </xf>
    <xf numFmtId="168" fontId="34" fillId="0" borderId="0" xfId="93" applyNumberFormat="1" applyFont="1"/>
    <xf numFmtId="168" fontId="70" fillId="0" borderId="0" xfId="93" applyNumberFormat="1" applyFont="1" applyAlignment="1">
      <alignment vertical="top"/>
    </xf>
    <xf numFmtId="168" fontId="70" fillId="0" borderId="0" xfId="93" applyNumberFormat="1" applyFont="1"/>
    <xf numFmtId="0" fontId="34" fillId="0" borderId="0" xfId="92" applyFont="1" applyAlignment="1">
      <alignment wrapText="1"/>
    </xf>
    <xf numFmtId="49" fontId="66" fillId="0" borderId="0" xfId="94" applyNumberFormat="1" applyFont="1" applyAlignment="1">
      <alignment vertical="top" wrapText="1"/>
    </xf>
    <xf numFmtId="49" fontId="34" fillId="0" borderId="0" xfId="92" applyNumberFormat="1" applyFont="1" applyAlignment="1">
      <alignment horizontal="justify" vertical="top"/>
    </xf>
    <xf numFmtId="0" fontId="34" fillId="0" borderId="0" xfId="92" applyFont="1" applyAlignment="1">
      <alignment horizontal="center" vertical="top"/>
    </xf>
    <xf numFmtId="0" fontId="34" fillId="0" borderId="0" xfId="92" applyFont="1" applyAlignment="1">
      <alignment horizontal="center" vertical="center"/>
    </xf>
    <xf numFmtId="171" fontId="34" fillId="0" borderId="0" xfId="93" applyFont="1" applyAlignment="1">
      <alignment horizontal="right" vertical="center"/>
    </xf>
    <xf numFmtId="171" fontId="34" fillId="0" borderId="0" xfId="93" applyFont="1"/>
    <xf numFmtId="168" fontId="34" fillId="0" borderId="0" xfId="92" applyNumberFormat="1" applyFont="1">
      <alignment vertical="top"/>
    </xf>
    <xf numFmtId="0" fontId="67" fillId="0" borderId="0" xfId="92" applyFont="1" applyAlignment="1">
      <alignment horizontal="center" wrapText="1"/>
    </xf>
    <xf numFmtId="1" fontId="67" fillId="0" borderId="0" xfId="92" applyNumberFormat="1" applyFont="1" applyAlignment="1">
      <alignment horizontal="center" vertical="top" wrapText="1"/>
    </xf>
    <xf numFmtId="0" fontId="34" fillId="0" borderId="0" xfId="92" applyFont="1" applyAlignment="1">
      <alignment horizontal="justify" vertical="top" wrapText="1"/>
    </xf>
    <xf numFmtId="171" fontId="70" fillId="0" borderId="0" xfId="93" applyFont="1" applyAlignment="1">
      <alignment vertical="top"/>
    </xf>
    <xf numFmtId="171" fontId="70" fillId="0" borderId="0" xfId="93" applyFont="1"/>
    <xf numFmtId="49" fontId="66" fillId="0" borderId="0" xfId="94" applyNumberFormat="1" applyFont="1" applyAlignment="1">
      <alignment horizontal="center" vertical="top"/>
    </xf>
    <xf numFmtId="0" fontId="72" fillId="0" borderId="0" xfId="92" applyFont="1" applyAlignment="1">
      <alignment horizontal="justify" vertical="top" wrapText="1"/>
    </xf>
    <xf numFmtId="0" fontId="65" fillId="0" borderId="0" xfId="92">
      <alignment vertical="top"/>
    </xf>
    <xf numFmtId="168" fontId="34" fillId="0" borderId="0" xfId="93" applyNumberFormat="1" applyFont="1" applyAlignment="1">
      <alignment horizontal="right"/>
    </xf>
    <xf numFmtId="0" fontId="73" fillId="0" borderId="0" xfId="92" applyFont="1">
      <alignment vertical="top"/>
    </xf>
    <xf numFmtId="0" fontId="31" fillId="0" borderId="0" xfId="92" applyFont="1">
      <alignment vertical="top"/>
    </xf>
    <xf numFmtId="0" fontId="74" fillId="0" borderId="0" xfId="92" applyFont="1">
      <alignment vertical="top"/>
    </xf>
    <xf numFmtId="0" fontId="75" fillId="0" borderId="0" xfId="92" applyFont="1">
      <alignment vertical="top"/>
    </xf>
    <xf numFmtId="49" fontId="34" fillId="0" borderId="0" xfId="94" applyNumberFormat="1" applyFont="1" applyAlignment="1">
      <alignment horizontal="left" vertical="top" wrapText="1"/>
    </xf>
    <xf numFmtId="0" fontId="76" fillId="0" borderId="0" xfId="92" applyFont="1">
      <alignment vertical="top"/>
    </xf>
    <xf numFmtId="0" fontId="77" fillId="0" borderId="0" xfId="92" applyFont="1">
      <alignment vertical="top"/>
    </xf>
    <xf numFmtId="49" fontId="34" fillId="0" borderId="0" xfId="94" applyNumberFormat="1" applyFont="1" applyAlignment="1">
      <alignment horizontal="center" vertical="top" wrapText="1"/>
    </xf>
    <xf numFmtId="0" fontId="78" fillId="0" borderId="0" xfId="92" applyFont="1">
      <alignment vertical="top"/>
    </xf>
    <xf numFmtId="49" fontId="34" fillId="0" borderId="0" xfId="92" applyNumberFormat="1" applyFont="1" applyAlignment="1">
      <alignment horizontal="left" vertical="top"/>
    </xf>
    <xf numFmtId="9" fontId="34" fillId="0" borderId="0" xfId="92" applyNumberFormat="1" applyFont="1" applyAlignment="1">
      <alignment horizontal="center" vertical="top"/>
    </xf>
    <xf numFmtId="0" fontId="70" fillId="0" borderId="0" xfId="92" applyFont="1">
      <alignment vertical="top"/>
    </xf>
    <xf numFmtId="49" fontId="70" fillId="0" borderId="0" xfId="92" applyNumberFormat="1" applyFont="1">
      <alignment vertical="top"/>
    </xf>
    <xf numFmtId="0" fontId="70" fillId="0" borderId="0" xfId="92" applyFont="1" applyAlignment="1">
      <alignment horizontal="right" vertical="center" wrapText="1"/>
    </xf>
    <xf numFmtId="1" fontId="34" fillId="28" borderId="27" xfId="92" applyNumberFormat="1" applyFont="1" applyFill="1" applyBorder="1" applyAlignment="1">
      <alignment horizontal="left" vertical="top"/>
    </xf>
    <xf numFmtId="0" fontId="38" fillId="28" borderId="27" xfId="92" applyFont="1" applyFill="1" applyBorder="1" applyAlignment="1">
      <alignment vertical="top" wrapText="1"/>
    </xf>
    <xf numFmtId="9" fontId="34" fillId="28" borderId="27" xfId="92" applyNumberFormat="1" applyFont="1" applyFill="1" applyBorder="1" applyAlignment="1">
      <alignment horizontal="center" vertical="top"/>
    </xf>
    <xf numFmtId="0" fontId="34" fillId="28" borderId="27" xfId="92" applyFont="1" applyFill="1" applyBorder="1" applyAlignment="1">
      <alignment horizontal="center" vertical="center"/>
    </xf>
    <xf numFmtId="4" fontId="38" fillId="28" borderId="27" xfId="93" applyNumberFormat="1" applyFont="1" applyFill="1" applyBorder="1" applyAlignment="1">
      <alignment horizontal="right" vertical="center"/>
    </xf>
    <xf numFmtId="1" fontId="34" fillId="0" borderId="0" xfId="92" applyNumberFormat="1" applyFont="1" applyAlignment="1">
      <alignment horizontal="left" vertical="top"/>
    </xf>
    <xf numFmtId="4" fontId="34" fillId="0" borderId="0" xfId="93" applyNumberFormat="1" applyFont="1" applyAlignment="1">
      <alignment horizontal="right" vertical="center"/>
    </xf>
    <xf numFmtId="49" fontId="34" fillId="28" borderId="27" xfId="95" applyNumberFormat="1" applyFont="1" applyFill="1" applyBorder="1" applyAlignment="1">
      <alignment horizontal="left" vertical="top"/>
    </xf>
    <xf numFmtId="0" fontId="38" fillId="28" borderId="27" xfId="95" applyFont="1" applyFill="1" applyBorder="1" applyAlignment="1">
      <alignment vertical="top" wrapText="1"/>
    </xf>
    <xf numFmtId="0" fontId="38" fillId="28" borderId="27" xfId="95" applyFont="1" applyFill="1" applyBorder="1"/>
    <xf numFmtId="1" fontId="38" fillId="28" borderId="27" xfId="95" applyNumberFormat="1" applyFont="1" applyFill="1" applyBorder="1" applyAlignment="1">
      <alignment horizontal="center"/>
    </xf>
    <xf numFmtId="4" fontId="38" fillId="28" borderId="27" xfId="93" applyNumberFormat="1" applyFont="1" applyFill="1" applyBorder="1" applyAlignment="1">
      <alignment horizontal="right"/>
    </xf>
    <xf numFmtId="4" fontId="38" fillId="28" borderId="27" xfId="95" applyNumberFormat="1" applyFont="1" applyFill="1" applyBorder="1"/>
    <xf numFmtId="0" fontId="38" fillId="0" borderId="0" xfId="95" applyFont="1"/>
    <xf numFmtId="49" fontId="34" fillId="0" borderId="0" xfId="94" applyNumberFormat="1" applyFont="1" applyAlignment="1">
      <alignment horizontal="left" vertical="top"/>
    </xf>
    <xf numFmtId="0" fontId="65" fillId="0" borderId="0" xfId="92" applyAlignment="1">
      <alignment horizontal="center"/>
    </xf>
    <xf numFmtId="1" fontId="65" fillId="0" borderId="0" xfId="92" applyNumberFormat="1" applyAlignment="1">
      <alignment horizontal="center"/>
    </xf>
    <xf numFmtId="164" fontId="65" fillId="0" borderId="0" xfId="92" applyNumberFormat="1" applyAlignment="1">
      <alignment horizontal="right"/>
    </xf>
    <xf numFmtId="49" fontId="38" fillId="0" borderId="0" xfId="92" applyNumberFormat="1" applyFont="1" applyAlignment="1">
      <alignment horizontal="justify" vertical="top" wrapText="1"/>
    </xf>
    <xf numFmtId="1" fontId="67" fillId="0" borderId="0" xfId="92" applyNumberFormat="1" applyFont="1" applyAlignment="1">
      <alignment horizontal="center" wrapText="1"/>
    </xf>
    <xf numFmtId="164" fontId="81" fillId="0" borderId="0" xfId="92" applyNumberFormat="1" applyFont="1" applyAlignment="1">
      <alignment horizontal="right" wrapText="1"/>
    </xf>
    <xf numFmtId="164" fontId="67" fillId="0" borderId="0" xfId="92" applyNumberFormat="1" applyFont="1" applyAlignment="1">
      <alignment horizontal="right" wrapText="1"/>
    </xf>
    <xf numFmtId="0" fontId="34" fillId="0" borderId="0" xfId="92" applyFont="1" applyAlignment="1">
      <alignment horizontal="left" vertical="top" wrapText="1"/>
    </xf>
    <xf numFmtId="0" fontId="34" fillId="0" borderId="0" xfId="92" applyFont="1" applyAlignment="1">
      <alignment horizontal="center" wrapText="1"/>
    </xf>
    <xf numFmtId="1" fontId="34" fillId="0" borderId="0" xfId="92" applyNumberFormat="1" applyFont="1" applyAlignment="1">
      <alignment horizontal="center" wrapText="1"/>
    </xf>
    <xf numFmtId="49" fontId="34" fillId="0" borderId="0" xfId="92" applyNumberFormat="1" applyFont="1" applyAlignment="1">
      <alignment horizontal="justify" vertical="top" wrapText="1"/>
    </xf>
    <xf numFmtId="0" fontId="38" fillId="0" borderId="0" xfId="92" applyFont="1" applyAlignment="1">
      <alignment horizontal="justify" vertical="top" wrapText="1"/>
    </xf>
    <xf numFmtId="0" fontId="38" fillId="0" borderId="0" xfId="96" applyFont="1" applyAlignment="1">
      <alignment horizontal="justify" vertical="top" wrapText="1"/>
    </xf>
    <xf numFmtId="0" fontId="34" fillId="0" borderId="0" xfId="92" applyFont="1" applyAlignment="1">
      <alignment horizontal="center"/>
    </xf>
    <xf numFmtId="0" fontId="38" fillId="0" borderId="0" xfId="92" applyFont="1">
      <alignment vertical="top"/>
    </xf>
    <xf numFmtId="0" fontId="38" fillId="0" borderId="0" xfId="92" quotePrefix="1" applyFont="1" applyAlignment="1">
      <alignment horizontal="left" vertical="top" wrapText="1"/>
    </xf>
    <xf numFmtId="0" fontId="34" fillId="0" borderId="0" xfId="92" quotePrefix="1" applyFont="1" applyAlignment="1">
      <alignment horizontal="left" vertical="top" wrapText="1"/>
    </xf>
    <xf numFmtId="0" fontId="38" fillId="0" borderId="0" xfId="92" applyFont="1" applyAlignment="1">
      <alignment horizontal="right"/>
    </xf>
    <xf numFmtId="0" fontId="74" fillId="0" borderId="0" xfId="92" quotePrefix="1" applyFont="1">
      <alignment vertical="top"/>
    </xf>
    <xf numFmtId="0" fontId="17" fillId="0" borderId="0" xfId="92" applyFont="1">
      <alignment vertical="top"/>
    </xf>
    <xf numFmtId="0" fontId="17" fillId="0" borderId="0" xfId="92" applyFont="1" applyAlignment="1">
      <alignment horizontal="center" vertical="top"/>
    </xf>
    <xf numFmtId="0" fontId="17" fillId="0" borderId="0" xfId="92" applyFont="1" applyAlignment="1">
      <alignment horizontal="right"/>
    </xf>
    <xf numFmtId="0" fontId="17" fillId="0" borderId="0" xfId="92" quotePrefix="1" applyFont="1">
      <alignment vertical="top"/>
    </xf>
    <xf numFmtId="49" fontId="38" fillId="0" borderId="0" xfId="92" quotePrefix="1" applyNumberFormat="1" applyFont="1" applyAlignment="1">
      <alignment horizontal="justify" vertical="top" wrapText="1"/>
    </xf>
    <xf numFmtId="0" fontId="38" fillId="0" borderId="0" xfId="92" quotePrefix="1" applyFont="1" applyAlignment="1">
      <alignment horizontal="justify" vertical="top" wrapText="1"/>
    </xf>
    <xf numFmtId="0" fontId="38" fillId="0" borderId="0" xfId="97" applyFont="1"/>
    <xf numFmtId="0" fontId="34" fillId="0" borderId="0" xfId="92" applyFont="1" applyAlignment="1">
      <alignment horizontal="left"/>
    </xf>
    <xf numFmtId="49" fontId="66" fillId="0" borderId="0" xfId="97" applyNumberFormat="1" applyFont="1" applyAlignment="1">
      <alignment horizontal="justify" vertical="top" wrapText="1"/>
    </xf>
    <xf numFmtId="49" fontId="34" fillId="0" borderId="2" xfId="92" applyNumberFormat="1" applyFont="1" applyBorder="1" applyAlignment="1">
      <alignment horizontal="justify" vertical="top" wrapText="1"/>
    </xf>
    <xf numFmtId="0" fontId="67" fillId="0" borderId="2" xfId="92" applyFont="1" applyBorder="1" applyAlignment="1">
      <alignment horizontal="center" wrapText="1"/>
    </xf>
    <xf numFmtId="1" fontId="67" fillId="0" borderId="2" xfId="92" applyNumberFormat="1" applyFont="1" applyBorder="1" applyAlignment="1">
      <alignment horizontal="center" wrapText="1"/>
    </xf>
    <xf numFmtId="0" fontId="38" fillId="0" borderId="0" xfId="92" applyFont="1" applyAlignment="1">
      <alignment vertical="top" wrapText="1"/>
    </xf>
    <xf numFmtId="0" fontId="34" fillId="0" borderId="0" xfId="92" applyFont="1" applyAlignment="1"/>
    <xf numFmtId="1" fontId="34" fillId="0" borderId="0" xfId="92" applyNumberFormat="1" applyFont="1" applyAlignment="1">
      <alignment horizontal="center"/>
    </xf>
    <xf numFmtId="0" fontId="38" fillId="0" borderId="0" xfId="97" applyFont="1" applyAlignment="1">
      <alignment horizontal="justify" vertical="top" wrapText="1"/>
    </xf>
    <xf numFmtId="0" fontId="34" fillId="0" borderId="0" xfId="97" applyFont="1" applyAlignment="1">
      <alignment horizontal="justify" vertical="top" wrapText="1"/>
    </xf>
    <xf numFmtId="168" fontId="34" fillId="0" borderId="0" xfId="92" applyNumberFormat="1" applyFont="1" applyAlignment="1">
      <alignment horizontal="right"/>
    </xf>
    <xf numFmtId="0" fontId="17" fillId="0" borderId="0" xfId="92" applyFont="1" applyAlignment="1">
      <alignment horizontal="center"/>
    </xf>
    <xf numFmtId="0" fontId="66" fillId="0" borderId="0" xfId="97" applyFont="1" applyAlignment="1">
      <alignment horizontal="justify" vertical="top" wrapText="1"/>
    </xf>
    <xf numFmtId="0" fontId="66" fillId="0" borderId="0" xfId="92" applyFont="1">
      <alignment vertical="top"/>
    </xf>
    <xf numFmtId="0" fontId="34" fillId="0" borderId="0" xfId="92" applyFont="1" applyAlignment="1">
      <alignment horizontal="left" vertical="top"/>
    </xf>
    <xf numFmtId="0" fontId="38" fillId="0" borderId="0" xfId="92" applyFont="1" applyAlignment="1">
      <alignment horizontal="left" vertical="top" wrapText="1"/>
    </xf>
    <xf numFmtId="0" fontId="34" fillId="0" borderId="0" xfId="92" applyFont="1" applyAlignment="1">
      <alignment horizontal="right" vertical="top"/>
    </xf>
    <xf numFmtId="0" fontId="38" fillId="0" borderId="0" xfId="92" applyFont="1" applyAlignment="1">
      <alignment horizontal="left"/>
    </xf>
    <xf numFmtId="0" fontId="34" fillId="0" borderId="0" xfId="92" quotePrefix="1" applyFont="1" applyAlignment="1">
      <alignment horizontal="left"/>
    </xf>
    <xf numFmtId="0" fontId="34" fillId="0" borderId="0" xfId="92" applyFont="1" applyAlignment="1">
      <alignment horizontal="right"/>
    </xf>
    <xf numFmtId="0" fontId="34" fillId="0" borderId="0" xfId="92" quotePrefix="1" applyFont="1">
      <alignment vertical="top"/>
    </xf>
    <xf numFmtId="0" fontId="17" fillId="0" borderId="0" xfId="98" applyFont="1" applyAlignment="1">
      <alignment horizontal="justify" vertical="top" wrapText="1"/>
    </xf>
    <xf numFmtId="0" fontId="34" fillId="0" borderId="0" xfId="96" applyFont="1" applyAlignment="1">
      <alignment horizontal="justify" vertical="top" wrapText="1"/>
    </xf>
    <xf numFmtId="0" fontId="66" fillId="0" borderId="0" xfId="98" applyFont="1" applyAlignment="1">
      <alignment horizontal="justify" vertical="top" wrapText="1"/>
    </xf>
    <xf numFmtId="0" fontId="34" fillId="0" borderId="0" xfId="96" applyFont="1" applyAlignment="1">
      <alignment horizontal="left" vertical="top" wrapText="1"/>
    </xf>
    <xf numFmtId="49" fontId="44" fillId="0" borderId="0" xfId="94" applyNumberFormat="1" applyFont="1" applyAlignment="1">
      <alignment horizontal="left" vertical="top"/>
    </xf>
    <xf numFmtId="0" fontId="44" fillId="0" borderId="0" xfId="96" applyFont="1" applyAlignment="1">
      <alignment horizontal="left" vertical="top" wrapText="1"/>
    </xf>
    <xf numFmtId="0" fontId="81" fillId="0" borderId="0" xfId="92" applyFont="1" applyAlignment="1">
      <alignment horizontal="center" wrapText="1"/>
    </xf>
    <xf numFmtId="1" fontId="81" fillId="0" borderId="0" xfId="92" applyNumberFormat="1" applyFont="1" applyAlignment="1">
      <alignment horizontal="center" wrapText="1"/>
    </xf>
    <xf numFmtId="0" fontId="81" fillId="0" borderId="0" xfId="92" applyFont="1" applyAlignment="1">
      <alignment vertical="top" wrapText="1"/>
    </xf>
    <xf numFmtId="0" fontId="20" fillId="0" borderId="0" xfId="92" applyFont="1" applyAlignment="1">
      <alignment horizontal="center"/>
    </xf>
    <xf numFmtId="49" fontId="34" fillId="0" borderId="0" xfId="95" applyNumberFormat="1" applyFont="1" applyAlignment="1">
      <alignment horizontal="center" vertical="top"/>
    </xf>
    <xf numFmtId="0" fontId="34" fillId="0" borderId="0" xfId="95" applyFont="1" applyAlignment="1">
      <alignment horizontal="center"/>
    </xf>
    <xf numFmtId="168" fontId="34" fillId="0" borderId="0" xfId="93" applyNumberFormat="1" applyFont="1" applyAlignment="1">
      <alignment horizontal="center"/>
    </xf>
    <xf numFmtId="0" fontId="34" fillId="0" borderId="0" xfId="95" applyFont="1" applyAlignment="1">
      <alignment horizontal="right"/>
    </xf>
    <xf numFmtId="168" fontId="34" fillId="0" borderId="0" xfId="95" applyNumberFormat="1" applyFont="1"/>
    <xf numFmtId="0" fontId="34" fillId="0" borderId="0" xfId="95" applyFont="1"/>
    <xf numFmtId="0" fontId="71" fillId="0" borderId="0" xfId="92" applyFont="1" applyAlignment="1">
      <alignment horizontal="justify" vertical="top" wrapText="1"/>
    </xf>
    <xf numFmtId="0" fontId="34" fillId="0" borderId="0" xfId="92" applyFont="1" applyAlignment="1">
      <alignment horizontal="justify"/>
    </xf>
    <xf numFmtId="0" fontId="68" fillId="0" borderId="0" xfId="92" applyFont="1" applyAlignment="1">
      <alignment vertical="top" wrapText="1"/>
    </xf>
    <xf numFmtId="49" fontId="34" fillId="0" borderId="0" xfId="94" applyNumberFormat="1" applyFont="1" applyAlignment="1">
      <alignment vertical="top"/>
    </xf>
    <xf numFmtId="0" fontId="17" fillId="0" borderId="0" xfId="92" applyFont="1" applyAlignment="1">
      <alignment vertical="top" wrapText="1"/>
    </xf>
    <xf numFmtId="172" fontId="67" fillId="0" borderId="0" xfId="92" applyNumberFormat="1" applyFont="1" applyAlignment="1">
      <alignment horizontal="right" wrapText="1"/>
    </xf>
    <xf numFmtId="0" fontId="77" fillId="0" borderId="0" xfId="98" applyFont="1" applyAlignment="1">
      <alignment horizontal="justify" vertical="top" wrapText="1"/>
    </xf>
    <xf numFmtId="0" fontId="17" fillId="0" borderId="0" xfId="96" applyFont="1" applyAlignment="1">
      <alignment horizontal="left" vertical="top" wrapText="1"/>
    </xf>
    <xf numFmtId="1" fontId="67" fillId="0" borderId="0" xfId="92" applyNumberFormat="1" applyFont="1" applyAlignment="1">
      <alignment horizontal="right" wrapText="1"/>
    </xf>
    <xf numFmtId="0" fontId="38" fillId="0" borderId="0" xfId="96" applyFont="1" applyAlignment="1">
      <alignment horizontal="left" vertical="top" wrapText="1"/>
    </xf>
    <xf numFmtId="0" fontId="34" fillId="0" borderId="0" xfId="92" quotePrefix="1" applyFont="1" applyAlignment="1">
      <alignment wrapText="1"/>
    </xf>
    <xf numFmtId="0" fontId="67" fillId="28" borderId="0" xfId="92" applyFont="1" applyFill="1" applyAlignment="1">
      <alignment vertical="top" wrapText="1"/>
    </xf>
    <xf numFmtId="1" fontId="20" fillId="0" borderId="0" xfId="92" applyNumberFormat="1" applyFont="1" applyAlignment="1">
      <alignment horizontal="center"/>
    </xf>
    <xf numFmtId="49" fontId="34" fillId="0" borderId="0" xfId="95" applyNumberFormat="1" applyFont="1" applyAlignment="1">
      <alignment horizontal="left" vertical="top"/>
    </xf>
    <xf numFmtId="0" fontId="34" fillId="0" borderId="0" xfId="95" applyFont="1" applyAlignment="1">
      <alignment vertical="top" wrapText="1"/>
    </xf>
    <xf numFmtId="1" fontId="34" fillId="0" borderId="0" xfId="95" applyNumberFormat="1" applyFont="1" applyAlignment="1">
      <alignment horizontal="center"/>
    </xf>
    <xf numFmtId="4" fontId="34" fillId="0" borderId="0" xfId="93" applyNumberFormat="1" applyFont="1" applyAlignment="1">
      <alignment horizontal="right"/>
    </xf>
    <xf numFmtId="4" fontId="34" fillId="0" borderId="0" xfId="93" applyNumberFormat="1" applyFont="1"/>
    <xf numFmtId="49" fontId="34" fillId="28" borderId="28" xfId="95" applyNumberFormat="1" applyFont="1" applyFill="1" applyBorder="1" applyAlignment="1">
      <alignment horizontal="left" vertical="top"/>
    </xf>
    <xf numFmtId="0" fontId="38" fillId="28" borderId="27" xfId="95" applyFont="1" applyFill="1" applyBorder="1" applyAlignment="1">
      <alignment horizontal="center"/>
    </xf>
    <xf numFmtId="4" fontId="38" fillId="28" borderId="29" xfId="93" applyNumberFormat="1" applyFont="1" applyFill="1" applyBorder="1"/>
    <xf numFmtId="49" fontId="34" fillId="28" borderId="16" xfId="94" applyNumberFormat="1" applyFont="1" applyFill="1" applyBorder="1" applyAlignment="1">
      <alignment horizontal="left" vertical="top"/>
    </xf>
    <xf numFmtId="0" fontId="68" fillId="28" borderId="16" xfId="92" applyFont="1" applyFill="1" applyBorder="1" applyAlignment="1">
      <alignment vertical="top" wrapText="1"/>
    </xf>
    <xf numFmtId="0" fontId="67" fillId="28" borderId="16" xfId="92" applyFont="1" applyFill="1" applyBorder="1" applyAlignment="1">
      <alignment horizontal="center" vertical="top" wrapText="1"/>
    </xf>
    <xf numFmtId="3" fontId="67" fillId="28" borderId="16" xfId="92" applyNumberFormat="1" applyFont="1" applyFill="1" applyBorder="1" applyAlignment="1">
      <alignment horizontal="center" wrapText="1"/>
    </xf>
    <xf numFmtId="164" fontId="67" fillId="28" borderId="16" xfId="92" applyNumberFormat="1" applyFont="1" applyFill="1" applyBorder="1" applyAlignment="1">
      <alignment vertical="top" wrapText="1"/>
    </xf>
    <xf numFmtId="3" fontId="67" fillId="0" borderId="0" xfId="92" applyNumberFormat="1" applyFont="1" applyAlignment="1">
      <alignment horizontal="center" wrapText="1"/>
    </xf>
    <xf numFmtId="164" fontId="67" fillId="0" borderId="0" xfId="92" applyNumberFormat="1" applyFont="1" applyAlignment="1">
      <alignment vertical="top" wrapText="1"/>
    </xf>
    <xf numFmtId="0" fontId="67" fillId="0" borderId="0" xfId="92" quotePrefix="1" applyFont="1" applyAlignment="1">
      <alignment horizontal="justify" vertical="top" wrapText="1"/>
    </xf>
    <xf numFmtId="3" fontId="67" fillId="0" borderId="0" xfId="92" applyNumberFormat="1" applyFont="1" applyAlignment="1">
      <alignment horizontal="center"/>
    </xf>
    <xf numFmtId="0" fontId="67" fillId="0" borderId="2" xfId="92" applyFont="1" applyBorder="1" applyAlignment="1">
      <alignment horizontal="justify" vertical="top" wrapText="1"/>
    </xf>
    <xf numFmtId="0" fontId="67" fillId="0" borderId="2" xfId="92" applyFont="1" applyBorder="1" applyAlignment="1">
      <alignment horizontal="center" vertical="top" wrapText="1"/>
    </xf>
    <xf numFmtId="3" fontId="67" fillId="0" borderId="2" xfId="92" applyNumberFormat="1" applyFont="1" applyBorder="1" applyAlignment="1">
      <alignment horizontal="center" wrapText="1"/>
    </xf>
    <xf numFmtId="164" fontId="67" fillId="0" borderId="2" xfId="92" applyNumberFormat="1" applyFont="1" applyBorder="1" applyAlignment="1">
      <alignment vertical="top" wrapText="1"/>
    </xf>
    <xf numFmtId="3" fontId="67" fillId="28" borderId="16" xfId="92" applyNumberFormat="1" applyFont="1" applyFill="1" applyBorder="1" applyAlignment="1">
      <alignment horizontal="right" wrapText="1"/>
    </xf>
    <xf numFmtId="3" fontId="67" fillId="0" borderId="0" xfId="92" applyNumberFormat="1" applyFont="1" applyAlignment="1">
      <alignment horizontal="right" wrapText="1"/>
    </xf>
    <xf numFmtId="0" fontId="88" fillId="0" borderId="0" xfId="92" applyFont="1">
      <alignment vertical="top"/>
    </xf>
    <xf numFmtId="49" fontId="66" fillId="1" borderId="0" xfId="94" applyNumberFormat="1" applyFont="1" applyFill="1" applyAlignment="1">
      <alignment horizontal="center" vertical="top"/>
    </xf>
    <xf numFmtId="3" fontId="67" fillId="0" borderId="0" xfId="92" applyNumberFormat="1" applyFont="1" applyAlignment="1">
      <alignment horizontal="right"/>
    </xf>
    <xf numFmtId="3" fontId="67" fillId="0" borderId="2" xfId="92" applyNumberFormat="1" applyFont="1" applyBorder="1" applyAlignment="1">
      <alignment horizontal="right" wrapText="1"/>
    </xf>
    <xf numFmtId="0" fontId="38" fillId="28" borderId="27" xfId="95" applyFont="1" applyFill="1" applyBorder="1" applyAlignment="1">
      <alignment horizontal="left" vertical="top"/>
    </xf>
    <xf numFmtId="0" fontId="38" fillId="28" borderId="27" xfId="95" applyFont="1" applyFill="1" applyBorder="1" applyAlignment="1">
      <alignment vertical="top"/>
    </xf>
    <xf numFmtId="168" fontId="38" fillId="28" borderId="27" xfId="93" applyNumberFormat="1" applyFont="1" applyFill="1" applyBorder="1"/>
    <xf numFmtId="0" fontId="34" fillId="0" borderId="0" xfId="95" applyFont="1" applyAlignment="1">
      <alignment vertical="top"/>
    </xf>
    <xf numFmtId="49" fontId="34" fillId="0" borderId="0" xfId="92" applyNumberFormat="1" applyFont="1">
      <alignment vertical="top"/>
    </xf>
    <xf numFmtId="0" fontId="34" fillId="0" borderId="0" xfId="92" applyFont="1" applyAlignment="1">
      <alignment horizontal="justify" vertical="top"/>
    </xf>
    <xf numFmtId="49" fontId="38" fillId="28" borderId="28" xfId="99" applyNumberFormat="1" applyFont="1" applyFill="1" applyBorder="1" applyAlignment="1">
      <alignment vertical="top"/>
    </xf>
    <xf numFmtId="0" fontId="38" fillId="28" borderId="27" xfId="99" applyFont="1" applyFill="1" applyBorder="1" applyAlignment="1">
      <alignment vertical="top"/>
    </xf>
    <xf numFmtId="4" fontId="38" fillId="28" borderId="27" xfId="99" applyNumberFormat="1" applyFont="1" applyFill="1" applyBorder="1" applyAlignment="1">
      <alignment horizontal="center"/>
    </xf>
    <xf numFmtId="0" fontId="38" fillId="28" borderId="27" xfId="99" applyFont="1" applyFill="1" applyBorder="1" applyAlignment="1">
      <alignment horizontal="center"/>
    </xf>
    <xf numFmtId="168" fontId="38" fillId="28" borderId="29" xfId="93" applyNumberFormat="1" applyFont="1" applyFill="1" applyBorder="1"/>
    <xf numFmtId="0" fontId="38" fillId="0" borderId="0" xfId="99" applyFont="1"/>
    <xf numFmtId="0" fontId="89" fillId="0" borderId="0" xfId="92" applyFont="1">
      <alignment vertical="top"/>
    </xf>
    <xf numFmtId="0" fontId="85" fillId="28" borderId="27" xfId="100" applyFont="1" applyFill="1" applyBorder="1" applyAlignment="1">
      <alignment horizontal="left" vertical="top"/>
    </xf>
    <xf numFmtId="0" fontId="85" fillId="28" borderId="27" xfId="100" applyFont="1" applyFill="1" applyBorder="1" applyAlignment="1">
      <alignment vertical="top"/>
    </xf>
    <xf numFmtId="0" fontId="85" fillId="28" borderId="27" xfId="100" applyFont="1" applyFill="1" applyBorder="1" applyAlignment="1">
      <alignment horizontal="center"/>
    </xf>
    <xf numFmtId="168" fontId="85" fillId="28" borderId="27" xfId="93" applyNumberFormat="1" applyFont="1" applyFill="1" applyBorder="1"/>
    <xf numFmtId="0" fontId="85" fillId="0" borderId="0" xfId="100" applyFont="1"/>
    <xf numFmtId="0" fontId="71" fillId="0" borderId="0" xfId="100" applyFont="1" applyAlignment="1">
      <alignment horizontal="left" vertical="top"/>
    </xf>
    <xf numFmtId="0" fontId="71" fillId="0" borderId="0" xfId="100" applyFont="1" applyAlignment="1">
      <alignment vertical="top" wrapText="1"/>
    </xf>
    <xf numFmtId="0" fontId="71" fillId="0" borderId="0" xfId="100" applyFont="1" applyAlignment="1">
      <alignment horizontal="center"/>
    </xf>
    <xf numFmtId="168" fontId="71" fillId="0" borderId="0" xfId="93" applyNumberFormat="1" applyFont="1" applyAlignment="1">
      <alignment horizontal="right"/>
    </xf>
    <xf numFmtId="0" fontId="71" fillId="0" borderId="0" xfId="100" applyFont="1"/>
    <xf numFmtId="0" fontId="71" fillId="0" borderId="0" xfId="100" applyFont="1" applyAlignment="1">
      <alignment horizontal="left" vertical="top" wrapText="1"/>
    </xf>
    <xf numFmtId="0" fontId="71" fillId="0" borderId="0" xfId="100" applyFont="1" applyAlignment="1">
      <alignment horizontal="center" vertical="top" wrapText="1"/>
    </xf>
    <xf numFmtId="0" fontId="66" fillId="0" borderId="0" xfId="101" applyFont="1" applyAlignment="1">
      <alignment vertical="top" wrapText="1"/>
    </xf>
    <xf numFmtId="0" fontId="71" fillId="0" borderId="0" xfId="100" applyFont="1" applyAlignment="1">
      <alignment horizontal="center" wrapText="1"/>
    </xf>
    <xf numFmtId="168" fontId="71" fillId="0" borderId="0" xfId="93" applyNumberFormat="1" applyFont="1"/>
    <xf numFmtId="0" fontId="76" fillId="0" borderId="0" xfId="100" applyFont="1" applyAlignment="1">
      <alignment vertical="top" wrapText="1"/>
    </xf>
    <xf numFmtId="0" fontId="76" fillId="0" borderId="0" xfId="92" applyFont="1" applyAlignment="1">
      <alignment vertical="top" wrapText="1"/>
    </xf>
    <xf numFmtId="171" fontId="70" fillId="0" borderId="0" xfId="93" applyFont="1" applyAlignment="1">
      <alignment horizontal="right" vertical="center"/>
    </xf>
    <xf numFmtId="49" fontId="71" fillId="0" borderId="0" xfId="102" applyNumberFormat="1" applyFont="1" applyAlignment="1">
      <alignment vertical="top"/>
    </xf>
    <xf numFmtId="0" fontId="71" fillId="0" borderId="0" xfId="102" applyFont="1" applyAlignment="1">
      <alignment vertical="top" wrapText="1"/>
    </xf>
    <xf numFmtId="0" fontId="71" fillId="0" borderId="0" xfId="102" applyFont="1" applyAlignment="1">
      <alignment horizontal="center"/>
    </xf>
    <xf numFmtId="1" fontId="71" fillId="0" borderId="0" xfId="100" applyNumberFormat="1" applyFont="1" applyAlignment="1">
      <alignment horizontal="center"/>
    </xf>
    <xf numFmtId="0" fontId="85" fillId="28" borderId="27" xfId="103" applyFont="1" applyFill="1" applyBorder="1" applyAlignment="1">
      <alignment horizontal="left" vertical="top"/>
    </xf>
    <xf numFmtId="0" fontId="85" fillId="28" borderId="27" xfId="103" applyFont="1" applyFill="1" applyBorder="1" applyAlignment="1">
      <alignment vertical="top" wrapText="1"/>
    </xf>
    <xf numFmtId="0" fontId="85" fillId="28" borderId="27" xfId="103" applyFont="1" applyFill="1" applyBorder="1" applyAlignment="1">
      <alignment horizontal="center" vertical="center"/>
    </xf>
    <xf numFmtId="168" fontId="85" fillId="28" borderId="27" xfId="103" applyNumberFormat="1" applyFont="1" applyFill="1" applyBorder="1" applyAlignment="1">
      <alignment vertical="top" wrapText="1"/>
    </xf>
    <xf numFmtId="168" fontId="85" fillId="28" borderId="29" xfId="93" applyNumberFormat="1" applyFont="1" applyFill="1" applyBorder="1"/>
    <xf numFmtId="0" fontId="38" fillId="28" borderId="27" xfId="101" applyFont="1" applyFill="1" applyBorder="1" applyAlignment="1">
      <alignment horizontal="left" vertical="top"/>
    </xf>
    <xf numFmtId="0" fontId="38" fillId="28" borderId="27" xfId="101" applyFont="1" applyFill="1" applyBorder="1" applyAlignment="1">
      <alignment vertical="top" wrapText="1"/>
    </xf>
    <xf numFmtId="0" fontId="38" fillId="28" borderId="27" xfId="101" applyFont="1" applyFill="1" applyBorder="1" applyAlignment="1">
      <alignment horizontal="center"/>
    </xf>
    <xf numFmtId="1" fontId="38" fillId="28" borderId="27" xfId="101" applyNumberFormat="1" applyFont="1" applyFill="1" applyBorder="1" applyAlignment="1">
      <alignment horizontal="center"/>
    </xf>
    <xf numFmtId="168" fontId="38" fillId="28" borderId="27" xfId="93" applyNumberFormat="1" applyFont="1" applyFill="1" applyBorder="1" applyAlignment="1">
      <alignment horizontal="right"/>
    </xf>
    <xf numFmtId="4" fontId="34" fillId="0" borderId="0" xfId="101" applyNumberFormat="1" applyFont="1"/>
    <xf numFmtId="0" fontId="34" fillId="0" borderId="0" xfId="101" applyFont="1" applyAlignment="1">
      <alignment horizontal="left" vertical="top"/>
    </xf>
    <xf numFmtId="0" fontId="91" fillId="0" borderId="0" xfId="101" applyFont="1" applyAlignment="1">
      <alignment vertical="top" wrapText="1"/>
    </xf>
    <xf numFmtId="0" fontId="34" fillId="0" borderId="0" xfId="101" applyFont="1" applyAlignment="1">
      <alignment horizontal="center"/>
    </xf>
    <xf numFmtId="1" fontId="34" fillId="0" borderId="0" xfId="101" applyNumberFormat="1" applyFont="1" applyAlignment="1">
      <alignment horizontal="center"/>
    </xf>
    <xf numFmtId="0" fontId="34" fillId="0" borderId="0" xfId="101" applyFont="1" applyAlignment="1">
      <alignment vertical="top" wrapText="1"/>
    </xf>
    <xf numFmtId="4" fontId="34" fillId="0" borderId="0" xfId="101" applyNumberFormat="1" applyFont="1" applyAlignment="1">
      <alignment horizontal="center"/>
    </xf>
    <xf numFmtId="3" fontId="34" fillId="0" borderId="0" xfId="101" applyNumberFormat="1" applyFont="1" applyAlignment="1">
      <alignment horizontal="center"/>
    </xf>
    <xf numFmtId="2" fontId="34" fillId="0" borderId="0" xfId="101" applyNumberFormat="1" applyFont="1" applyAlignment="1">
      <alignment horizontal="right"/>
    </xf>
    <xf numFmtId="2" fontId="34" fillId="0" borderId="0" xfId="92" applyNumberFormat="1" applyFont="1" applyAlignment="1">
      <alignment horizontal="right"/>
    </xf>
    <xf numFmtId="168" fontId="34" fillId="0" borderId="0" xfId="101" applyNumberFormat="1" applyFont="1" applyAlignment="1">
      <alignment horizontal="center"/>
    </xf>
    <xf numFmtId="0" fontId="34" fillId="0" borderId="0" xfId="101" applyFont="1"/>
    <xf numFmtId="4" fontId="34" fillId="0" borderId="0" xfId="101" applyNumberFormat="1" applyFont="1" applyAlignment="1">
      <alignment horizontal="right"/>
    </xf>
    <xf numFmtId="0" fontId="34" fillId="28" borderId="27" xfId="101" applyFont="1" applyFill="1" applyBorder="1" applyAlignment="1">
      <alignment horizontal="left" vertical="top"/>
    </xf>
    <xf numFmtId="0" fontId="34" fillId="28" borderId="27" xfId="101" applyFont="1" applyFill="1" applyBorder="1" applyAlignment="1">
      <alignment horizontal="center"/>
    </xf>
    <xf numFmtId="1" fontId="34" fillId="28" borderId="27" xfId="101" applyNumberFormat="1" applyFont="1" applyFill="1" applyBorder="1" applyAlignment="1">
      <alignment horizontal="center"/>
    </xf>
    <xf numFmtId="168" fontId="38" fillId="28" borderId="27" xfId="103" applyNumberFormat="1" applyFont="1" applyFill="1" applyBorder="1" applyAlignment="1">
      <alignment vertical="top" wrapText="1"/>
    </xf>
    <xf numFmtId="1" fontId="34" fillId="29" borderId="0" xfId="0" applyNumberFormat="1" applyFont="1" applyFill="1" applyAlignment="1">
      <alignment vertical="top"/>
    </xf>
    <xf numFmtId="1" fontId="34" fillId="29" borderId="0" xfId="0" applyNumberFormat="1" applyFont="1" applyFill="1" applyAlignment="1">
      <alignment horizontal="left" vertical="top" wrapText="1"/>
    </xf>
    <xf numFmtId="0" fontId="34" fillId="29" borderId="0" xfId="0" applyFont="1" applyFill="1" applyAlignment="1">
      <alignment horizontal="justify" vertical="top" wrapText="1"/>
    </xf>
    <xf numFmtId="4" fontId="34" fillId="29" borderId="0" xfId="0" applyNumberFormat="1" applyFont="1" applyFill="1" applyAlignment="1">
      <alignment horizontal="right"/>
    </xf>
    <xf numFmtId="0" fontId="34" fillId="29" borderId="0" xfId="0" applyFont="1" applyFill="1" applyAlignment="1">
      <alignment horizontal="center"/>
    </xf>
    <xf numFmtId="4" fontId="34" fillId="29" borderId="0" xfId="0" applyNumberFormat="1" applyFont="1" applyFill="1" applyProtection="1">
      <protection locked="0"/>
    </xf>
    <xf numFmtId="164" fontId="34" fillId="29" borderId="0" xfId="0" applyNumberFormat="1" applyFont="1" applyFill="1"/>
    <xf numFmtId="2" fontId="34" fillId="0" borderId="0" xfId="84" applyNumberFormat="1" applyFont="1" applyAlignment="1" applyProtection="1">
      <alignment vertical="top"/>
      <protection locked="0"/>
    </xf>
    <xf numFmtId="4" fontId="34" fillId="0" borderId="0" xfId="84" applyNumberFormat="1" applyFont="1" applyAlignment="1" applyProtection="1">
      <alignment vertical="top"/>
      <protection locked="0"/>
    </xf>
    <xf numFmtId="0" fontId="47" fillId="0" borderId="0" xfId="84" applyFont="1" applyAlignment="1" applyProtection="1">
      <alignment vertical="top"/>
      <protection locked="0"/>
    </xf>
    <xf numFmtId="0" fontId="34" fillId="0" borderId="0" xfId="84" applyFont="1" applyAlignment="1" applyProtection="1">
      <alignment vertical="top"/>
      <protection locked="0"/>
    </xf>
    <xf numFmtId="4" fontId="1" fillId="0" borderId="0" xfId="84" applyNumberFormat="1" applyAlignment="1" applyProtection="1">
      <alignment wrapText="1"/>
      <protection locked="0"/>
    </xf>
    <xf numFmtId="4" fontId="34" fillId="0" borderId="0" xfId="84" applyNumberFormat="1" applyFont="1" applyAlignment="1" applyProtection="1">
      <alignment horizontal="right"/>
      <protection locked="0"/>
    </xf>
    <xf numFmtId="0" fontId="34" fillId="0" borderId="0" xfId="84" applyFont="1" applyProtection="1">
      <protection locked="0"/>
    </xf>
    <xf numFmtId="4" fontId="34" fillId="0" borderId="0" xfId="84" applyNumberFormat="1" applyFont="1" applyProtection="1">
      <protection locked="0"/>
    </xf>
    <xf numFmtId="4" fontId="44" fillId="0" borderId="0" xfId="89" applyNumberFormat="1" applyFont="1" applyAlignment="1" applyProtection="1">
      <alignment horizontal="right" vertical="top"/>
      <protection locked="0"/>
    </xf>
    <xf numFmtId="2" fontId="44" fillId="0" borderId="0" xfId="84" applyNumberFormat="1" applyFont="1" applyAlignment="1" applyProtection="1">
      <alignment vertical="top"/>
      <protection locked="0"/>
    </xf>
    <xf numFmtId="2" fontId="17" fillId="0" borderId="0" xfId="84" applyNumberFormat="1" applyFont="1" applyAlignment="1" applyProtection="1">
      <alignment vertical="top"/>
      <protection locked="0"/>
    </xf>
    <xf numFmtId="4" fontId="17" fillId="0" borderId="0" xfId="89" applyNumberFormat="1" applyFont="1" applyAlignment="1" applyProtection="1">
      <alignment horizontal="right" vertical="top"/>
      <protection locked="0"/>
    </xf>
    <xf numFmtId="2" fontId="17" fillId="0" borderId="0" xfId="84" applyNumberFormat="1" applyFont="1" applyAlignment="1" applyProtection="1">
      <alignment horizontal="right" vertical="top"/>
      <protection locked="0"/>
    </xf>
    <xf numFmtId="2" fontId="43" fillId="0" borderId="0" xfId="84" applyNumberFormat="1" applyFont="1" applyAlignment="1" applyProtection="1">
      <alignment vertical="top"/>
      <protection locked="0"/>
    </xf>
    <xf numFmtId="4" fontId="34" fillId="0" borderId="0" xfId="90" applyNumberFormat="1" applyFont="1" applyAlignment="1" applyProtection="1">
      <alignment vertical="top"/>
      <protection locked="0"/>
    </xf>
    <xf numFmtId="4" fontId="17" fillId="0" borderId="0" xfId="90" applyNumberFormat="1" applyFont="1" applyAlignment="1" applyProtection="1">
      <alignment vertical="top"/>
      <protection locked="0"/>
    </xf>
    <xf numFmtId="4" fontId="17" fillId="0" borderId="0" xfId="84" applyNumberFormat="1" applyFont="1" applyAlignment="1" applyProtection="1">
      <alignment vertical="top"/>
      <protection locked="0"/>
    </xf>
    <xf numFmtId="4" fontId="34" fillId="0" borderId="0" xfId="84" applyNumberFormat="1" applyFont="1" applyAlignment="1" applyProtection="1">
      <alignment horizontal="right" vertical="top" wrapText="1"/>
      <protection locked="0"/>
    </xf>
    <xf numFmtId="4" fontId="17" fillId="0" borderId="0" xfId="90" applyNumberFormat="1" applyFont="1" applyAlignment="1" applyProtection="1">
      <alignment horizontal="right" vertical="top" wrapText="1"/>
      <protection locked="0"/>
    </xf>
    <xf numFmtId="4" fontId="17" fillId="0" borderId="0" xfId="84" applyNumberFormat="1" applyFont="1" applyProtection="1">
      <protection locked="0"/>
    </xf>
    <xf numFmtId="0" fontId="17" fillId="29" borderId="0" xfId="84" applyFont="1" applyFill="1" applyAlignment="1">
      <alignment horizontal="right" vertical="top"/>
    </xf>
    <xf numFmtId="49" fontId="39" fillId="29" borderId="0" xfId="84" applyNumberFormat="1" applyFont="1" applyFill="1"/>
    <xf numFmtId="1" fontId="34" fillId="30" borderId="0" xfId="1" applyNumberFormat="1" applyFont="1" applyFill="1" applyAlignment="1">
      <alignment horizontal="left" vertical="center"/>
    </xf>
    <xf numFmtId="0" fontId="34" fillId="30" borderId="0" xfId="1" applyFont="1" applyFill="1" applyAlignment="1">
      <alignment horizontal="left" vertical="center" wrapText="1"/>
    </xf>
    <xf numFmtId="164" fontId="34" fillId="30" borderId="0" xfId="1" applyNumberFormat="1" applyFont="1" applyFill="1" applyAlignment="1">
      <alignment vertical="center"/>
    </xf>
    <xf numFmtId="1" fontId="34" fillId="0" borderId="0" xfId="0" applyNumberFormat="1" applyFont="1" applyFill="1" applyBorder="1" applyAlignment="1" applyProtection="1">
      <alignment horizontal="right" vertical="top" wrapText="1"/>
    </xf>
    <xf numFmtId="1" fontId="34" fillId="0" borderId="0" xfId="0" applyNumberFormat="1" applyFont="1" applyFill="1" applyBorder="1" applyAlignment="1" applyProtection="1">
      <alignment horizontal="left" vertical="top" wrapText="1"/>
    </xf>
    <xf numFmtId="0" fontId="34" fillId="0" borderId="0" xfId="0" applyFont="1" applyFill="1" applyBorder="1" applyAlignment="1" applyProtection="1">
      <alignment horizontal="justify" vertical="center" wrapText="1"/>
    </xf>
    <xf numFmtId="4" fontId="34" fillId="0" borderId="0" xfId="0" applyNumberFormat="1" applyFont="1" applyFill="1" applyBorder="1" applyAlignment="1" applyProtection="1">
      <alignment horizontal="right" vertical="center" wrapText="1"/>
    </xf>
    <xf numFmtId="0" fontId="34" fillId="0" borderId="0" xfId="0" applyFont="1" applyFill="1" applyBorder="1" applyAlignment="1" applyProtection="1">
      <alignment horizontal="center" vertical="center" wrapText="1"/>
    </xf>
    <xf numFmtId="4" fontId="34" fillId="0" borderId="0" xfId="0" applyNumberFormat="1" applyFont="1" applyFill="1" applyBorder="1" applyAlignment="1" applyProtection="1">
      <alignment vertical="center" wrapText="1"/>
    </xf>
    <xf numFmtId="164" fontId="34" fillId="0" borderId="0" xfId="0" applyNumberFormat="1" applyFont="1" applyFill="1" applyBorder="1" applyAlignment="1" applyProtection="1">
      <alignment vertical="center" wrapText="1"/>
    </xf>
    <xf numFmtId="0" fontId="34" fillId="30" borderId="0" xfId="1" applyFont="1" applyFill="1"/>
    <xf numFmtId="4" fontId="34" fillId="30" borderId="0" xfId="1" applyNumberFormat="1" applyFont="1" applyFill="1"/>
    <xf numFmtId="164" fontId="34" fillId="30" borderId="0" xfId="0" applyNumberFormat="1" applyFont="1" applyFill="1"/>
    <xf numFmtId="1" fontId="34" fillId="30" borderId="1" xfId="0" applyNumberFormat="1" applyFont="1" applyFill="1" applyBorder="1" applyAlignment="1" applyProtection="1">
      <alignment horizontal="right" vertical="top"/>
    </xf>
    <xf numFmtId="1" fontId="34" fillId="30" borderId="1" xfId="0" applyNumberFormat="1" applyFont="1" applyFill="1" applyBorder="1" applyAlignment="1" applyProtection="1">
      <alignment horizontal="left" vertical="top"/>
    </xf>
    <xf numFmtId="0" fontId="34" fillId="30" borderId="1" xfId="0" applyFont="1" applyFill="1" applyBorder="1" applyAlignment="1" applyProtection="1">
      <alignment horizontal="justify" vertical="top" wrapText="1"/>
    </xf>
    <xf numFmtId="4" fontId="34" fillId="30" borderId="1" xfId="0" applyNumberFormat="1" applyFont="1" applyFill="1" applyBorder="1" applyAlignment="1" applyProtection="1">
      <alignment horizontal="right"/>
    </xf>
    <xf numFmtId="0" fontId="34" fillId="30" borderId="1" xfId="0" applyFont="1" applyFill="1" applyBorder="1" applyAlignment="1" applyProtection="1">
      <alignment horizontal="center"/>
    </xf>
    <xf numFmtId="4" fontId="34" fillId="30" borderId="1" xfId="0" applyNumberFormat="1" applyFont="1" applyFill="1" applyBorder="1" applyProtection="1"/>
    <xf numFmtId="164" fontId="34" fillId="30" borderId="1" xfId="0" applyNumberFormat="1" applyFont="1" applyFill="1" applyBorder="1" applyProtection="1"/>
    <xf numFmtId="1" fontId="34" fillId="30" borderId="0" xfId="0" applyNumberFormat="1" applyFont="1" applyFill="1" applyAlignment="1" applyProtection="1">
      <alignment vertical="top"/>
    </xf>
    <xf numFmtId="1" fontId="34" fillId="30" borderId="0" xfId="0" applyNumberFormat="1" applyFont="1" applyFill="1" applyAlignment="1" applyProtection="1">
      <alignment horizontal="left" vertical="top"/>
    </xf>
    <xf numFmtId="0" fontId="34" fillId="30" borderId="0" xfId="0" applyFont="1" applyFill="1" applyAlignment="1" applyProtection="1">
      <alignment horizontal="justify" vertical="top" wrapText="1"/>
    </xf>
    <xf numFmtId="0" fontId="34" fillId="30" borderId="0" xfId="0" applyFont="1" applyFill="1" applyAlignment="1" applyProtection="1">
      <alignment horizontal="right"/>
    </xf>
    <xf numFmtId="0" fontId="34" fillId="30" borderId="0" xfId="0" applyFont="1" applyFill="1" applyAlignment="1" applyProtection="1">
      <alignment horizontal="center"/>
    </xf>
    <xf numFmtId="4" fontId="34" fillId="30" borderId="0" xfId="0" applyNumberFormat="1" applyFont="1" applyFill="1" applyProtection="1"/>
    <xf numFmtId="164" fontId="34" fillId="30" borderId="0" xfId="0" applyNumberFormat="1" applyFont="1" applyFill="1" applyProtection="1"/>
    <xf numFmtId="1" fontId="34" fillId="30" borderId="0" xfId="0" applyNumberFormat="1" applyFont="1" applyFill="1" applyAlignment="1" applyProtection="1">
      <alignment horizontal="left" vertical="top" wrapText="1"/>
    </xf>
    <xf numFmtId="4" fontId="34" fillId="30" borderId="0" xfId="0" applyNumberFormat="1" applyFont="1" applyFill="1" applyAlignment="1" applyProtection="1">
      <alignment horizontal="right"/>
    </xf>
    <xf numFmtId="4" fontId="34" fillId="30" borderId="0" xfId="0" applyNumberFormat="1" applyFont="1" applyFill="1" applyProtection="1">
      <protection locked="0"/>
    </xf>
    <xf numFmtId="1" fontId="34" fillId="30" borderId="0" xfId="0" applyNumberFormat="1" applyFont="1" applyFill="1" applyBorder="1" applyAlignment="1" applyProtection="1">
      <alignment horizontal="right" vertical="top" wrapText="1"/>
    </xf>
    <xf numFmtId="1" fontId="34" fillId="30" borderId="0" xfId="0" applyNumberFormat="1" applyFont="1" applyFill="1" applyBorder="1" applyAlignment="1" applyProtection="1">
      <alignment horizontal="left" vertical="top" wrapText="1"/>
    </xf>
    <xf numFmtId="0" fontId="34" fillId="30" borderId="0" xfId="0" applyFont="1" applyFill="1" applyBorder="1" applyAlignment="1" applyProtection="1">
      <alignment horizontal="justify" vertical="center" wrapText="1"/>
    </xf>
    <xf numFmtId="4" fontId="34" fillId="30" borderId="0" xfId="0" applyNumberFormat="1" applyFont="1" applyFill="1" applyBorder="1" applyAlignment="1" applyProtection="1">
      <alignment horizontal="right" vertical="center" wrapText="1"/>
    </xf>
    <xf numFmtId="0" fontId="34" fillId="30" borderId="0" xfId="0" applyFont="1" applyFill="1" applyBorder="1" applyAlignment="1" applyProtection="1">
      <alignment horizontal="center" vertical="center" wrapText="1"/>
    </xf>
    <xf numFmtId="4" fontId="34" fillId="30" borderId="0" xfId="0" applyNumberFormat="1" applyFont="1" applyFill="1" applyBorder="1" applyAlignment="1" applyProtection="1">
      <alignment vertical="center" wrapText="1"/>
    </xf>
    <xf numFmtId="164" fontId="34" fillId="30" borderId="0" xfId="0" applyNumberFormat="1" applyFont="1" applyFill="1" applyBorder="1" applyAlignment="1" applyProtection="1">
      <alignment vertical="center" wrapText="1"/>
    </xf>
    <xf numFmtId="1" fontId="34" fillId="30" borderId="3" xfId="0" applyNumberFormat="1" applyFont="1" applyFill="1" applyBorder="1" applyAlignment="1" applyProtection="1">
      <alignment horizontal="right" vertical="top" wrapText="1"/>
    </xf>
    <xf numFmtId="1" fontId="34" fillId="30" borderId="3" xfId="0" applyNumberFormat="1" applyFont="1" applyFill="1" applyBorder="1" applyAlignment="1" applyProtection="1">
      <alignment horizontal="left" vertical="top" wrapText="1"/>
    </xf>
    <xf numFmtId="0" fontId="34" fillId="30" borderId="3" xfId="0" applyFont="1" applyFill="1" applyBorder="1" applyAlignment="1" applyProtection="1">
      <alignment horizontal="justify" vertical="center" wrapText="1"/>
    </xf>
    <xf numFmtId="4" fontId="34" fillId="30" borderId="3" xfId="0" applyNumberFormat="1" applyFont="1" applyFill="1" applyBorder="1" applyAlignment="1" applyProtection="1">
      <alignment horizontal="right" vertical="center" wrapText="1"/>
    </xf>
    <xf numFmtId="0" fontId="34" fillId="30" borderId="3" xfId="0" applyFont="1" applyFill="1" applyBorder="1" applyAlignment="1" applyProtection="1">
      <alignment horizontal="center" vertical="center" wrapText="1"/>
    </xf>
    <xf numFmtId="4" fontId="34" fillId="30" borderId="3" xfId="0" applyNumberFormat="1" applyFont="1" applyFill="1" applyBorder="1" applyAlignment="1" applyProtection="1">
      <alignment vertical="center" wrapText="1"/>
    </xf>
    <xf numFmtId="164" fontId="34" fillId="30" borderId="3" xfId="0" applyNumberFormat="1" applyFont="1" applyFill="1" applyBorder="1" applyAlignment="1" applyProtection="1">
      <alignment vertical="center" wrapText="1"/>
    </xf>
    <xf numFmtId="0" fontId="30" fillId="2" borderId="0" xfId="0" applyFont="1" applyFill="1" applyAlignment="1">
      <alignment horizontal="left" vertical="center" wrapText="1"/>
    </xf>
    <xf numFmtId="4" fontId="34" fillId="0" borderId="4" xfId="0" applyNumberFormat="1" applyFont="1" applyBorder="1" applyAlignment="1">
      <alignment horizontal="center" vertical="center" wrapText="1"/>
    </xf>
    <xf numFmtId="4" fontId="34" fillId="0" borderId="5" xfId="0" applyNumberFormat="1" applyFont="1" applyBorder="1" applyAlignment="1">
      <alignment horizontal="center" vertical="center" wrapText="1"/>
    </xf>
    <xf numFmtId="164" fontId="34" fillId="0" borderId="4" xfId="0" applyNumberFormat="1" applyFont="1" applyBorder="1" applyAlignment="1">
      <alignment horizontal="center" vertical="center"/>
    </xf>
    <xf numFmtId="164" fontId="34" fillId="0" borderId="5" xfId="0" applyNumberFormat="1" applyFont="1" applyBorder="1" applyAlignment="1">
      <alignment horizontal="center" vertical="center"/>
    </xf>
    <xf numFmtId="0" fontId="34" fillId="0" borderId="0" xfId="0" applyFont="1" applyAlignment="1">
      <alignment horizontal="left" vertical="top" wrapText="1"/>
    </xf>
    <xf numFmtId="1" fontId="34" fillId="0" borderId="4" xfId="0" applyNumberFormat="1" applyFont="1" applyBorder="1" applyAlignment="1">
      <alignment horizontal="left" vertical="center" wrapText="1"/>
    </xf>
    <xf numFmtId="1" fontId="34" fillId="0" borderId="5" xfId="0" applyNumberFormat="1" applyFont="1" applyBorder="1" applyAlignment="1">
      <alignment horizontal="left" vertical="center" wrapText="1"/>
    </xf>
    <xf numFmtId="39" fontId="34" fillId="0" borderId="4" xfId="0" applyNumberFormat="1" applyFont="1" applyBorder="1" applyAlignment="1">
      <alignment horizontal="center" vertical="center" wrapText="1"/>
    </xf>
    <xf numFmtId="39" fontId="34" fillId="0" borderId="5" xfId="0" applyNumberFormat="1" applyFont="1" applyBorder="1" applyAlignment="1">
      <alignment horizontal="center" vertical="center" wrapText="1"/>
    </xf>
    <xf numFmtId="4" fontId="34" fillId="0" borderId="4" xfId="0" applyNumberFormat="1" applyFont="1" applyBorder="1" applyAlignment="1">
      <alignment horizontal="center" vertical="center"/>
    </xf>
    <xf numFmtId="4" fontId="34" fillId="0" borderId="5" xfId="0" applyNumberFormat="1" applyFont="1" applyBorder="1" applyAlignment="1">
      <alignment horizontal="center" vertical="center"/>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15" xfId="84" applyFont="1" applyBorder="1" applyAlignment="1">
      <alignment vertical="top" wrapText="1"/>
    </xf>
    <xf numFmtId="0" fontId="58" fillId="0" borderId="0" xfId="91" applyFont="1" applyAlignment="1">
      <alignment horizontal="center"/>
    </xf>
    <xf numFmtId="0" fontId="60" fillId="0" borderId="17" xfId="91" applyFont="1" applyBorder="1" applyAlignment="1">
      <alignment horizontal="center"/>
    </xf>
    <xf numFmtId="0" fontId="60" fillId="0" borderId="18" xfId="91" applyFont="1" applyBorder="1" applyAlignment="1">
      <alignment horizontal="center"/>
    </xf>
    <xf numFmtId="0" fontId="60" fillId="0" borderId="19" xfId="91" applyFont="1" applyBorder="1" applyAlignment="1">
      <alignment horizontal="center"/>
    </xf>
    <xf numFmtId="0" fontId="61" fillId="0" borderId="22" xfId="91" applyFont="1" applyBorder="1" applyAlignment="1">
      <alignment horizontal="center"/>
    </xf>
    <xf numFmtId="0" fontId="61" fillId="0" borderId="16" xfId="91" applyFont="1" applyBorder="1" applyAlignment="1">
      <alignment horizontal="center"/>
    </xf>
    <xf numFmtId="0" fontId="61" fillId="0" borderId="23" xfId="91" applyFont="1" applyBorder="1" applyAlignment="1">
      <alignment horizontal="center"/>
    </xf>
    <xf numFmtId="169" fontId="62" fillId="28" borderId="18" xfId="91" applyNumberFormat="1" applyFont="1" applyFill="1" applyBorder="1" applyAlignment="1">
      <alignment horizontal="center"/>
    </xf>
    <xf numFmtId="0" fontId="62" fillId="28" borderId="18" xfId="91" applyFont="1" applyFill="1" applyBorder="1" applyAlignment="1">
      <alignment horizontal="center"/>
    </xf>
    <xf numFmtId="169" fontId="62" fillId="28" borderId="0" xfId="91" applyNumberFormat="1" applyFont="1" applyFill="1" applyAlignment="1">
      <alignment horizontal="center"/>
    </xf>
    <xf numFmtId="0" fontId="62" fillId="28" borderId="0" xfId="91" applyFont="1" applyFill="1" applyAlignment="1">
      <alignment horizontal="center"/>
    </xf>
    <xf numFmtId="164" fontId="34" fillId="31" borderId="3" xfId="0" applyNumberFormat="1" applyFont="1" applyFill="1" applyBorder="1" applyAlignment="1">
      <alignment vertical="center"/>
    </xf>
  </cellXfs>
  <cellStyles count="104">
    <cellStyle name="_5_strojne_instalacije" xfId="38" xr:uid="{00000000-0005-0000-0000-000000000000}"/>
    <cellStyle name="20 % – Poudarek1 2" xfId="39" xr:uid="{00000000-0005-0000-0000-000001000000}"/>
    <cellStyle name="20 % – Poudarek2 2" xfId="40" xr:uid="{00000000-0005-0000-0000-000002000000}"/>
    <cellStyle name="20 % – Poudarek3 2" xfId="41" xr:uid="{00000000-0005-0000-0000-000003000000}"/>
    <cellStyle name="20 % – Poudarek4 2" xfId="42" xr:uid="{00000000-0005-0000-0000-000004000000}"/>
    <cellStyle name="20 % – Poudarek5 2" xfId="43" xr:uid="{00000000-0005-0000-0000-000005000000}"/>
    <cellStyle name="20 % – Poudarek6 2" xfId="44" xr:uid="{00000000-0005-0000-0000-000006000000}"/>
    <cellStyle name="40 % – Poudarek1 2" xfId="45" xr:uid="{00000000-0005-0000-0000-000007000000}"/>
    <cellStyle name="40 % – Poudarek2 2" xfId="46" xr:uid="{00000000-0005-0000-0000-000008000000}"/>
    <cellStyle name="40 % – Poudarek3 2" xfId="47" xr:uid="{00000000-0005-0000-0000-000009000000}"/>
    <cellStyle name="40 % – Poudarek4 2" xfId="48" xr:uid="{00000000-0005-0000-0000-00000A000000}"/>
    <cellStyle name="40 % – Poudarek5 2" xfId="49" xr:uid="{00000000-0005-0000-0000-00000B000000}"/>
    <cellStyle name="40 % – Poudarek6 2" xfId="50" xr:uid="{00000000-0005-0000-0000-00000C000000}"/>
    <cellStyle name="60 % – Poudarek1 2" xfId="51" xr:uid="{00000000-0005-0000-0000-00000D000000}"/>
    <cellStyle name="60 % – Poudarek2 2" xfId="52" xr:uid="{00000000-0005-0000-0000-00000E000000}"/>
    <cellStyle name="60 % – Poudarek3 2" xfId="53" xr:uid="{00000000-0005-0000-0000-00000F000000}"/>
    <cellStyle name="60 % – Poudarek4 2" xfId="54" xr:uid="{00000000-0005-0000-0000-000010000000}"/>
    <cellStyle name="60 % – Poudarek5 2" xfId="55" xr:uid="{00000000-0005-0000-0000-000011000000}"/>
    <cellStyle name="60 % – Poudarek6 2" xfId="56" xr:uid="{00000000-0005-0000-0000-000012000000}"/>
    <cellStyle name="Accent1" xfId="15" xr:uid="{00000000-0005-0000-0000-000013000000}"/>
    <cellStyle name="Accent2" xfId="9" xr:uid="{00000000-0005-0000-0000-000014000000}"/>
    <cellStyle name="Accent3" xfId="6" xr:uid="{00000000-0005-0000-0000-000015000000}"/>
    <cellStyle name="Accent4" xfId="16" xr:uid="{00000000-0005-0000-0000-000016000000}"/>
    <cellStyle name="Accent5" xfId="13" xr:uid="{00000000-0005-0000-0000-000017000000}"/>
    <cellStyle name="Accent6" xfId="10" xr:uid="{00000000-0005-0000-0000-000018000000}"/>
    <cellStyle name="Bad" xfId="14" xr:uid="{00000000-0005-0000-0000-000019000000}"/>
    <cellStyle name="Calculation" xfId="17" xr:uid="{00000000-0005-0000-0000-00001A000000}"/>
    <cellStyle name="Check Cell" xfId="18" xr:uid="{00000000-0005-0000-0000-00001B000000}"/>
    <cellStyle name="Currency 2" xfId="93" xr:uid="{D24FA9DC-81EE-43F5-AD7F-941C8497E87E}"/>
    <cellStyle name="Dobro 2" xfId="57" xr:uid="{00000000-0005-0000-0000-00001C000000}"/>
    <cellStyle name="Excel Built-in Comma" xfId="5" xr:uid="{00000000-0005-0000-0000-00001D000000}"/>
    <cellStyle name="Excel Built-in Normal" xfId="4" xr:uid="{00000000-0005-0000-0000-00001E000000}"/>
    <cellStyle name="Excel Built-in Normal 2" xfId="31" xr:uid="{00000000-0005-0000-0000-00001F000000}"/>
    <cellStyle name="Excel Built-in Normal 2 2" xfId="85" xr:uid="{00000000-0005-0000-0000-000020000000}"/>
    <cellStyle name="Explanatory Text" xfId="19" xr:uid="{00000000-0005-0000-0000-000021000000}"/>
    <cellStyle name="Heading 1" xfId="20" xr:uid="{00000000-0005-0000-0000-000022000000}"/>
    <cellStyle name="Heading 2" xfId="21" xr:uid="{00000000-0005-0000-0000-000023000000}"/>
    <cellStyle name="Heading 3" xfId="22" xr:uid="{00000000-0005-0000-0000-000024000000}"/>
    <cellStyle name="Heading 4" xfId="23" xr:uid="{00000000-0005-0000-0000-000025000000}"/>
    <cellStyle name="Input" xfId="24" xr:uid="{00000000-0005-0000-0000-000026000000}"/>
    <cellStyle name="Izhod 2" xfId="58" xr:uid="{00000000-0005-0000-0000-000027000000}"/>
    <cellStyle name="Linked Cell" xfId="25" xr:uid="{00000000-0005-0000-0000-000028000000}"/>
    <cellStyle name="Naslov 1 1" xfId="60" xr:uid="{00000000-0005-0000-0000-000029000000}"/>
    <cellStyle name="Naslov 1 2" xfId="59" xr:uid="{00000000-0005-0000-0000-00002A000000}"/>
    <cellStyle name="Naslov 2 2" xfId="61" xr:uid="{00000000-0005-0000-0000-00002B000000}"/>
    <cellStyle name="Naslov 3 2" xfId="62" xr:uid="{00000000-0005-0000-0000-00002C000000}"/>
    <cellStyle name="Naslov 4 2" xfId="63" xr:uid="{00000000-0005-0000-0000-00002D000000}"/>
    <cellStyle name="Navadno 10" xfId="81" xr:uid="{00000000-0005-0000-0000-00002F000000}"/>
    <cellStyle name="Navadno 11" xfId="97" xr:uid="{18F9D844-AA37-4077-9433-511A4818BE31}"/>
    <cellStyle name="Navadno 2" xfId="12" xr:uid="{00000000-0005-0000-0000-000030000000}"/>
    <cellStyle name="Navadno 2 2" xfId="32" xr:uid="{00000000-0005-0000-0000-000031000000}"/>
    <cellStyle name="Navadno 3" xfId="2" xr:uid="{00000000-0005-0000-0000-000032000000}"/>
    <cellStyle name="Navadno 3 11 18" xfId="82" xr:uid="{00000000-0005-0000-0000-000033000000}"/>
    <cellStyle name="Navadno 4" xfId="7" xr:uid="{00000000-0005-0000-0000-000034000000}"/>
    <cellStyle name="Navadno 4 2" xfId="35" xr:uid="{00000000-0005-0000-0000-000035000000}"/>
    <cellStyle name="Navadno 45" xfId="96" xr:uid="{A6C1AC74-879D-4C9E-8147-CF3E8C5DFD45}"/>
    <cellStyle name="Navadno 46" xfId="98" xr:uid="{41D0C8E6-7FAA-433F-86EE-1920AC9726AC}"/>
    <cellStyle name="Navadno 5" xfId="11" xr:uid="{00000000-0005-0000-0000-000036000000}"/>
    <cellStyle name="Navadno 5 2" xfId="34" xr:uid="{00000000-0005-0000-0000-000037000000}"/>
    <cellStyle name="Navadno 6" xfId="3" xr:uid="{00000000-0005-0000-0000-000038000000}"/>
    <cellStyle name="Navadno 7" xfId="36" xr:uid="{00000000-0005-0000-0000-000039000000}"/>
    <cellStyle name="Navadno 9" xfId="86" xr:uid="{00000000-0005-0000-0000-00003A000000}"/>
    <cellStyle name="Navadno_3 OCENA Z APRORAČUN 2004" xfId="102" xr:uid="{DFC798BD-A3F5-4161-AA36-01252BEF0A50}"/>
    <cellStyle name="Navadno_Multimedija" xfId="89" xr:uid="{39CDDCB8-FCEF-4BBB-8A3F-50D154C3E399}"/>
    <cellStyle name="Navadno_PLINSKI PRIKLJUČEK POPISI" xfId="94" xr:uid="{999D7BE7-635A-4C1F-A2B9-38662707B2F5}"/>
    <cellStyle name="Navadno_POGODBA GODINA" xfId="103" xr:uid="{A9FA00CB-9B3B-4A1B-9C06-07ED56FD299D}"/>
    <cellStyle name="Navadno_Popis-JR_Planina-x2-REV" xfId="90" xr:uid="{56A78416-FA26-4595-A944-20E4D15F9059}"/>
    <cellStyle name="Navadno_PRIKLJUCNI CEVOVOD" xfId="100" xr:uid="{54C8CDF6-E2C9-4211-A12C-26C4F070884D}"/>
    <cellStyle name="Navadno_Rencelj Joze - PL-22-00" xfId="91" xr:uid="{18A8A612-259B-40DC-A8F6-A068CFA9A930}"/>
    <cellStyle name="Neutral" xfId="26" xr:uid="{00000000-0005-0000-0000-00003C000000}"/>
    <cellStyle name="Nevtralno 2" xfId="64" xr:uid="{00000000-0005-0000-0000-00003D000000}"/>
    <cellStyle name="Normal" xfId="0" builtinId="0"/>
    <cellStyle name="Normal 10" xfId="84" xr:uid="{00000000-0005-0000-0000-00003E000000}"/>
    <cellStyle name="Normal 2" xfId="8" xr:uid="{00000000-0005-0000-0000-00003F000000}"/>
    <cellStyle name="Normal 3" xfId="92" xr:uid="{F7226DEE-33BB-44DC-9276-C96360DBE80B}"/>
    <cellStyle name="Normal 6" xfId="33" xr:uid="{00000000-0005-0000-0000-000040000000}"/>
    <cellStyle name="Normal_I-BREZOV" xfId="1" xr:uid="{00000000-0005-0000-0000-000042000000}"/>
    <cellStyle name="Normal_Popis - Golac" xfId="101" xr:uid="{735029CC-104F-4DEB-9052-88BF8F48C23D}"/>
    <cellStyle name="Normal_Popis - Livarna" xfId="95" xr:uid="{EF3A482D-2F4F-49A2-B607-2F1F22D350C6}"/>
    <cellStyle name="Normal_POPISEmona" xfId="99" xr:uid="{5FC5C8BD-4A8E-43AB-BFDB-881A5D432738}"/>
    <cellStyle name="Normal_Sheet1" xfId="88" xr:uid="{A8146513-EC3E-4D26-A650-B710430F6B2B}"/>
    <cellStyle name="Note" xfId="27" xr:uid="{00000000-0005-0000-0000-000043000000}"/>
    <cellStyle name="Odstotek 2" xfId="28" xr:uid="{00000000-0005-0000-0000-000044000000}"/>
    <cellStyle name="Odstotek 3" xfId="37" xr:uid="{00000000-0005-0000-0000-000045000000}"/>
    <cellStyle name="Opomba 2" xfId="65" xr:uid="{00000000-0005-0000-0000-000046000000}"/>
    <cellStyle name="Opozorilo 2" xfId="66" xr:uid="{00000000-0005-0000-0000-000047000000}"/>
    <cellStyle name="Percent" xfId="87" builtinId="5"/>
    <cellStyle name="Pojasnjevalno besedilo 2" xfId="67" xr:uid="{00000000-0005-0000-0000-000048000000}"/>
    <cellStyle name="Poudarek1 2" xfId="68" xr:uid="{00000000-0005-0000-0000-000049000000}"/>
    <cellStyle name="Poudarek2 2" xfId="69" xr:uid="{00000000-0005-0000-0000-00004A000000}"/>
    <cellStyle name="Poudarek3 2" xfId="70" xr:uid="{00000000-0005-0000-0000-00004B000000}"/>
    <cellStyle name="Poudarek4 2" xfId="71" xr:uid="{00000000-0005-0000-0000-00004C000000}"/>
    <cellStyle name="Poudarek5 2" xfId="72" xr:uid="{00000000-0005-0000-0000-00004D000000}"/>
    <cellStyle name="Poudarek6 2" xfId="73" xr:uid="{00000000-0005-0000-0000-00004E000000}"/>
    <cellStyle name="Povezana celica 2" xfId="74" xr:uid="{00000000-0005-0000-0000-00004F000000}"/>
    <cellStyle name="Preveri celico 2" xfId="75" xr:uid="{00000000-0005-0000-0000-000050000000}"/>
    <cellStyle name="Računanje 2" xfId="76" xr:uid="{00000000-0005-0000-0000-000051000000}"/>
    <cellStyle name="Slabo 2" xfId="77" xr:uid="{00000000-0005-0000-0000-000052000000}"/>
    <cellStyle name="Slog 1" xfId="83" xr:uid="{00000000-0005-0000-0000-000053000000}"/>
    <cellStyle name="Total" xfId="29" xr:uid="{00000000-0005-0000-0000-000054000000}"/>
    <cellStyle name="Vejica 2" xfId="30" xr:uid="{00000000-0005-0000-0000-000055000000}"/>
    <cellStyle name="Vnos 2" xfId="78" xr:uid="{00000000-0005-0000-0000-000056000000}"/>
    <cellStyle name="Vsota 2" xfId="79" xr:uid="{00000000-0005-0000-0000-000057000000}"/>
    <cellStyle name="Zuza" xfId="80" xr:uid="{00000000-0005-0000-0000-00005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24"/>
  <sheetViews>
    <sheetView view="pageBreakPreview" zoomScaleNormal="100" zoomScaleSheetLayoutView="100" workbookViewId="0">
      <selection activeCell="C12" sqref="C12"/>
    </sheetView>
  </sheetViews>
  <sheetFormatPr defaultColWidth="8.88671875" defaultRowHeight="15"/>
  <cols>
    <col min="1" max="1" width="6.44140625" style="6" customWidth="1"/>
    <col min="2" max="2" width="6.109375" style="6" customWidth="1"/>
    <col min="3" max="3" width="37.5546875" style="6" customWidth="1"/>
    <col min="4" max="4" width="8.88671875" style="6"/>
    <col min="5" max="5" width="18.109375" style="6" customWidth="1"/>
    <col min="6" max="6" width="6" style="6" customWidth="1"/>
    <col min="7" max="7" width="16.88671875" style="6" customWidth="1"/>
    <col min="8" max="8" width="10.44140625" style="6" customWidth="1"/>
    <col min="9" max="16384" width="8.88671875" style="6"/>
  </cols>
  <sheetData>
    <row r="2" spans="2:8" ht="61.2" customHeight="1">
      <c r="B2" s="644" t="s">
        <v>110</v>
      </c>
      <c r="C2" s="644"/>
      <c r="D2" s="644"/>
      <c r="E2" s="644"/>
      <c r="F2" s="7"/>
      <c r="G2" s="8"/>
    </row>
    <row r="3" spans="2:8" ht="15.6">
      <c r="B3" s="2"/>
      <c r="C3" s="9"/>
      <c r="D3" s="10"/>
      <c r="E3" s="11"/>
      <c r="F3" s="7"/>
      <c r="G3" s="8"/>
    </row>
    <row r="4" spans="2:8" ht="15.6">
      <c r="B4" s="12"/>
      <c r="C4" s="13" t="s">
        <v>42</v>
      </c>
      <c r="D4" s="14"/>
      <c r="E4" s="15"/>
      <c r="F4" s="7"/>
      <c r="G4" s="8"/>
    </row>
    <row r="5" spans="2:8">
      <c r="B5" s="4"/>
      <c r="C5" s="16"/>
      <c r="D5" s="17"/>
      <c r="E5" s="17"/>
      <c r="F5" s="18"/>
      <c r="G5" s="19"/>
    </row>
    <row r="6" spans="2:8" ht="31.2">
      <c r="B6" s="2" t="s">
        <v>38</v>
      </c>
      <c r="C6" s="3" t="s">
        <v>59</v>
      </c>
      <c r="D6" s="17"/>
      <c r="E6" s="17"/>
      <c r="F6" s="18"/>
      <c r="G6" s="20"/>
    </row>
    <row r="7" spans="2:8">
      <c r="B7" s="4"/>
      <c r="C7" s="5"/>
      <c r="D7" s="17"/>
      <c r="E7" s="17"/>
      <c r="F7" s="18"/>
      <c r="G7" s="20"/>
    </row>
    <row r="8" spans="2:8" ht="15.6">
      <c r="B8" s="2" t="s">
        <v>37</v>
      </c>
      <c r="C8" s="3" t="s">
        <v>0</v>
      </c>
      <c r="D8" s="17"/>
      <c r="E8" s="1">
        <f>'go_DELA KZ LUKA'!$G$10</f>
        <v>0</v>
      </c>
      <c r="F8" s="18"/>
      <c r="G8" s="20"/>
    </row>
    <row r="9" spans="2:8" ht="15.6">
      <c r="B9" s="4"/>
      <c r="C9" s="5"/>
      <c r="D9" s="17"/>
      <c r="E9" s="1"/>
      <c r="F9" s="18"/>
      <c r="G9" s="20"/>
    </row>
    <row r="10" spans="2:8" ht="15.6">
      <c r="B10" s="2" t="s">
        <v>36</v>
      </c>
      <c r="C10" s="3" t="s">
        <v>4</v>
      </c>
      <c r="D10" s="17"/>
      <c r="E10" s="1">
        <f>'go_DELA KZ LUKA'!$G$16</f>
        <v>0</v>
      </c>
      <c r="F10" s="18"/>
      <c r="G10" s="20"/>
      <c r="H10" s="119"/>
    </row>
    <row r="11" spans="2:8" ht="15.6">
      <c r="B11" s="2"/>
      <c r="C11" s="3"/>
      <c r="D11" s="17"/>
      <c r="E11" s="1"/>
      <c r="F11" s="18"/>
      <c r="G11" s="20"/>
    </row>
    <row r="12" spans="2:8" ht="15.6">
      <c r="B12" s="2" t="s">
        <v>50</v>
      </c>
      <c r="C12" s="3" t="s">
        <v>56</v>
      </c>
      <c r="D12" s="17"/>
      <c r="E12" s="1">
        <f>'Rekapitulacija SI'!I28</f>
        <v>0</v>
      </c>
      <c r="F12" s="18"/>
      <c r="H12" s="120"/>
    </row>
    <row r="13" spans="2:8" ht="15.6">
      <c r="B13" s="4"/>
      <c r="C13" s="5"/>
      <c r="D13" s="17"/>
      <c r="E13" s="1"/>
      <c r="F13" s="18"/>
      <c r="H13" s="20"/>
    </row>
    <row r="14" spans="2:8" ht="15.6">
      <c r="B14" s="2" t="s">
        <v>54</v>
      </c>
      <c r="C14" s="3" t="s">
        <v>57</v>
      </c>
      <c r="D14" s="17"/>
      <c r="E14" s="1">
        <f>'Rekapitulacija EI'!D22</f>
        <v>0</v>
      </c>
      <c r="F14" s="18"/>
      <c r="H14" s="120"/>
    </row>
    <row r="15" spans="2:8" ht="15.6">
      <c r="B15" s="2"/>
      <c r="C15" s="3"/>
      <c r="D15" s="17"/>
      <c r="E15" s="1"/>
      <c r="F15" s="18"/>
      <c r="G15" s="20"/>
    </row>
    <row r="16" spans="2:8" ht="31.2">
      <c r="B16" s="2" t="s">
        <v>55</v>
      </c>
      <c r="C16" s="3" t="s">
        <v>114</v>
      </c>
      <c r="D16" s="17"/>
      <c r="E16" s="1">
        <f>'go_DELA KZ LUKA'!$G$22</f>
        <v>0</v>
      </c>
      <c r="F16" s="18"/>
      <c r="G16" s="20"/>
    </row>
    <row r="17" spans="2:7" ht="15.6">
      <c r="B17" s="2"/>
      <c r="C17" s="3"/>
      <c r="D17" s="17"/>
      <c r="E17" s="1"/>
      <c r="F17" s="18"/>
      <c r="G17" s="20"/>
    </row>
    <row r="18" spans="2:7" ht="15.6">
      <c r="B18" s="4" t="s">
        <v>60</v>
      </c>
      <c r="C18" s="5" t="s">
        <v>58</v>
      </c>
      <c r="D18" s="121">
        <v>0.05</v>
      </c>
      <c r="E18" s="1">
        <f>(E8+E10+E12+E14+E16)*0.05</f>
        <v>0</v>
      </c>
      <c r="F18" s="18"/>
      <c r="G18" s="20"/>
    </row>
    <row r="19" spans="2:7" ht="15.6">
      <c r="B19" s="21"/>
      <c r="C19" s="22" t="s">
        <v>116</v>
      </c>
      <c r="D19" s="22"/>
      <c r="E19" s="1"/>
      <c r="F19" s="17"/>
      <c r="G19" s="1"/>
    </row>
    <row r="20" spans="2:7" ht="15.6">
      <c r="B20" s="21"/>
      <c r="C20" s="22"/>
      <c r="D20" s="22"/>
      <c r="E20" s="1"/>
      <c r="F20" s="17"/>
      <c r="G20" s="1"/>
    </row>
    <row r="21" spans="2:7" ht="15.6">
      <c r="E21" s="1"/>
    </row>
    <row r="22" spans="2:7" ht="15.6">
      <c r="B22" s="23"/>
      <c r="C22" s="24" t="s">
        <v>43</v>
      </c>
      <c r="D22" s="25"/>
      <c r="E22" s="26">
        <f>SUM(E8:E21)</f>
        <v>0</v>
      </c>
    </row>
    <row r="23" spans="2:7" ht="15.6">
      <c r="E23" s="1"/>
    </row>
    <row r="24" spans="2:7" ht="15.6">
      <c r="E24" s="1"/>
    </row>
  </sheetData>
  <sheetProtection password="C610" sheet="1" objects="1" scenarios="1"/>
  <mergeCells count="1">
    <mergeCell ref="B2:E2"/>
  </mergeCells>
  <pageMargins left="0.7" right="0.7" top="0.75" bottom="0.75" header="0.3" footer="0.3"/>
  <pageSetup paperSize="9" scale="75" orientation="portrait" horizontalDpi="4294967293" verticalDpi="4294967293" r:id="rId1"/>
  <headerFooter>
    <oddFooter>Stran &amp;P&amp;R&amp;A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0A0E7-B652-43A4-A763-D913B5B71F1C}">
  <sheetPr>
    <pageSetUpPr fitToPage="1"/>
  </sheetPr>
  <dimension ref="A1:K38"/>
  <sheetViews>
    <sheetView view="pageBreakPreview" topLeftCell="A13" zoomScaleNormal="100" zoomScaleSheetLayoutView="80" workbookViewId="0">
      <selection activeCell="B7" sqref="B7"/>
    </sheetView>
  </sheetViews>
  <sheetFormatPr defaultColWidth="9.109375" defaultRowHeight="13.8"/>
  <cols>
    <col min="1" max="1" width="5.44140625" style="254" customWidth="1"/>
    <col min="2" max="2" width="48.109375" style="251" customWidth="1"/>
    <col min="3" max="3" width="7.6640625" style="251" customWidth="1"/>
    <col min="4" max="4" width="7.109375" style="251" customWidth="1"/>
    <col min="5" max="5" width="11.6640625" style="252" customWidth="1"/>
    <col min="6" max="6" width="12" style="252" customWidth="1"/>
    <col min="7" max="7" width="7.44140625" style="251" customWidth="1"/>
    <col min="8" max="8" width="14.5546875" style="251" customWidth="1"/>
    <col min="9" max="256" width="9.109375" style="253"/>
    <col min="257" max="257" width="5.44140625" style="253" customWidth="1"/>
    <col min="258" max="258" width="48.109375" style="253" customWidth="1"/>
    <col min="259" max="259" width="7.6640625" style="253" customWidth="1"/>
    <col min="260" max="260" width="7.109375" style="253" customWidth="1"/>
    <col min="261" max="261" width="11.6640625" style="253" customWidth="1"/>
    <col min="262" max="262" width="12" style="253" customWidth="1"/>
    <col min="263" max="263" width="7.44140625" style="253" customWidth="1"/>
    <col min="264" max="264" width="14.5546875" style="253" customWidth="1"/>
    <col min="265" max="512" width="9.109375" style="253"/>
    <col min="513" max="513" width="5.44140625" style="253" customWidth="1"/>
    <col min="514" max="514" width="48.109375" style="253" customWidth="1"/>
    <col min="515" max="515" width="7.6640625" style="253" customWidth="1"/>
    <col min="516" max="516" width="7.109375" style="253" customWidth="1"/>
    <col min="517" max="517" width="11.6640625" style="253" customWidth="1"/>
    <col min="518" max="518" width="12" style="253" customWidth="1"/>
    <col min="519" max="519" width="7.44140625" style="253" customWidth="1"/>
    <col min="520" max="520" width="14.5546875" style="253" customWidth="1"/>
    <col min="521" max="768" width="9.109375" style="253"/>
    <col min="769" max="769" width="5.44140625" style="253" customWidth="1"/>
    <col min="770" max="770" width="48.109375" style="253" customWidth="1"/>
    <col min="771" max="771" width="7.6640625" style="253" customWidth="1"/>
    <col min="772" max="772" width="7.109375" style="253" customWidth="1"/>
    <col min="773" max="773" width="11.6640625" style="253" customWidth="1"/>
    <col min="774" max="774" width="12" style="253" customWidth="1"/>
    <col min="775" max="775" width="7.44140625" style="253" customWidth="1"/>
    <col min="776" max="776" width="14.5546875" style="253" customWidth="1"/>
    <col min="777" max="1024" width="9.109375" style="253"/>
    <col min="1025" max="1025" width="5.44140625" style="253" customWidth="1"/>
    <col min="1026" max="1026" width="48.109375" style="253" customWidth="1"/>
    <col min="1027" max="1027" width="7.6640625" style="253" customWidth="1"/>
    <col min="1028" max="1028" width="7.109375" style="253" customWidth="1"/>
    <col min="1029" max="1029" width="11.6640625" style="253" customWidth="1"/>
    <col min="1030" max="1030" width="12" style="253" customWidth="1"/>
    <col min="1031" max="1031" width="7.44140625" style="253" customWidth="1"/>
    <col min="1032" max="1032" width="14.5546875" style="253" customWidth="1"/>
    <col min="1033" max="1280" width="9.109375" style="253"/>
    <col min="1281" max="1281" width="5.44140625" style="253" customWidth="1"/>
    <col min="1282" max="1282" width="48.109375" style="253" customWidth="1"/>
    <col min="1283" max="1283" width="7.6640625" style="253" customWidth="1"/>
    <col min="1284" max="1284" width="7.109375" style="253" customWidth="1"/>
    <col min="1285" max="1285" width="11.6640625" style="253" customWidth="1"/>
    <col min="1286" max="1286" width="12" style="253" customWidth="1"/>
    <col min="1287" max="1287" width="7.44140625" style="253" customWidth="1"/>
    <col min="1288" max="1288" width="14.5546875" style="253" customWidth="1"/>
    <col min="1289" max="1536" width="9.109375" style="253"/>
    <col min="1537" max="1537" width="5.44140625" style="253" customWidth="1"/>
    <col min="1538" max="1538" width="48.109375" style="253" customWidth="1"/>
    <col min="1539" max="1539" width="7.6640625" style="253" customWidth="1"/>
    <col min="1540" max="1540" width="7.109375" style="253" customWidth="1"/>
    <col min="1541" max="1541" width="11.6640625" style="253" customWidth="1"/>
    <col min="1542" max="1542" width="12" style="253" customWidth="1"/>
    <col min="1543" max="1543" width="7.44140625" style="253" customWidth="1"/>
    <col min="1544" max="1544" width="14.5546875" style="253" customWidth="1"/>
    <col min="1545" max="1792" width="9.109375" style="253"/>
    <col min="1793" max="1793" width="5.44140625" style="253" customWidth="1"/>
    <col min="1794" max="1794" width="48.109375" style="253" customWidth="1"/>
    <col min="1795" max="1795" width="7.6640625" style="253" customWidth="1"/>
    <col min="1796" max="1796" width="7.109375" style="253" customWidth="1"/>
    <col min="1797" max="1797" width="11.6640625" style="253" customWidth="1"/>
    <col min="1798" max="1798" width="12" style="253" customWidth="1"/>
    <col min="1799" max="1799" width="7.44140625" style="253" customWidth="1"/>
    <col min="1800" max="1800" width="14.5546875" style="253" customWidth="1"/>
    <col min="1801" max="2048" width="9.109375" style="253"/>
    <col min="2049" max="2049" width="5.44140625" style="253" customWidth="1"/>
    <col min="2050" max="2050" width="48.109375" style="253" customWidth="1"/>
    <col min="2051" max="2051" width="7.6640625" style="253" customWidth="1"/>
    <col min="2052" max="2052" width="7.109375" style="253" customWidth="1"/>
    <col min="2053" max="2053" width="11.6640625" style="253" customWidth="1"/>
    <col min="2054" max="2054" width="12" style="253" customWidth="1"/>
    <col min="2055" max="2055" width="7.44140625" style="253" customWidth="1"/>
    <col min="2056" max="2056" width="14.5546875" style="253" customWidth="1"/>
    <col min="2057" max="2304" width="9.109375" style="253"/>
    <col min="2305" max="2305" width="5.44140625" style="253" customWidth="1"/>
    <col min="2306" max="2306" width="48.109375" style="253" customWidth="1"/>
    <col min="2307" max="2307" width="7.6640625" style="253" customWidth="1"/>
    <col min="2308" max="2308" width="7.109375" style="253" customWidth="1"/>
    <col min="2309" max="2309" width="11.6640625" style="253" customWidth="1"/>
    <col min="2310" max="2310" width="12" style="253" customWidth="1"/>
    <col min="2311" max="2311" width="7.44140625" style="253" customWidth="1"/>
    <col min="2312" max="2312" width="14.5546875" style="253" customWidth="1"/>
    <col min="2313" max="2560" width="9.109375" style="253"/>
    <col min="2561" max="2561" width="5.44140625" style="253" customWidth="1"/>
    <col min="2562" max="2562" width="48.109375" style="253" customWidth="1"/>
    <col min="2563" max="2563" width="7.6640625" style="253" customWidth="1"/>
    <col min="2564" max="2564" width="7.109375" style="253" customWidth="1"/>
    <col min="2565" max="2565" width="11.6640625" style="253" customWidth="1"/>
    <col min="2566" max="2566" width="12" style="253" customWidth="1"/>
    <col min="2567" max="2567" width="7.44140625" style="253" customWidth="1"/>
    <col min="2568" max="2568" width="14.5546875" style="253" customWidth="1"/>
    <col min="2569" max="2816" width="9.109375" style="253"/>
    <col min="2817" max="2817" width="5.44140625" style="253" customWidth="1"/>
    <col min="2818" max="2818" width="48.109375" style="253" customWidth="1"/>
    <col min="2819" max="2819" width="7.6640625" style="253" customWidth="1"/>
    <col min="2820" max="2820" width="7.109375" style="253" customWidth="1"/>
    <col min="2821" max="2821" width="11.6640625" style="253" customWidth="1"/>
    <col min="2822" max="2822" width="12" style="253" customWidth="1"/>
    <col min="2823" max="2823" width="7.44140625" style="253" customWidth="1"/>
    <col min="2824" max="2824" width="14.5546875" style="253" customWidth="1"/>
    <col min="2825" max="3072" width="9.109375" style="253"/>
    <col min="3073" max="3073" width="5.44140625" style="253" customWidth="1"/>
    <col min="3074" max="3074" width="48.109375" style="253" customWidth="1"/>
    <col min="3075" max="3075" width="7.6640625" style="253" customWidth="1"/>
    <col min="3076" max="3076" width="7.109375" style="253" customWidth="1"/>
    <col min="3077" max="3077" width="11.6640625" style="253" customWidth="1"/>
    <col min="3078" max="3078" width="12" style="253" customWidth="1"/>
    <col min="3079" max="3079" width="7.44140625" style="253" customWidth="1"/>
    <col min="3080" max="3080" width="14.5546875" style="253" customWidth="1"/>
    <col min="3081" max="3328" width="9.109375" style="253"/>
    <col min="3329" max="3329" width="5.44140625" style="253" customWidth="1"/>
    <col min="3330" max="3330" width="48.109375" style="253" customWidth="1"/>
    <col min="3331" max="3331" width="7.6640625" style="253" customWidth="1"/>
    <col min="3332" max="3332" width="7.109375" style="253" customWidth="1"/>
    <col min="3333" max="3333" width="11.6640625" style="253" customWidth="1"/>
    <col min="3334" max="3334" width="12" style="253" customWidth="1"/>
    <col min="3335" max="3335" width="7.44140625" style="253" customWidth="1"/>
    <col min="3336" max="3336" width="14.5546875" style="253" customWidth="1"/>
    <col min="3337" max="3584" width="9.109375" style="253"/>
    <col min="3585" max="3585" width="5.44140625" style="253" customWidth="1"/>
    <col min="3586" max="3586" width="48.109375" style="253" customWidth="1"/>
    <col min="3587" max="3587" width="7.6640625" style="253" customWidth="1"/>
    <col min="3588" max="3588" width="7.109375" style="253" customWidth="1"/>
    <col min="3589" max="3589" width="11.6640625" style="253" customWidth="1"/>
    <col min="3590" max="3590" width="12" style="253" customWidth="1"/>
    <col min="3591" max="3591" width="7.44140625" style="253" customWidth="1"/>
    <col min="3592" max="3592" width="14.5546875" style="253" customWidth="1"/>
    <col min="3593" max="3840" width="9.109375" style="253"/>
    <col min="3841" max="3841" width="5.44140625" style="253" customWidth="1"/>
    <col min="3842" max="3842" width="48.109375" style="253" customWidth="1"/>
    <col min="3843" max="3843" width="7.6640625" style="253" customWidth="1"/>
    <col min="3844" max="3844" width="7.109375" style="253" customWidth="1"/>
    <col min="3845" max="3845" width="11.6640625" style="253" customWidth="1"/>
    <col min="3846" max="3846" width="12" style="253" customWidth="1"/>
    <col min="3847" max="3847" width="7.44140625" style="253" customWidth="1"/>
    <col min="3848" max="3848" width="14.5546875" style="253" customWidth="1"/>
    <col min="3849" max="4096" width="9.109375" style="253"/>
    <col min="4097" max="4097" width="5.44140625" style="253" customWidth="1"/>
    <col min="4098" max="4098" width="48.109375" style="253" customWidth="1"/>
    <col min="4099" max="4099" width="7.6640625" style="253" customWidth="1"/>
    <col min="4100" max="4100" width="7.109375" style="253" customWidth="1"/>
    <col min="4101" max="4101" width="11.6640625" style="253" customWidth="1"/>
    <col min="4102" max="4102" width="12" style="253" customWidth="1"/>
    <col min="4103" max="4103" width="7.44140625" style="253" customWidth="1"/>
    <col min="4104" max="4104" width="14.5546875" style="253" customWidth="1"/>
    <col min="4105" max="4352" width="9.109375" style="253"/>
    <col min="4353" max="4353" width="5.44140625" style="253" customWidth="1"/>
    <col min="4354" max="4354" width="48.109375" style="253" customWidth="1"/>
    <col min="4355" max="4355" width="7.6640625" style="253" customWidth="1"/>
    <col min="4356" max="4356" width="7.109375" style="253" customWidth="1"/>
    <col min="4357" max="4357" width="11.6640625" style="253" customWidth="1"/>
    <col min="4358" max="4358" width="12" style="253" customWidth="1"/>
    <col min="4359" max="4359" width="7.44140625" style="253" customWidth="1"/>
    <col min="4360" max="4360" width="14.5546875" style="253" customWidth="1"/>
    <col min="4361" max="4608" width="9.109375" style="253"/>
    <col min="4609" max="4609" width="5.44140625" style="253" customWidth="1"/>
    <col min="4610" max="4610" width="48.109375" style="253" customWidth="1"/>
    <col min="4611" max="4611" width="7.6640625" style="253" customWidth="1"/>
    <col min="4612" max="4612" width="7.109375" style="253" customWidth="1"/>
    <col min="4613" max="4613" width="11.6640625" style="253" customWidth="1"/>
    <col min="4614" max="4614" width="12" style="253" customWidth="1"/>
    <col min="4615" max="4615" width="7.44140625" style="253" customWidth="1"/>
    <col min="4616" max="4616" width="14.5546875" style="253" customWidth="1"/>
    <col min="4617" max="4864" width="9.109375" style="253"/>
    <col min="4865" max="4865" width="5.44140625" style="253" customWidth="1"/>
    <col min="4866" max="4866" width="48.109375" style="253" customWidth="1"/>
    <col min="4867" max="4867" width="7.6640625" style="253" customWidth="1"/>
    <col min="4868" max="4868" width="7.109375" style="253" customWidth="1"/>
    <col min="4869" max="4869" width="11.6640625" style="253" customWidth="1"/>
    <col min="4870" max="4870" width="12" style="253" customWidth="1"/>
    <col min="4871" max="4871" width="7.44140625" style="253" customWidth="1"/>
    <col min="4872" max="4872" width="14.5546875" style="253" customWidth="1"/>
    <col min="4873" max="5120" width="9.109375" style="253"/>
    <col min="5121" max="5121" width="5.44140625" style="253" customWidth="1"/>
    <col min="5122" max="5122" width="48.109375" style="253" customWidth="1"/>
    <col min="5123" max="5123" width="7.6640625" style="253" customWidth="1"/>
    <col min="5124" max="5124" width="7.109375" style="253" customWidth="1"/>
    <col min="5125" max="5125" width="11.6640625" style="253" customWidth="1"/>
    <col min="5126" max="5126" width="12" style="253" customWidth="1"/>
    <col min="5127" max="5127" width="7.44140625" style="253" customWidth="1"/>
    <col min="5128" max="5128" width="14.5546875" style="253" customWidth="1"/>
    <col min="5129" max="5376" width="9.109375" style="253"/>
    <col min="5377" max="5377" width="5.44140625" style="253" customWidth="1"/>
    <col min="5378" max="5378" width="48.109375" style="253" customWidth="1"/>
    <col min="5379" max="5379" width="7.6640625" style="253" customWidth="1"/>
    <col min="5380" max="5380" width="7.109375" style="253" customWidth="1"/>
    <col min="5381" max="5381" width="11.6640625" style="253" customWidth="1"/>
    <col min="5382" max="5382" width="12" style="253" customWidth="1"/>
    <col min="5383" max="5383" width="7.44140625" style="253" customWidth="1"/>
    <col min="5384" max="5384" width="14.5546875" style="253" customWidth="1"/>
    <col min="5385" max="5632" width="9.109375" style="253"/>
    <col min="5633" max="5633" width="5.44140625" style="253" customWidth="1"/>
    <col min="5634" max="5634" width="48.109375" style="253" customWidth="1"/>
    <col min="5635" max="5635" width="7.6640625" style="253" customWidth="1"/>
    <col min="5636" max="5636" width="7.109375" style="253" customWidth="1"/>
    <col min="5637" max="5637" width="11.6640625" style="253" customWidth="1"/>
    <col min="5638" max="5638" width="12" style="253" customWidth="1"/>
    <col min="5639" max="5639" width="7.44140625" style="253" customWidth="1"/>
    <col min="5640" max="5640" width="14.5546875" style="253" customWidth="1"/>
    <col min="5641" max="5888" width="9.109375" style="253"/>
    <col min="5889" max="5889" width="5.44140625" style="253" customWidth="1"/>
    <col min="5890" max="5890" width="48.109375" style="253" customWidth="1"/>
    <col min="5891" max="5891" width="7.6640625" style="253" customWidth="1"/>
    <col min="5892" max="5892" width="7.109375" style="253" customWidth="1"/>
    <col min="5893" max="5893" width="11.6640625" style="253" customWidth="1"/>
    <col min="5894" max="5894" width="12" style="253" customWidth="1"/>
    <col min="5895" max="5895" width="7.44140625" style="253" customWidth="1"/>
    <col min="5896" max="5896" width="14.5546875" style="253" customWidth="1"/>
    <col min="5897" max="6144" width="9.109375" style="253"/>
    <col min="6145" max="6145" width="5.44140625" style="253" customWidth="1"/>
    <col min="6146" max="6146" width="48.109375" style="253" customWidth="1"/>
    <col min="6147" max="6147" width="7.6640625" style="253" customWidth="1"/>
    <col min="6148" max="6148" width="7.109375" style="253" customWidth="1"/>
    <col min="6149" max="6149" width="11.6640625" style="253" customWidth="1"/>
    <col min="6150" max="6150" width="12" style="253" customWidth="1"/>
    <col min="6151" max="6151" width="7.44140625" style="253" customWidth="1"/>
    <col min="6152" max="6152" width="14.5546875" style="253" customWidth="1"/>
    <col min="6153" max="6400" width="9.109375" style="253"/>
    <col min="6401" max="6401" width="5.44140625" style="253" customWidth="1"/>
    <col min="6402" max="6402" width="48.109375" style="253" customWidth="1"/>
    <col min="6403" max="6403" width="7.6640625" style="253" customWidth="1"/>
    <col min="6404" max="6404" width="7.109375" style="253" customWidth="1"/>
    <col min="6405" max="6405" width="11.6640625" style="253" customWidth="1"/>
    <col min="6406" max="6406" width="12" style="253" customWidth="1"/>
    <col min="6407" max="6407" width="7.44140625" style="253" customWidth="1"/>
    <col min="6408" max="6408" width="14.5546875" style="253" customWidth="1"/>
    <col min="6409" max="6656" width="9.109375" style="253"/>
    <col min="6657" max="6657" width="5.44140625" style="253" customWidth="1"/>
    <col min="6658" max="6658" width="48.109375" style="253" customWidth="1"/>
    <col min="6659" max="6659" width="7.6640625" style="253" customWidth="1"/>
    <col min="6660" max="6660" width="7.109375" style="253" customWidth="1"/>
    <col min="6661" max="6661" width="11.6640625" style="253" customWidth="1"/>
    <col min="6662" max="6662" width="12" style="253" customWidth="1"/>
    <col min="6663" max="6663" width="7.44140625" style="253" customWidth="1"/>
    <col min="6664" max="6664" width="14.5546875" style="253" customWidth="1"/>
    <col min="6665" max="6912" width="9.109375" style="253"/>
    <col min="6913" max="6913" width="5.44140625" style="253" customWidth="1"/>
    <col min="6914" max="6914" width="48.109375" style="253" customWidth="1"/>
    <col min="6915" max="6915" width="7.6640625" style="253" customWidth="1"/>
    <col min="6916" max="6916" width="7.109375" style="253" customWidth="1"/>
    <col min="6917" max="6917" width="11.6640625" style="253" customWidth="1"/>
    <col min="6918" max="6918" width="12" style="253" customWidth="1"/>
    <col min="6919" max="6919" width="7.44140625" style="253" customWidth="1"/>
    <col min="6920" max="6920" width="14.5546875" style="253" customWidth="1"/>
    <col min="6921" max="7168" width="9.109375" style="253"/>
    <col min="7169" max="7169" width="5.44140625" style="253" customWidth="1"/>
    <col min="7170" max="7170" width="48.109375" style="253" customWidth="1"/>
    <col min="7171" max="7171" width="7.6640625" style="253" customWidth="1"/>
    <col min="7172" max="7172" width="7.109375" style="253" customWidth="1"/>
    <col min="7173" max="7173" width="11.6640625" style="253" customWidth="1"/>
    <col min="7174" max="7174" width="12" style="253" customWidth="1"/>
    <col min="7175" max="7175" width="7.44140625" style="253" customWidth="1"/>
    <col min="7176" max="7176" width="14.5546875" style="253" customWidth="1"/>
    <col min="7177" max="7424" width="9.109375" style="253"/>
    <col min="7425" max="7425" width="5.44140625" style="253" customWidth="1"/>
    <col min="7426" max="7426" width="48.109375" style="253" customWidth="1"/>
    <col min="7427" max="7427" width="7.6640625" style="253" customWidth="1"/>
    <col min="7428" max="7428" width="7.109375" style="253" customWidth="1"/>
    <col min="7429" max="7429" width="11.6640625" style="253" customWidth="1"/>
    <col min="7430" max="7430" width="12" style="253" customWidth="1"/>
    <col min="7431" max="7431" width="7.44140625" style="253" customWidth="1"/>
    <col min="7432" max="7432" width="14.5546875" style="253" customWidth="1"/>
    <col min="7433" max="7680" width="9.109375" style="253"/>
    <col min="7681" max="7681" width="5.44140625" style="253" customWidth="1"/>
    <col min="7682" max="7682" width="48.109375" style="253" customWidth="1"/>
    <col min="7683" max="7683" width="7.6640625" style="253" customWidth="1"/>
    <col min="7684" max="7684" width="7.109375" style="253" customWidth="1"/>
    <col min="7685" max="7685" width="11.6640625" style="253" customWidth="1"/>
    <col min="7686" max="7686" width="12" style="253" customWidth="1"/>
    <col min="7687" max="7687" width="7.44140625" style="253" customWidth="1"/>
    <col min="7688" max="7688" width="14.5546875" style="253" customWidth="1"/>
    <col min="7689" max="7936" width="9.109375" style="253"/>
    <col min="7937" max="7937" width="5.44140625" style="253" customWidth="1"/>
    <col min="7938" max="7938" width="48.109375" style="253" customWidth="1"/>
    <col min="7939" max="7939" width="7.6640625" style="253" customWidth="1"/>
    <col min="7940" max="7940" width="7.109375" style="253" customWidth="1"/>
    <col min="7941" max="7941" width="11.6640625" style="253" customWidth="1"/>
    <col min="7942" max="7942" width="12" style="253" customWidth="1"/>
    <col min="7943" max="7943" width="7.44140625" style="253" customWidth="1"/>
    <col min="7944" max="7944" width="14.5546875" style="253" customWidth="1"/>
    <col min="7945" max="8192" width="9.109375" style="253"/>
    <col min="8193" max="8193" width="5.44140625" style="253" customWidth="1"/>
    <col min="8194" max="8194" width="48.109375" style="253" customWidth="1"/>
    <col min="8195" max="8195" width="7.6640625" style="253" customWidth="1"/>
    <col min="8196" max="8196" width="7.109375" style="253" customWidth="1"/>
    <col min="8197" max="8197" width="11.6640625" style="253" customWidth="1"/>
    <col min="8198" max="8198" width="12" style="253" customWidth="1"/>
    <col min="8199" max="8199" width="7.44140625" style="253" customWidth="1"/>
    <col min="8200" max="8200" width="14.5546875" style="253" customWidth="1"/>
    <col min="8201" max="8448" width="9.109375" style="253"/>
    <col min="8449" max="8449" width="5.44140625" style="253" customWidth="1"/>
    <col min="8450" max="8450" width="48.109375" style="253" customWidth="1"/>
    <col min="8451" max="8451" width="7.6640625" style="253" customWidth="1"/>
    <col min="8452" max="8452" width="7.109375" style="253" customWidth="1"/>
    <col min="8453" max="8453" width="11.6640625" style="253" customWidth="1"/>
    <col min="8454" max="8454" width="12" style="253" customWidth="1"/>
    <col min="8455" max="8455" width="7.44140625" style="253" customWidth="1"/>
    <col min="8456" max="8456" width="14.5546875" style="253" customWidth="1"/>
    <col min="8457" max="8704" width="9.109375" style="253"/>
    <col min="8705" max="8705" width="5.44140625" style="253" customWidth="1"/>
    <col min="8706" max="8706" width="48.109375" style="253" customWidth="1"/>
    <col min="8707" max="8707" width="7.6640625" style="253" customWidth="1"/>
    <col min="8708" max="8708" width="7.109375" style="253" customWidth="1"/>
    <col min="8709" max="8709" width="11.6640625" style="253" customWidth="1"/>
    <col min="8710" max="8710" width="12" style="253" customWidth="1"/>
    <col min="8711" max="8711" width="7.44140625" style="253" customWidth="1"/>
    <col min="8712" max="8712" width="14.5546875" style="253" customWidth="1"/>
    <col min="8713" max="8960" width="9.109375" style="253"/>
    <col min="8961" max="8961" width="5.44140625" style="253" customWidth="1"/>
    <col min="8962" max="8962" width="48.109375" style="253" customWidth="1"/>
    <col min="8963" max="8963" width="7.6640625" style="253" customWidth="1"/>
    <col min="8964" max="8964" width="7.109375" style="253" customWidth="1"/>
    <col min="8965" max="8965" width="11.6640625" style="253" customWidth="1"/>
    <col min="8966" max="8966" width="12" style="253" customWidth="1"/>
    <col min="8967" max="8967" width="7.44140625" style="253" customWidth="1"/>
    <col min="8968" max="8968" width="14.5546875" style="253" customWidth="1"/>
    <col min="8969" max="9216" width="9.109375" style="253"/>
    <col min="9217" max="9217" width="5.44140625" style="253" customWidth="1"/>
    <col min="9218" max="9218" width="48.109375" style="253" customWidth="1"/>
    <col min="9219" max="9219" width="7.6640625" style="253" customWidth="1"/>
    <col min="9220" max="9220" width="7.109375" style="253" customWidth="1"/>
    <col min="9221" max="9221" width="11.6640625" style="253" customWidth="1"/>
    <col min="9222" max="9222" width="12" style="253" customWidth="1"/>
    <col min="9223" max="9223" width="7.44140625" style="253" customWidth="1"/>
    <col min="9224" max="9224" width="14.5546875" style="253" customWidth="1"/>
    <col min="9225" max="9472" width="9.109375" style="253"/>
    <col min="9473" max="9473" width="5.44140625" style="253" customWidth="1"/>
    <col min="9474" max="9474" width="48.109375" style="253" customWidth="1"/>
    <col min="9475" max="9475" width="7.6640625" style="253" customWidth="1"/>
    <col min="9476" max="9476" width="7.109375" style="253" customWidth="1"/>
    <col min="9477" max="9477" width="11.6640625" style="253" customWidth="1"/>
    <col min="9478" max="9478" width="12" style="253" customWidth="1"/>
    <col min="9479" max="9479" width="7.44140625" style="253" customWidth="1"/>
    <col min="9480" max="9480" width="14.5546875" style="253" customWidth="1"/>
    <col min="9481" max="9728" width="9.109375" style="253"/>
    <col min="9729" max="9729" width="5.44140625" style="253" customWidth="1"/>
    <col min="9730" max="9730" width="48.109375" style="253" customWidth="1"/>
    <col min="9731" max="9731" width="7.6640625" style="253" customWidth="1"/>
    <col min="9732" max="9732" width="7.109375" style="253" customWidth="1"/>
    <col min="9733" max="9733" width="11.6640625" style="253" customWidth="1"/>
    <col min="9734" max="9734" width="12" style="253" customWidth="1"/>
    <col min="9735" max="9735" width="7.44140625" style="253" customWidth="1"/>
    <col min="9736" max="9736" width="14.5546875" style="253" customWidth="1"/>
    <col min="9737" max="9984" width="9.109375" style="253"/>
    <col min="9985" max="9985" width="5.44140625" style="253" customWidth="1"/>
    <col min="9986" max="9986" width="48.109375" style="253" customWidth="1"/>
    <col min="9987" max="9987" width="7.6640625" style="253" customWidth="1"/>
    <col min="9988" max="9988" width="7.109375" style="253" customWidth="1"/>
    <col min="9989" max="9989" width="11.6640625" style="253" customWidth="1"/>
    <col min="9990" max="9990" width="12" style="253" customWidth="1"/>
    <col min="9991" max="9991" width="7.44140625" style="253" customWidth="1"/>
    <col min="9992" max="9992" width="14.5546875" style="253" customWidth="1"/>
    <col min="9993" max="10240" width="9.109375" style="253"/>
    <col min="10241" max="10241" width="5.44140625" style="253" customWidth="1"/>
    <col min="10242" max="10242" width="48.109375" style="253" customWidth="1"/>
    <col min="10243" max="10243" width="7.6640625" style="253" customWidth="1"/>
    <col min="10244" max="10244" width="7.109375" style="253" customWidth="1"/>
    <col min="10245" max="10245" width="11.6640625" style="253" customWidth="1"/>
    <col min="10246" max="10246" width="12" style="253" customWidth="1"/>
    <col min="10247" max="10247" width="7.44140625" style="253" customWidth="1"/>
    <col min="10248" max="10248" width="14.5546875" style="253" customWidth="1"/>
    <col min="10249" max="10496" width="9.109375" style="253"/>
    <col min="10497" max="10497" width="5.44140625" style="253" customWidth="1"/>
    <col min="10498" max="10498" width="48.109375" style="253" customWidth="1"/>
    <col min="10499" max="10499" width="7.6640625" style="253" customWidth="1"/>
    <col min="10500" max="10500" width="7.109375" style="253" customWidth="1"/>
    <col min="10501" max="10501" width="11.6640625" style="253" customWidth="1"/>
    <col min="10502" max="10502" width="12" style="253" customWidth="1"/>
    <col min="10503" max="10503" width="7.44140625" style="253" customWidth="1"/>
    <col min="10504" max="10504" width="14.5546875" style="253" customWidth="1"/>
    <col min="10505" max="10752" width="9.109375" style="253"/>
    <col min="10753" max="10753" width="5.44140625" style="253" customWidth="1"/>
    <col min="10754" max="10754" width="48.109375" style="253" customWidth="1"/>
    <col min="10755" max="10755" width="7.6640625" style="253" customWidth="1"/>
    <col min="10756" max="10756" width="7.109375" style="253" customWidth="1"/>
    <col min="10757" max="10757" width="11.6640625" style="253" customWidth="1"/>
    <col min="10758" max="10758" width="12" style="253" customWidth="1"/>
    <col min="10759" max="10759" width="7.44140625" style="253" customWidth="1"/>
    <col min="10760" max="10760" width="14.5546875" style="253" customWidth="1"/>
    <col min="10761" max="11008" width="9.109375" style="253"/>
    <col min="11009" max="11009" width="5.44140625" style="253" customWidth="1"/>
    <col min="11010" max="11010" width="48.109375" style="253" customWidth="1"/>
    <col min="11011" max="11011" width="7.6640625" style="253" customWidth="1"/>
    <col min="11012" max="11012" width="7.109375" style="253" customWidth="1"/>
    <col min="11013" max="11013" width="11.6640625" style="253" customWidth="1"/>
    <col min="11014" max="11014" width="12" style="253" customWidth="1"/>
    <col min="11015" max="11015" width="7.44140625" style="253" customWidth="1"/>
    <col min="11016" max="11016" width="14.5546875" style="253" customWidth="1"/>
    <col min="11017" max="11264" width="9.109375" style="253"/>
    <col min="11265" max="11265" width="5.44140625" style="253" customWidth="1"/>
    <col min="11266" max="11266" width="48.109375" style="253" customWidth="1"/>
    <col min="11267" max="11267" width="7.6640625" style="253" customWidth="1"/>
    <col min="11268" max="11268" width="7.109375" style="253" customWidth="1"/>
    <col min="11269" max="11269" width="11.6640625" style="253" customWidth="1"/>
    <col min="11270" max="11270" width="12" style="253" customWidth="1"/>
    <col min="11271" max="11271" width="7.44140625" style="253" customWidth="1"/>
    <col min="11272" max="11272" width="14.5546875" style="253" customWidth="1"/>
    <col min="11273" max="11520" width="9.109375" style="253"/>
    <col min="11521" max="11521" width="5.44140625" style="253" customWidth="1"/>
    <col min="11522" max="11522" width="48.109375" style="253" customWidth="1"/>
    <col min="11523" max="11523" width="7.6640625" style="253" customWidth="1"/>
    <col min="11524" max="11524" width="7.109375" style="253" customWidth="1"/>
    <col min="11525" max="11525" width="11.6640625" style="253" customWidth="1"/>
    <col min="11526" max="11526" width="12" style="253" customWidth="1"/>
    <col min="11527" max="11527" width="7.44140625" style="253" customWidth="1"/>
    <col min="11528" max="11528" width="14.5546875" style="253" customWidth="1"/>
    <col min="11529" max="11776" width="9.109375" style="253"/>
    <col min="11777" max="11777" width="5.44140625" style="253" customWidth="1"/>
    <col min="11778" max="11778" width="48.109375" style="253" customWidth="1"/>
    <col min="11779" max="11779" width="7.6640625" style="253" customWidth="1"/>
    <col min="11780" max="11780" width="7.109375" style="253" customWidth="1"/>
    <col min="11781" max="11781" width="11.6640625" style="253" customWidth="1"/>
    <col min="11782" max="11782" width="12" style="253" customWidth="1"/>
    <col min="11783" max="11783" width="7.44140625" style="253" customWidth="1"/>
    <col min="11784" max="11784" width="14.5546875" style="253" customWidth="1"/>
    <col min="11785" max="12032" width="9.109375" style="253"/>
    <col min="12033" max="12033" width="5.44140625" style="253" customWidth="1"/>
    <col min="12034" max="12034" width="48.109375" style="253" customWidth="1"/>
    <col min="12035" max="12035" width="7.6640625" style="253" customWidth="1"/>
    <col min="12036" max="12036" width="7.109375" style="253" customWidth="1"/>
    <col min="12037" max="12037" width="11.6640625" style="253" customWidth="1"/>
    <col min="12038" max="12038" width="12" style="253" customWidth="1"/>
    <col min="12039" max="12039" width="7.44140625" style="253" customWidth="1"/>
    <col min="12040" max="12040" width="14.5546875" style="253" customWidth="1"/>
    <col min="12041" max="12288" width="9.109375" style="253"/>
    <col min="12289" max="12289" width="5.44140625" style="253" customWidth="1"/>
    <col min="12290" max="12290" width="48.109375" style="253" customWidth="1"/>
    <col min="12291" max="12291" width="7.6640625" style="253" customWidth="1"/>
    <col min="12292" max="12292" width="7.109375" style="253" customWidth="1"/>
    <col min="12293" max="12293" width="11.6640625" style="253" customWidth="1"/>
    <col min="12294" max="12294" width="12" style="253" customWidth="1"/>
    <col min="12295" max="12295" width="7.44140625" style="253" customWidth="1"/>
    <col min="12296" max="12296" width="14.5546875" style="253" customWidth="1"/>
    <col min="12297" max="12544" width="9.109375" style="253"/>
    <col min="12545" max="12545" width="5.44140625" style="253" customWidth="1"/>
    <col min="12546" max="12546" width="48.109375" style="253" customWidth="1"/>
    <col min="12547" max="12547" width="7.6640625" style="253" customWidth="1"/>
    <col min="12548" max="12548" width="7.109375" style="253" customWidth="1"/>
    <col min="12549" max="12549" width="11.6640625" style="253" customWidth="1"/>
    <col min="12550" max="12550" width="12" style="253" customWidth="1"/>
    <col min="12551" max="12551" width="7.44140625" style="253" customWidth="1"/>
    <col min="12552" max="12552" width="14.5546875" style="253" customWidth="1"/>
    <col min="12553" max="12800" width="9.109375" style="253"/>
    <col min="12801" max="12801" width="5.44140625" style="253" customWidth="1"/>
    <col min="12802" max="12802" width="48.109375" style="253" customWidth="1"/>
    <col min="12803" max="12803" width="7.6640625" style="253" customWidth="1"/>
    <col min="12804" max="12804" width="7.109375" style="253" customWidth="1"/>
    <col min="12805" max="12805" width="11.6640625" style="253" customWidth="1"/>
    <col min="12806" max="12806" width="12" style="253" customWidth="1"/>
    <col min="12807" max="12807" width="7.44140625" style="253" customWidth="1"/>
    <col min="12808" max="12808" width="14.5546875" style="253" customWidth="1"/>
    <col min="12809" max="13056" width="9.109375" style="253"/>
    <col min="13057" max="13057" width="5.44140625" style="253" customWidth="1"/>
    <col min="13058" max="13058" width="48.109375" style="253" customWidth="1"/>
    <col min="13059" max="13059" width="7.6640625" style="253" customWidth="1"/>
    <col min="13060" max="13060" width="7.109375" style="253" customWidth="1"/>
    <col min="13061" max="13061" width="11.6640625" style="253" customWidth="1"/>
    <col min="13062" max="13062" width="12" style="253" customWidth="1"/>
    <col min="13063" max="13063" width="7.44140625" style="253" customWidth="1"/>
    <col min="13064" max="13064" width="14.5546875" style="253" customWidth="1"/>
    <col min="13065" max="13312" width="9.109375" style="253"/>
    <col min="13313" max="13313" width="5.44140625" style="253" customWidth="1"/>
    <col min="13314" max="13314" width="48.109375" style="253" customWidth="1"/>
    <col min="13315" max="13315" width="7.6640625" style="253" customWidth="1"/>
    <col min="13316" max="13316" width="7.109375" style="253" customWidth="1"/>
    <col min="13317" max="13317" width="11.6640625" style="253" customWidth="1"/>
    <col min="13318" max="13318" width="12" style="253" customWidth="1"/>
    <col min="13319" max="13319" width="7.44140625" style="253" customWidth="1"/>
    <col min="13320" max="13320" width="14.5546875" style="253" customWidth="1"/>
    <col min="13321" max="13568" width="9.109375" style="253"/>
    <col min="13569" max="13569" width="5.44140625" style="253" customWidth="1"/>
    <col min="13570" max="13570" width="48.109375" style="253" customWidth="1"/>
    <col min="13571" max="13571" width="7.6640625" style="253" customWidth="1"/>
    <col min="13572" max="13572" width="7.109375" style="253" customWidth="1"/>
    <col min="13573" max="13573" width="11.6640625" style="253" customWidth="1"/>
    <col min="13574" max="13574" width="12" style="253" customWidth="1"/>
    <col min="13575" max="13575" width="7.44140625" style="253" customWidth="1"/>
    <col min="13576" max="13576" width="14.5546875" style="253" customWidth="1"/>
    <col min="13577" max="13824" width="9.109375" style="253"/>
    <col min="13825" max="13825" width="5.44140625" style="253" customWidth="1"/>
    <col min="13826" max="13826" width="48.109375" style="253" customWidth="1"/>
    <col min="13827" max="13827" width="7.6640625" style="253" customWidth="1"/>
    <col min="13828" max="13828" width="7.109375" style="253" customWidth="1"/>
    <col min="13829" max="13829" width="11.6640625" style="253" customWidth="1"/>
    <col min="13830" max="13830" width="12" style="253" customWidth="1"/>
    <col min="13831" max="13831" width="7.44140625" style="253" customWidth="1"/>
    <col min="13832" max="13832" width="14.5546875" style="253" customWidth="1"/>
    <col min="13833" max="14080" width="9.109375" style="253"/>
    <col min="14081" max="14081" width="5.44140625" style="253" customWidth="1"/>
    <col min="14082" max="14082" width="48.109375" style="253" customWidth="1"/>
    <col min="14083" max="14083" width="7.6640625" style="253" customWidth="1"/>
    <col min="14084" max="14084" width="7.109375" style="253" customWidth="1"/>
    <col min="14085" max="14085" width="11.6640625" style="253" customWidth="1"/>
    <col min="14086" max="14086" width="12" style="253" customWidth="1"/>
    <col min="14087" max="14087" width="7.44140625" style="253" customWidth="1"/>
    <col min="14088" max="14088" width="14.5546875" style="253" customWidth="1"/>
    <col min="14089" max="14336" width="9.109375" style="253"/>
    <col min="14337" max="14337" width="5.44140625" style="253" customWidth="1"/>
    <col min="14338" max="14338" width="48.109375" style="253" customWidth="1"/>
    <col min="14339" max="14339" width="7.6640625" style="253" customWidth="1"/>
    <col min="14340" max="14340" width="7.109375" style="253" customWidth="1"/>
    <col min="14341" max="14341" width="11.6640625" style="253" customWidth="1"/>
    <col min="14342" max="14342" width="12" style="253" customWidth="1"/>
    <col min="14343" max="14343" width="7.44140625" style="253" customWidth="1"/>
    <col min="14344" max="14344" width="14.5546875" style="253" customWidth="1"/>
    <col min="14345" max="14592" width="9.109375" style="253"/>
    <col min="14593" max="14593" width="5.44140625" style="253" customWidth="1"/>
    <col min="14594" max="14594" width="48.109375" style="253" customWidth="1"/>
    <col min="14595" max="14595" width="7.6640625" style="253" customWidth="1"/>
    <col min="14596" max="14596" width="7.109375" style="253" customWidth="1"/>
    <col min="14597" max="14597" width="11.6640625" style="253" customWidth="1"/>
    <col min="14598" max="14598" width="12" style="253" customWidth="1"/>
    <col min="14599" max="14599" width="7.44140625" style="253" customWidth="1"/>
    <col min="14600" max="14600" width="14.5546875" style="253" customWidth="1"/>
    <col min="14601" max="14848" width="9.109375" style="253"/>
    <col min="14849" max="14849" width="5.44140625" style="253" customWidth="1"/>
    <col min="14850" max="14850" width="48.109375" style="253" customWidth="1"/>
    <col min="14851" max="14851" width="7.6640625" style="253" customWidth="1"/>
    <col min="14852" max="14852" width="7.109375" style="253" customWidth="1"/>
    <col min="14853" max="14853" width="11.6640625" style="253" customWidth="1"/>
    <col min="14854" max="14854" width="12" style="253" customWidth="1"/>
    <col min="14855" max="14855" width="7.44140625" style="253" customWidth="1"/>
    <col min="14856" max="14856" width="14.5546875" style="253" customWidth="1"/>
    <col min="14857" max="15104" width="9.109375" style="253"/>
    <col min="15105" max="15105" width="5.44140625" style="253" customWidth="1"/>
    <col min="15106" max="15106" width="48.109375" style="253" customWidth="1"/>
    <col min="15107" max="15107" width="7.6640625" style="253" customWidth="1"/>
    <col min="15108" max="15108" width="7.109375" style="253" customWidth="1"/>
    <col min="15109" max="15109" width="11.6640625" style="253" customWidth="1"/>
    <col min="15110" max="15110" width="12" style="253" customWidth="1"/>
    <col min="15111" max="15111" width="7.44140625" style="253" customWidth="1"/>
    <col min="15112" max="15112" width="14.5546875" style="253" customWidth="1"/>
    <col min="15113" max="15360" width="9.109375" style="253"/>
    <col min="15361" max="15361" width="5.44140625" style="253" customWidth="1"/>
    <col min="15362" max="15362" width="48.109375" style="253" customWidth="1"/>
    <col min="15363" max="15363" width="7.6640625" style="253" customWidth="1"/>
    <col min="15364" max="15364" width="7.109375" style="253" customWidth="1"/>
    <col min="15365" max="15365" width="11.6640625" style="253" customWidth="1"/>
    <col min="15366" max="15366" width="12" style="253" customWidth="1"/>
    <col min="15367" max="15367" width="7.44140625" style="253" customWidth="1"/>
    <col min="15368" max="15368" width="14.5546875" style="253" customWidth="1"/>
    <col min="15369" max="15616" width="9.109375" style="253"/>
    <col min="15617" max="15617" width="5.44140625" style="253" customWidth="1"/>
    <col min="15618" max="15618" width="48.109375" style="253" customWidth="1"/>
    <col min="15619" max="15619" width="7.6640625" style="253" customWidth="1"/>
    <col min="15620" max="15620" width="7.109375" style="253" customWidth="1"/>
    <col min="15621" max="15621" width="11.6640625" style="253" customWidth="1"/>
    <col min="15622" max="15622" width="12" style="253" customWidth="1"/>
    <col min="15623" max="15623" width="7.44140625" style="253" customWidth="1"/>
    <col min="15624" max="15624" width="14.5546875" style="253" customWidth="1"/>
    <col min="15625" max="15872" width="9.109375" style="253"/>
    <col min="15873" max="15873" width="5.44140625" style="253" customWidth="1"/>
    <col min="15874" max="15874" width="48.109375" style="253" customWidth="1"/>
    <col min="15875" max="15875" width="7.6640625" style="253" customWidth="1"/>
    <col min="15876" max="15876" width="7.109375" style="253" customWidth="1"/>
    <col min="15877" max="15877" width="11.6640625" style="253" customWidth="1"/>
    <col min="15878" max="15878" width="12" style="253" customWidth="1"/>
    <col min="15879" max="15879" width="7.44140625" style="253" customWidth="1"/>
    <col min="15880" max="15880" width="14.5546875" style="253" customWidth="1"/>
    <col min="15881" max="16128" width="9.109375" style="253"/>
    <col min="16129" max="16129" width="5.44140625" style="253" customWidth="1"/>
    <col min="16130" max="16130" width="48.109375" style="253" customWidth="1"/>
    <col min="16131" max="16131" width="7.6640625" style="253" customWidth="1"/>
    <col min="16132" max="16132" width="7.109375" style="253" customWidth="1"/>
    <col min="16133" max="16133" width="11.6640625" style="253" customWidth="1"/>
    <col min="16134" max="16134" width="12" style="253" customWidth="1"/>
    <col min="16135" max="16135" width="7.44140625" style="253" customWidth="1"/>
    <col min="16136" max="16136" width="14.5546875" style="253" customWidth="1"/>
    <col min="16137" max="16384" width="9.109375" style="253"/>
  </cols>
  <sheetData>
    <row r="1" spans="1:11" ht="17.399999999999999">
      <c r="A1" s="250" t="s">
        <v>136</v>
      </c>
      <c r="B1" s="250" t="s">
        <v>137</v>
      </c>
    </row>
    <row r="3" spans="1:11">
      <c r="A3" s="254" t="s">
        <v>331</v>
      </c>
    </row>
    <row r="5" spans="1:11" s="255" customFormat="1" ht="138">
      <c r="A5" s="153" t="s">
        <v>141</v>
      </c>
      <c r="B5" s="149" t="s">
        <v>332</v>
      </c>
      <c r="C5" s="155" t="s">
        <v>158</v>
      </c>
      <c r="D5" s="156">
        <v>32</v>
      </c>
      <c r="E5" s="579"/>
      <c r="F5" s="147">
        <f>D5*E5</f>
        <v>0</v>
      </c>
      <c r="G5" s="140"/>
      <c r="H5" s="140"/>
      <c r="I5" s="145"/>
    </row>
    <row r="6" spans="1:11" s="255" customFormat="1">
      <c r="A6" s="153"/>
      <c r="B6" s="149"/>
      <c r="C6" s="155"/>
      <c r="D6" s="156"/>
      <c r="E6" s="579"/>
      <c r="F6" s="147"/>
      <c r="G6" s="140"/>
      <c r="H6" s="140"/>
      <c r="I6" s="145"/>
    </row>
    <row r="7" spans="1:11" s="255" customFormat="1" ht="138">
      <c r="A7" s="153" t="s">
        <v>126</v>
      </c>
      <c r="B7" s="149" t="s">
        <v>333</v>
      </c>
      <c r="C7" s="155" t="s">
        <v>158</v>
      </c>
      <c r="D7" s="156">
        <v>21</v>
      </c>
      <c r="E7" s="579"/>
      <c r="F7" s="147">
        <f>D7*E7</f>
        <v>0</v>
      </c>
      <c r="G7" s="140"/>
      <c r="H7" s="140"/>
      <c r="I7" s="145"/>
    </row>
    <row r="8" spans="1:11" s="255" customFormat="1">
      <c r="A8" s="153"/>
      <c r="B8" s="210"/>
      <c r="C8" s="155"/>
      <c r="D8" s="156"/>
      <c r="E8" s="579"/>
      <c r="F8" s="256"/>
      <c r="G8" s="140"/>
      <c r="H8" s="140"/>
      <c r="I8" s="145"/>
    </row>
    <row r="9" spans="1:11" s="255" customFormat="1" ht="55.2">
      <c r="A9" s="153" t="s">
        <v>128</v>
      </c>
      <c r="B9" s="210" t="s">
        <v>334</v>
      </c>
      <c r="C9" s="155" t="s">
        <v>17</v>
      </c>
      <c r="D9" s="156">
        <v>3</v>
      </c>
      <c r="E9" s="579"/>
      <c r="F9" s="256">
        <f>D9*E9</f>
        <v>0</v>
      </c>
      <c r="G9" s="140"/>
      <c r="H9" s="140"/>
      <c r="I9" s="145"/>
    </row>
    <row r="10" spans="1:11">
      <c r="A10" s="257"/>
      <c r="B10" s="258"/>
      <c r="C10" s="259"/>
      <c r="D10" s="260"/>
      <c r="E10" s="592"/>
      <c r="F10" s="256"/>
    </row>
    <row r="11" spans="1:11" ht="27.6">
      <c r="A11" s="261" t="s">
        <v>130</v>
      </c>
      <c r="B11" s="262" t="s">
        <v>335</v>
      </c>
      <c r="C11" s="263" t="s">
        <v>211</v>
      </c>
      <c r="D11" s="264">
        <v>1</v>
      </c>
      <c r="E11" s="593"/>
      <c r="F11" s="256">
        <f>D11*E11</f>
        <v>0</v>
      </c>
    </row>
    <row r="12" spans="1:11">
      <c r="A12" s="261"/>
      <c r="B12" s="262"/>
      <c r="C12" s="263"/>
      <c r="D12" s="264"/>
      <c r="E12" s="593"/>
      <c r="F12" s="265"/>
    </row>
    <row r="13" spans="1:11" s="140" customFormat="1" ht="41.4">
      <c r="A13" s="175" t="s">
        <v>132</v>
      </c>
      <c r="B13" s="266" t="s">
        <v>336</v>
      </c>
      <c r="C13" s="178" t="s">
        <v>158</v>
      </c>
      <c r="D13" s="179">
        <v>22</v>
      </c>
      <c r="E13" s="594"/>
      <c r="F13" s="256">
        <f>D13*E13</f>
        <v>0</v>
      </c>
      <c r="K13" s="267"/>
    </row>
    <row r="14" spans="1:11">
      <c r="A14" s="261"/>
      <c r="B14" s="262"/>
      <c r="C14" s="263"/>
      <c r="D14" s="264"/>
      <c r="E14" s="593"/>
      <c r="F14" s="265"/>
    </row>
    <row r="15" spans="1:11" s="140" customFormat="1">
      <c r="A15" s="175" t="s">
        <v>134</v>
      </c>
      <c r="B15" s="266" t="s">
        <v>337</v>
      </c>
      <c r="C15" s="178" t="s">
        <v>158</v>
      </c>
      <c r="D15" s="179">
        <v>20</v>
      </c>
      <c r="E15" s="594"/>
      <c r="F15" s="256">
        <f>D15*E15</f>
        <v>0</v>
      </c>
      <c r="K15" s="267"/>
    </row>
    <row r="16" spans="1:11">
      <c r="A16" s="261"/>
      <c r="B16" s="262"/>
      <c r="C16" s="263"/>
      <c r="D16" s="264"/>
      <c r="E16" s="593"/>
      <c r="F16" s="268"/>
    </row>
    <row r="17" spans="1:7">
      <c r="A17" s="269" t="s">
        <v>136</v>
      </c>
      <c r="B17" s="270" t="s">
        <v>338</v>
      </c>
      <c r="C17" s="263"/>
      <c r="D17" s="264"/>
      <c r="E17" s="593"/>
      <c r="F17" s="265"/>
    </row>
    <row r="18" spans="1:7" s="140" customFormat="1">
      <c r="A18" s="231"/>
      <c r="B18" s="231" t="s">
        <v>339</v>
      </c>
      <c r="C18" s="271" t="s">
        <v>158</v>
      </c>
      <c r="D18" s="271">
        <v>127</v>
      </c>
      <c r="E18" s="595"/>
      <c r="F18" s="256">
        <f t="shared" ref="F18:F26" si="0">D18*E18</f>
        <v>0</v>
      </c>
    </row>
    <row r="19" spans="1:7">
      <c r="A19" s="272"/>
      <c r="B19" s="272"/>
      <c r="C19" s="273"/>
      <c r="D19" s="273"/>
      <c r="E19" s="596"/>
      <c r="F19" s="268"/>
    </row>
    <row r="20" spans="1:7" s="140" customFormat="1">
      <c r="A20" s="175" t="s">
        <v>138</v>
      </c>
      <c r="B20" s="200" t="s">
        <v>340</v>
      </c>
      <c r="C20" s="598" t="s">
        <v>211</v>
      </c>
      <c r="D20" s="179">
        <v>1</v>
      </c>
      <c r="E20" s="594"/>
      <c r="F20" s="256">
        <f t="shared" si="0"/>
        <v>0</v>
      </c>
      <c r="G20" s="176"/>
    </row>
    <row r="21" spans="1:7" s="140" customFormat="1">
      <c r="A21" s="218"/>
      <c r="B21" s="176"/>
      <c r="C21" s="176"/>
      <c r="D21" s="176"/>
      <c r="E21" s="597"/>
      <c r="F21" s="219"/>
      <c r="G21" s="176"/>
    </row>
    <row r="22" spans="1:7" s="140" customFormat="1" ht="27.6">
      <c r="A22" s="175" t="s">
        <v>139</v>
      </c>
      <c r="B22" s="200" t="s">
        <v>341</v>
      </c>
      <c r="C22" s="598" t="s">
        <v>211</v>
      </c>
      <c r="D22" s="179">
        <v>1</v>
      </c>
      <c r="E22" s="594"/>
      <c r="F22" s="256">
        <f t="shared" si="0"/>
        <v>0</v>
      </c>
      <c r="G22" s="176"/>
    </row>
    <row r="23" spans="1:7" s="140" customFormat="1">
      <c r="A23" s="218"/>
      <c r="B23" s="176"/>
      <c r="C23" s="176"/>
      <c r="D23" s="176"/>
      <c r="E23" s="597"/>
      <c r="F23" s="219"/>
      <c r="G23" s="176"/>
    </row>
    <row r="24" spans="1:7" s="140" customFormat="1" ht="27.6">
      <c r="A24" s="175" t="s">
        <v>152</v>
      </c>
      <c r="B24" s="177" t="s">
        <v>342</v>
      </c>
      <c r="C24" s="271" t="s">
        <v>211</v>
      </c>
      <c r="D24" s="179">
        <v>1</v>
      </c>
      <c r="E24" s="594"/>
      <c r="F24" s="256">
        <f t="shared" si="0"/>
        <v>0</v>
      </c>
      <c r="G24" s="176"/>
    </row>
    <row r="25" spans="1:7" s="140" customFormat="1">
      <c r="A25" s="175"/>
      <c r="B25" s="177"/>
      <c r="C25" s="178"/>
      <c r="D25" s="179"/>
      <c r="E25" s="594"/>
      <c r="F25" s="197"/>
      <c r="G25" s="176"/>
    </row>
    <row r="26" spans="1:7" s="140" customFormat="1">
      <c r="A26" s="175" t="s">
        <v>185</v>
      </c>
      <c r="B26" s="177" t="s">
        <v>343</v>
      </c>
      <c r="C26" s="271" t="s">
        <v>211</v>
      </c>
      <c r="D26" s="179">
        <v>1</v>
      </c>
      <c r="E26" s="594"/>
      <c r="F26" s="256">
        <f t="shared" si="0"/>
        <v>0</v>
      </c>
      <c r="G26" s="176"/>
    </row>
    <row r="27" spans="1:7" s="140" customFormat="1">
      <c r="A27" s="175"/>
      <c r="B27" s="177"/>
      <c r="C27" s="178"/>
      <c r="D27" s="179"/>
      <c r="E27" s="594"/>
      <c r="F27" s="197"/>
      <c r="G27" s="176"/>
    </row>
    <row r="28" spans="1:7" s="140" customFormat="1" ht="27.6">
      <c r="A28" s="175" t="s">
        <v>187</v>
      </c>
      <c r="B28" s="177" t="s">
        <v>344</v>
      </c>
      <c r="C28" s="271" t="s">
        <v>17</v>
      </c>
      <c r="D28" s="179">
        <v>1</v>
      </c>
      <c r="E28" s="594"/>
      <c r="F28" s="256">
        <f>D28*E28</f>
        <v>0</v>
      </c>
      <c r="G28" s="176"/>
    </row>
    <row r="29" spans="1:7" s="140" customFormat="1">
      <c r="A29" s="175"/>
      <c r="B29" s="177"/>
      <c r="C29" s="178"/>
      <c r="D29" s="179"/>
      <c r="E29" s="594"/>
      <c r="F29" s="197"/>
      <c r="G29" s="176"/>
    </row>
    <row r="30" spans="1:7" s="140" customFormat="1">
      <c r="A30" s="175" t="s">
        <v>189</v>
      </c>
      <c r="B30" s="177" t="s">
        <v>345</v>
      </c>
      <c r="C30" s="178" t="s">
        <v>346</v>
      </c>
      <c r="D30" s="179">
        <v>4</v>
      </c>
      <c r="E30" s="594"/>
      <c r="F30" s="256">
        <f>D30*E30</f>
        <v>0</v>
      </c>
      <c r="G30" s="176"/>
    </row>
    <row r="31" spans="1:7">
      <c r="A31" s="274"/>
      <c r="B31" s="275"/>
      <c r="C31" s="275"/>
      <c r="D31" s="275"/>
      <c r="E31" s="276"/>
      <c r="F31" s="276"/>
      <c r="G31" s="275"/>
    </row>
    <row r="32" spans="1:7">
      <c r="A32" s="261" t="s">
        <v>192</v>
      </c>
      <c r="B32" s="270" t="s">
        <v>231</v>
      </c>
      <c r="C32" s="263" t="s">
        <v>35</v>
      </c>
      <c r="D32" s="264">
        <v>5</v>
      </c>
      <c r="E32" s="265"/>
      <c r="F32" s="265">
        <f>D32/100*SUM(F5:F30)</f>
        <v>0</v>
      </c>
      <c r="G32" s="275"/>
    </row>
    <row r="33" spans="1:8" ht="14.4" thickBot="1">
      <c r="A33" s="277"/>
      <c r="B33" s="278"/>
      <c r="C33" s="278"/>
      <c r="D33" s="278"/>
      <c r="E33" s="278"/>
      <c r="F33" s="278"/>
      <c r="G33" s="276"/>
      <c r="H33" s="252"/>
    </row>
    <row r="34" spans="1:8">
      <c r="A34" s="274"/>
      <c r="B34" s="275"/>
      <c r="C34" s="275"/>
      <c r="D34" s="275"/>
      <c r="E34" s="276"/>
    </row>
    <row r="35" spans="1:8">
      <c r="A35" s="261" t="s">
        <v>154</v>
      </c>
      <c r="B35" s="275"/>
      <c r="C35" s="263"/>
      <c r="D35" s="264"/>
      <c r="E35" s="265"/>
      <c r="F35" s="256">
        <f>SUM(F5:F32)</f>
        <v>0</v>
      </c>
      <c r="H35" s="252"/>
    </row>
    <row r="36" spans="1:8">
      <c r="A36" s="257"/>
      <c r="B36" s="279"/>
      <c r="C36" s="259"/>
      <c r="D36" s="260"/>
      <c r="E36" s="256"/>
      <c r="F36" s="256"/>
    </row>
    <row r="38" spans="1:8">
      <c r="A38" s="257"/>
      <c r="B38" s="279"/>
      <c r="C38" s="259"/>
      <c r="D38" s="260"/>
      <c r="E38" s="256"/>
      <c r="F38" s="256"/>
    </row>
  </sheetData>
  <sheetProtection password="C610" sheet="1"/>
  <pageMargins left="0.98425196850393704" right="0.19685039370078741" top="0.98425196850393704" bottom="0.98425196850393704" header="0.19685039370078741" footer="0.19685039370078741"/>
  <pageSetup paperSize="9" scale="98" fitToHeight="0" orientation="portrait" horizontalDpi="4294967293" r:id="rId1"/>
  <headerFooter alignWithMargins="0">
    <oddHeader>&amp;R&amp;P/&amp;N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B72DF-1136-4BB9-9506-8E91CC035496}">
  <sheetPr>
    <pageSetUpPr fitToPage="1"/>
  </sheetPr>
  <dimension ref="B5:I41"/>
  <sheetViews>
    <sheetView view="pageBreakPreview" zoomScale="85" zoomScaleNormal="100" zoomScaleSheetLayoutView="100" workbookViewId="0">
      <selection activeCell="I22" sqref="I22"/>
    </sheetView>
  </sheetViews>
  <sheetFormatPr defaultColWidth="8.6640625" defaultRowHeight="15"/>
  <cols>
    <col min="1" max="1" width="3.109375" style="280" customWidth="1"/>
    <col min="2" max="2" width="14.44140625" style="280" customWidth="1"/>
    <col min="3" max="3" width="8.6640625" style="280" customWidth="1"/>
    <col min="4" max="4" width="10.88671875" style="280" customWidth="1"/>
    <col min="5" max="5" width="3.88671875" style="280" customWidth="1"/>
    <col min="6" max="6" width="5.109375" style="280" customWidth="1"/>
    <col min="7" max="7" width="19.5546875" style="280" customWidth="1"/>
    <col min="8" max="8" width="19.44140625" style="280" customWidth="1"/>
    <col min="9" max="9" width="23.21875" style="280" customWidth="1"/>
    <col min="10" max="10" width="3.88671875" style="280" customWidth="1"/>
    <col min="11" max="11" width="9.33203125" style="280" customWidth="1"/>
    <col min="12" max="256" width="8.6640625" style="280"/>
    <col min="257" max="257" width="3.109375" style="280" customWidth="1"/>
    <col min="258" max="258" width="14.44140625" style="280" customWidth="1"/>
    <col min="259" max="259" width="8.6640625" style="280"/>
    <col min="260" max="260" width="10.88671875" style="280" customWidth="1"/>
    <col min="261" max="261" width="3.88671875" style="280" customWidth="1"/>
    <col min="262" max="262" width="5.109375" style="280" customWidth="1"/>
    <col min="263" max="263" width="19.5546875" style="280" customWidth="1"/>
    <col min="264" max="264" width="19.44140625" style="280" customWidth="1"/>
    <col min="265" max="265" width="23.21875" style="280" customWidth="1"/>
    <col min="266" max="266" width="3.88671875" style="280" customWidth="1"/>
    <col min="267" max="267" width="9.33203125" style="280" customWidth="1"/>
    <col min="268" max="512" width="8.6640625" style="280"/>
    <col min="513" max="513" width="3.109375" style="280" customWidth="1"/>
    <col min="514" max="514" width="14.44140625" style="280" customWidth="1"/>
    <col min="515" max="515" width="8.6640625" style="280"/>
    <col min="516" max="516" width="10.88671875" style="280" customWidth="1"/>
    <col min="517" max="517" width="3.88671875" style="280" customWidth="1"/>
    <col min="518" max="518" width="5.109375" style="280" customWidth="1"/>
    <col min="519" max="519" width="19.5546875" style="280" customWidth="1"/>
    <col min="520" max="520" width="19.44140625" style="280" customWidth="1"/>
    <col min="521" max="521" width="23.21875" style="280" customWidth="1"/>
    <col min="522" max="522" width="3.88671875" style="280" customWidth="1"/>
    <col min="523" max="523" width="9.33203125" style="280" customWidth="1"/>
    <col min="524" max="768" width="8.6640625" style="280"/>
    <col min="769" max="769" width="3.109375" style="280" customWidth="1"/>
    <col min="770" max="770" width="14.44140625" style="280" customWidth="1"/>
    <col min="771" max="771" width="8.6640625" style="280"/>
    <col min="772" max="772" width="10.88671875" style="280" customWidth="1"/>
    <col min="773" max="773" width="3.88671875" style="280" customWidth="1"/>
    <col min="774" max="774" width="5.109375" style="280" customWidth="1"/>
    <col min="775" max="775" width="19.5546875" style="280" customWidth="1"/>
    <col min="776" max="776" width="19.44140625" style="280" customWidth="1"/>
    <col min="777" max="777" width="23.21875" style="280" customWidth="1"/>
    <col min="778" max="778" width="3.88671875" style="280" customWidth="1"/>
    <col min="779" max="779" width="9.33203125" style="280" customWidth="1"/>
    <col min="780" max="1024" width="8.6640625" style="280"/>
    <col min="1025" max="1025" width="3.109375" style="280" customWidth="1"/>
    <col min="1026" max="1026" width="14.44140625" style="280" customWidth="1"/>
    <col min="1027" max="1027" width="8.6640625" style="280"/>
    <col min="1028" max="1028" width="10.88671875" style="280" customWidth="1"/>
    <col min="1029" max="1029" width="3.88671875" style="280" customWidth="1"/>
    <col min="1030" max="1030" width="5.109375" style="280" customWidth="1"/>
    <col min="1031" max="1031" width="19.5546875" style="280" customWidth="1"/>
    <col min="1032" max="1032" width="19.44140625" style="280" customWidth="1"/>
    <col min="1033" max="1033" width="23.21875" style="280" customWidth="1"/>
    <col min="1034" max="1034" width="3.88671875" style="280" customWidth="1"/>
    <col min="1035" max="1035" width="9.33203125" style="280" customWidth="1"/>
    <col min="1036" max="1280" width="8.6640625" style="280"/>
    <col min="1281" max="1281" width="3.109375" style="280" customWidth="1"/>
    <col min="1282" max="1282" width="14.44140625" style="280" customWidth="1"/>
    <col min="1283" max="1283" width="8.6640625" style="280"/>
    <col min="1284" max="1284" width="10.88671875" style="280" customWidth="1"/>
    <col min="1285" max="1285" width="3.88671875" style="280" customWidth="1"/>
    <col min="1286" max="1286" width="5.109375" style="280" customWidth="1"/>
    <col min="1287" max="1287" width="19.5546875" style="280" customWidth="1"/>
    <col min="1288" max="1288" width="19.44140625" style="280" customWidth="1"/>
    <col min="1289" max="1289" width="23.21875" style="280" customWidth="1"/>
    <col min="1290" max="1290" width="3.88671875" style="280" customWidth="1"/>
    <col min="1291" max="1291" width="9.33203125" style="280" customWidth="1"/>
    <col min="1292" max="1536" width="8.6640625" style="280"/>
    <col min="1537" max="1537" width="3.109375" style="280" customWidth="1"/>
    <col min="1538" max="1538" width="14.44140625" style="280" customWidth="1"/>
    <col min="1539" max="1539" width="8.6640625" style="280"/>
    <col min="1540" max="1540" width="10.88671875" style="280" customWidth="1"/>
    <col min="1541" max="1541" width="3.88671875" style="280" customWidth="1"/>
    <col min="1542" max="1542" width="5.109375" style="280" customWidth="1"/>
    <col min="1543" max="1543" width="19.5546875" style="280" customWidth="1"/>
    <col min="1544" max="1544" width="19.44140625" style="280" customWidth="1"/>
    <col min="1545" max="1545" width="23.21875" style="280" customWidth="1"/>
    <col min="1546" max="1546" width="3.88671875" style="280" customWidth="1"/>
    <col min="1547" max="1547" width="9.33203125" style="280" customWidth="1"/>
    <col min="1548" max="1792" width="8.6640625" style="280"/>
    <col min="1793" max="1793" width="3.109375" style="280" customWidth="1"/>
    <col min="1794" max="1794" width="14.44140625" style="280" customWidth="1"/>
    <col min="1795" max="1795" width="8.6640625" style="280"/>
    <col min="1796" max="1796" width="10.88671875" style="280" customWidth="1"/>
    <col min="1797" max="1797" width="3.88671875" style="280" customWidth="1"/>
    <col min="1798" max="1798" width="5.109375" style="280" customWidth="1"/>
    <col min="1799" max="1799" width="19.5546875" style="280" customWidth="1"/>
    <col min="1800" max="1800" width="19.44140625" style="280" customWidth="1"/>
    <col min="1801" max="1801" width="23.21875" style="280" customWidth="1"/>
    <col min="1802" max="1802" width="3.88671875" style="280" customWidth="1"/>
    <col min="1803" max="1803" width="9.33203125" style="280" customWidth="1"/>
    <col min="1804" max="2048" width="8.6640625" style="280"/>
    <col min="2049" max="2049" width="3.109375" style="280" customWidth="1"/>
    <col min="2050" max="2050" width="14.44140625" style="280" customWidth="1"/>
    <col min="2051" max="2051" width="8.6640625" style="280"/>
    <col min="2052" max="2052" width="10.88671875" style="280" customWidth="1"/>
    <col min="2053" max="2053" width="3.88671875" style="280" customWidth="1"/>
    <col min="2054" max="2054" width="5.109375" style="280" customWidth="1"/>
    <col min="2055" max="2055" width="19.5546875" style="280" customWidth="1"/>
    <col min="2056" max="2056" width="19.44140625" style="280" customWidth="1"/>
    <col min="2057" max="2057" width="23.21875" style="280" customWidth="1"/>
    <col min="2058" max="2058" width="3.88671875" style="280" customWidth="1"/>
    <col min="2059" max="2059" width="9.33203125" style="280" customWidth="1"/>
    <col min="2060" max="2304" width="8.6640625" style="280"/>
    <col min="2305" max="2305" width="3.109375" style="280" customWidth="1"/>
    <col min="2306" max="2306" width="14.44140625" style="280" customWidth="1"/>
    <col min="2307" max="2307" width="8.6640625" style="280"/>
    <col min="2308" max="2308" width="10.88671875" style="280" customWidth="1"/>
    <col min="2309" max="2309" width="3.88671875" style="280" customWidth="1"/>
    <col min="2310" max="2310" width="5.109375" style="280" customWidth="1"/>
    <col min="2311" max="2311" width="19.5546875" style="280" customWidth="1"/>
    <col min="2312" max="2312" width="19.44140625" style="280" customWidth="1"/>
    <col min="2313" max="2313" width="23.21875" style="280" customWidth="1"/>
    <col min="2314" max="2314" width="3.88671875" style="280" customWidth="1"/>
    <col min="2315" max="2315" width="9.33203125" style="280" customWidth="1"/>
    <col min="2316" max="2560" width="8.6640625" style="280"/>
    <col min="2561" max="2561" width="3.109375" style="280" customWidth="1"/>
    <col min="2562" max="2562" width="14.44140625" style="280" customWidth="1"/>
    <col min="2563" max="2563" width="8.6640625" style="280"/>
    <col min="2564" max="2564" width="10.88671875" style="280" customWidth="1"/>
    <col min="2565" max="2565" width="3.88671875" style="280" customWidth="1"/>
    <col min="2566" max="2566" width="5.109375" style="280" customWidth="1"/>
    <col min="2567" max="2567" width="19.5546875" style="280" customWidth="1"/>
    <col min="2568" max="2568" width="19.44140625" style="280" customWidth="1"/>
    <col min="2569" max="2569" width="23.21875" style="280" customWidth="1"/>
    <col min="2570" max="2570" width="3.88671875" style="280" customWidth="1"/>
    <col min="2571" max="2571" width="9.33203125" style="280" customWidth="1"/>
    <col min="2572" max="2816" width="8.6640625" style="280"/>
    <col min="2817" max="2817" width="3.109375" style="280" customWidth="1"/>
    <col min="2818" max="2818" width="14.44140625" style="280" customWidth="1"/>
    <col min="2819" max="2819" width="8.6640625" style="280"/>
    <col min="2820" max="2820" width="10.88671875" style="280" customWidth="1"/>
    <col min="2821" max="2821" width="3.88671875" style="280" customWidth="1"/>
    <col min="2822" max="2822" width="5.109375" style="280" customWidth="1"/>
    <col min="2823" max="2823" width="19.5546875" style="280" customWidth="1"/>
    <col min="2824" max="2824" width="19.44140625" style="280" customWidth="1"/>
    <col min="2825" max="2825" width="23.21875" style="280" customWidth="1"/>
    <col min="2826" max="2826" width="3.88671875" style="280" customWidth="1"/>
    <col min="2827" max="2827" width="9.33203125" style="280" customWidth="1"/>
    <col min="2828" max="3072" width="8.6640625" style="280"/>
    <col min="3073" max="3073" width="3.109375" style="280" customWidth="1"/>
    <col min="3074" max="3074" width="14.44140625" style="280" customWidth="1"/>
    <col min="3075" max="3075" width="8.6640625" style="280"/>
    <col min="3076" max="3076" width="10.88671875" style="280" customWidth="1"/>
    <col min="3077" max="3077" width="3.88671875" style="280" customWidth="1"/>
    <col min="3078" max="3078" width="5.109375" style="280" customWidth="1"/>
    <col min="3079" max="3079" width="19.5546875" style="280" customWidth="1"/>
    <col min="3080" max="3080" width="19.44140625" style="280" customWidth="1"/>
    <col min="3081" max="3081" width="23.21875" style="280" customWidth="1"/>
    <col min="3082" max="3082" width="3.88671875" style="280" customWidth="1"/>
    <col min="3083" max="3083" width="9.33203125" style="280" customWidth="1"/>
    <col min="3084" max="3328" width="8.6640625" style="280"/>
    <col min="3329" max="3329" width="3.109375" style="280" customWidth="1"/>
    <col min="3330" max="3330" width="14.44140625" style="280" customWidth="1"/>
    <col min="3331" max="3331" width="8.6640625" style="280"/>
    <col min="3332" max="3332" width="10.88671875" style="280" customWidth="1"/>
    <col min="3333" max="3333" width="3.88671875" style="280" customWidth="1"/>
    <col min="3334" max="3334" width="5.109375" style="280" customWidth="1"/>
    <col min="3335" max="3335" width="19.5546875" style="280" customWidth="1"/>
    <col min="3336" max="3336" width="19.44140625" style="280" customWidth="1"/>
    <col min="3337" max="3337" width="23.21875" style="280" customWidth="1"/>
    <col min="3338" max="3338" width="3.88671875" style="280" customWidth="1"/>
    <col min="3339" max="3339" width="9.33203125" style="280" customWidth="1"/>
    <col min="3340" max="3584" width="8.6640625" style="280"/>
    <col min="3585" max="3585" width="3.109375" style="280" customWidth="1"/>
    <col min="3586" max="3586" width="14.44140625" style="280" customWidth="1"/>
    <col min="3587" max="3587" width="8.6640625" style="280"/>
    <col min="3588" max="3588" width="10.88671875" style="280" customWidth="1"/>
    <col min="3589" max="3589" width="3.88671875" style="280" customWidth="1"/>
    <col min="3590" max="3590" width="5.109375" style="280" customWidth="1"/>
    <col min="3591" max="3591" width="19.5546875" style="280" customWidth="1"/>
    <col min="3592" max="3592" width="19.44140625" style="280" customWidth="1"/>
    <col min="3593" max="3593" width="23.21875" style="280" customWidth="1"/>
    <col min="3594" max="3594" width="3.88671875" style="280" customWidth="1"/>
    <col min="3595" max="3595" width="9.33203125" style="280" customWidth="1"/>
    <col min="3596" max="3840" width="8.6640625" style="280"/>
    <col min="3841" max="3841" width="3.109375" style="280" customWidth="1"/>
    <col min="3842" max="3842" width="14.44140625" style="280" customWidth="1"/>
    <col min="3843" max="3843" width="8.6640625" style="280"/>
    <col min="3844" max="3844" width="10.88671875" style="280" customWidth="1"/>
    <col min="3845" max="3845" width="3.88671875" style="280" customWidth="1"/>
    <col min="3846" max="3846" width="5.109375" style="280" customWidth="1"/>
    <col min="3847" max="3847" width="19.5546875" style="280" customWidth="1"/>
    <col min="3848" max="3848" width="19.44140625" style="280" customWidth="1"/>
    <col min="3849" max="3849" width="23.21875" style="280" customWidth="1"/>
    <col min="3850" max="3850" width="3.88671875" style="280" customWidth="1"/>
    <col min="3851" max="3851" width="9.33203125" style="280" customWidth="1"/>
    <col min="3852" max="4096" width="8.6640625" style="280"/>
    <col min="4097" max="4097" width="3.109375" style="280" customWidth="1"/>
    <col min="4098" max="4098" width="14.44140625" style="280" customWidth="1"/>
    <col min="4099" max="4099" width="8.6640625" style="280"/>
    <col min="4100" max="4100" width="10.88671875" style="280" customWidth="1"/>
    <col min="4101" max="4101" width="3.88671875" style="280" customWidth="1"/>
    <col min="4102" max="4102" width="5.109375" style="280" customWidth="1"/>
    <col min="4103" max="4103" width="19.5546875" style="280" customWidth="1"/>
    <col min="4104" max="4104" width="19.44140625" style="280" customWidth="1"/>
    <col min="4105" max="4105" width="23.21875" style="280" customWidth="1"/>
    <col min="4106" max="4106" width="3.88671875" style="280" customWidth="1"/>
    <col min="4107" max="4107" width="9.33203125" style="280" customWidth="1"/>
    <col min="4108" max="4352" width="8.6640625" style="280"/>
    <col min="4353" max="4353" width="3.109375" style="280" customWidth="1"/>
    <col min="4354" max="4354" width="14.44140625" style="280" customWidth="1"/>
    <col min="4355" max="4355" width="8.6640625" style="280"/>
    <col min="4356" max="4356" width="10.88671875" style="280" customWidth="1"/>
    <col min="4357" max="4357" width="3.88671875" style="280" customWidth="1"/>
    <col min="4358" max="4358" width="5.109375" style="280" customWidth="1"/>
    <col min="4359" max="4359" width="19.5546875" style="280" customWidth="1"/>
    <col min="4360" max="4360" width="19.44140625" style="280" customWidth="1"/>
    <col min="4361" max="4361" width="23.21875" style="280" customWidth="1"/>
    <col min="4362" max="4362" width="3.88671875" style="280" customWidth="1"/>
    <col min="4363" max="4363" width="9.33203125" style="280" customWidth="1"/>
    <col min="4364" max="4608" width="8.6640625" style="280"/>
    <col min="4609" max="4609" width="3.109375" style="280" customWidth="1"/>
    <col min="4610" max="4610" width="14.44140625" style="280" customWidth="1"/>
    <col min="4611" max="4611" width="8.6640625" style="280"/>
    <col min="4612" max="4612" width="10.88671875" style="280" customWidth="1"/>
    <col min="4613" max="4613" width="3.88671875" style="280" customWidth="1"/>
    <col min="4614" max="4614" width="5.109375" style="280" customWidth="1"/>
    <col min="4615" max="4615" width="19.5546875" style="280" customWidth="1"/>
    <col min="4616" max="4616" width="19.44140625" style="280" customWidth="1"/>
    <col min="4617" max="4617" width="23.21875" style="280" customWidth="1"/>
    <col min="4618" max="4618" width="3.88671875" style="280" customWidth="1"/>
    <col min="4619" max="4619" width="9.33203125" style="280" customWidth="1"/>
    <col min="4620" max="4864" width="8.6640625" style="280"/>
    <col min="4865" max="4865" width="3.109375" style="280" customWidth="1"/>
    <col min="4866" max="4866" width="14.44140625" style="280" customWidth="1"/>
    <col min="4867" max="4867" width="8.6640625" style="280"/>
    <col min="4868" max="4868" width="10.88671875" style="280" customWidth="1"/>
    <col min="4869" max="4869" width="3.88671875" style="280" customWidth="1"/>
    <col min="4870" max="4870" width="5.109375" style="280" customWidth="1"/>
    <col min="4871" max="4871" width="19.5546875" style="280" customWidth="1"/>
    <col min="4872" max="4872" width="19.44140625" style="280" customWidth="1"/>
    <col min="4873" max="4873" width="23.21875" style="280" customWidth="1"/>
    <col min="4874" max="4874" width="3.88671875" style="280" customWidth="1"/>
    <col min="4875" max="4875" width="9.33203125" style="280" customWidth="1"/>
    <col min="4876" max="5120" width="8.6640625" style="280"/>
    <col min="5121" max="5121" width="3.109375" style="280" customWidth="1"/>
    <col min="5122" max="5122" width="14.44140625" style="280" customWidth="1"/>
    <col min="5123" max="5123" width="8.6640625" style="280"/>
    <col min="5124" max="5124" width="10.88671875" style="280" customWidth="1"/>
    <col min="5125" max="5125" width="3.88671875" style="280" customWidth="1"/>
    <col min="5126" max="5126" width="5.109375" style="280" customWidth="1"/>
    <col min="5127" max="5127" width="19.5546875" style="280" customWidth="1"/>
    <col min="5128" max="5128" width="19.44140625" style="280" customWidth="1"/>
    <col min="5129" max="5129" width="23.21875" style="280" customWidth="1"/>
    <col min="5130" max="5130" width="3.88671875" style="280" customWidth="1"/>
    <col min="5131" max="5131" width="9.33203125" style="280" customWidth="1"/>
    <col min="5132" max="5376" width="8.6640625" style="280"/>
    <col min="5377" max="5377" width="3.109375" style="280" customWidth="1"/>
    <col min="5378" max="5378" width="14.44140625" style="280" customWidth="1"/>
    <col min="5379" max="5379" width="8.6640625" style="280"/>
    <col min="5380" max="5380" width="10.88671875" style="280" customWidth="1"/>
    <col min="5381" max="5381" width="3.88671875" style="280" customWidth="1"/>
    <col min="5382" max="5382" width="5.109375" style="280" customWidth="1"/>
    <col min="5383" max="5383" width="19.5546875" style="280" customWidth="1"/>
    <col min="5384" max="5384" width="19.44140625" style="280" customWidth="1"/>
    <col min="5385" max="5385" width="23.21875" style="280" customWidth="1"/>
    <col min="5386" max="5386" width="3.88671875" style="280" customWidth="1"/>
    <col min="5387" max="5387" width="9.33203125" style="280" customWidth="1"/>
    <col min="5388" max="5632" width="8.6640625" style="280"/>
    <col min="5633" max="5633" width="3.109375" style="280" customWidth="1"/>
    <col min="5634" max="5634" width="14.44140625" style="280" customWidth="1"/>
    <col min="5635" max="5635" width="8.6640625" style="280"/>
    <col min="5636" max="5636" width="10.88671875" style="280" customWidth="1"/>
    <col min="5637" max="5637" width="3.88671875" style="280" customWidth="1"/>
    <col min="5638" max="5638" width="5.109375" style="280" customWidth="1"/>
    <col min="5639" max="5639" width="19.5546875" style="280" customWidth="1"/>
    <col min="5640" max="5640" width="19.44140625" style="280" customWidth="1"/>
    <col min="5641" max="5641" width="23.21875" style="280" customWidth="1"/>
    <col min="5642" max="5642" width="3.88671875" style="280" customWidth="1"/>
    <col min="5643" max="5643" width="9.33203125" style="280" customWidth="1"/>
    <col min="5644" max="5888" width="8.6640625" style="280"/>
    <col min="5889" max="5889" width="3.109375" style="280" customWidth="1"/>
    <col min="5890" max="5890" width="14.44140625" style="280" customWidth="1"/>
    <col min="5891" max="5891" width="8.6640625" style="280"/>
    <col min="5892" max="5892" width="10.88671875" style="280" customWidth="1"/>
    <col min="5893" max="5893" width="3.88671875" style="280" customWidth="1"/>
    <col min="5894" max="5894" width="5.109375" style="280" customWidth="1"/>
    <col min="5895" max="5895" width="19.5546875" style="280" customWidth="1"/>
    <col min="5896" max="5896" width="19.44140625" style="280" customWidth="1"/>
    <col min="5897" max="5897" width="23.21875" style="280" customWidth="1"/>
    <col min="5898" max="5898" width="3.88671875" style="280" customWidth="1"/>
    <col min="5899" max="5899" width="9.33203125" style="280" customWidth="1"/>
    <col min="5900" max="6144" width="8.6640625" style="280"/>
    <col min="6145" max="6145" width="3.109375" style="280" customWidth="1"/>
    <col min="6146" max="6146" width="14.44140625" style="280" customWidth="1"/>
    <col min="6147" max="6147" width="8.6640625" style="280"/>
    <col min="6148" max="6148" width="10.88671875" style="280" customWidth="1"/>
    <col min="6149" max="6149" width="3.88671875" style="280" customWidth="1"/>
    <col min="6150" max="6150" width="5.109375" style="280" customWidth="1"/>
    <col min="6151" max="6151" width="19.5546875" style="280" customWidth="1"/>
    <col min="6152" max="6152" width="19.44140625" style="280" customWidth="1"/>
    <col min="6153" max="6153" width="23.21875" style="280" customWidth="1"/>
    <col min="6154" max="6154" width="3.88671875" style="280" customWidth="1"/>
    <col min="6155" max="6155" width="9.33203125" style="280" customWidth="1"/>
    <col min="6156" max="6400" width="8.6640625" style="280"/>
    <col min="6401" max="6401" width="3.109375" style="280" customWidth="1"/>
    <col min="6402" max="6402" width="14.44140625" style="280" customWidth="1"/>
    <col min="6403" max="6403" width="8.6640625" style="280"/>
    <col min="6404" max="6404" width="10.88671875" style="280" customWidth="1"/>
    <col min="6405" max="6405" width="3.88671875" style="280" customWidth="1"/>
    <col min="6406" max="6406" width="5.109375" style="280" customWidth="1"/>
    <col min="6407" max="6407" width="19.5546875" style="280" customWidth="1"/>
    <col min="6408" max="6408" width="19.44140625" style="280" customWidth="1"/>
    <col min="6409" max="6409" width="23.21875" style="280" customWidth="1"/>
    <col min="6410" max="6410" width="3.88671875" style="280" customWidth="1"/>
    <col min="6411" max="6411" width="9.33203125" style="280" customWidth="1"/>
    <col min="6412" max="6656" width="8.6640625" style="280"/>
    <col min="6657" max="6657" width="3.109375" style="280" customWidth="1"/>
    <col min="6658" max="6658" width="14.44140625" style="280" customWidth="1"/>
    <col min="6659" max="6659" width="8.6640625" style="280"/>
    <col min="6660" max="6660" width="10.88671875" style="280" customWidth="1"/>
    <col min="6661" max="6661" width="3.88671875" style="280" customWidth="1"/>
    <col min="6662" max="6662" width="5.109375" style="280" customWidth="1"/>
    <col min="6663" max="6663" width="19.5546875" style="280" customWidth="1"/>
    <col min="6664" max="6664" width="19.44140625" style="280" customWidth="1"/>
    <col min="6665" max="6665" width="23.21875" style="280" customWidth="1"/>
    <col min="6666" max="6666" width="3.88671875" style="280" customWidth="1"/>
    <col min="6667" max="6667" width="9.33203125" style="280" customWidth="1"/>
    <col min="6668" max="6912" width="8.6640625" style="280"/>
    <col min="6913" max="6913" width="3.109375" style="280" customWidth="1"/>
    <col min="6914" max="6914" width="14.44140625" style="280" customWidth="1"/>
    <col min="6915" max="6915" width="8.6640625" style="280"/>
    <col min="6916" max="6916" width="10.88671875" style="280" customWidth="1"/>
    <col min="6917" max="6917" width="3.88671875" style="280" customWidth="1"/>
    <col min="6918" max="6918" width="5.109375" style="280" customWidth="1"/>
    <col min="6919" max="6919" width="19.5546875" style="280" customWidth="1"/>
    <col min="6920" max="6920" width="19.44140625" style="280" customWidth="1"/>
    <col min="6921" max="6921" width="23.21875" style="280" customWidth="1"/>
    <col min="6922" max="6922" width="3.88671875" style="280" customWidth="1"/>
    <col min="6923" max="6923" width="9.33203125" style="280" customWidth="1"/>
    <col min="6924" max="7168" width="8.6640625" style="280"/>
    <col min="7169" max="7169" width="3.109375" style="280" customWidth="1"/>
    <col min="7170" max="7170" width="14.44140625" style="280" customWidth="1"/>
    <col min="7171" max="7171" width="8.6640625" style="280"/>
    <col min="7172" max="7172" width="10.88671875" style="280" customWidth="1"/>
    <col min="7173" max="7173" width="3.88671875" style="280" customWidth="1"/>
    <col min="7174" max="7174" width="5.109375" style="280" customWidth="1"/>
    <col min="7175" max="7175" width="19.5546875" style="280" customWidth="1"/>
    <col min="7176" max="7176" width="19.44140625" style="280" customWidth="1"/>
    <col min="7177" max="7177" width="23.21875" style="280" customWidth="1"/>
    <col min="7178" max="7178" width="3.88671875" style="280" customWidth="1"/>
    <col min="7179" max="7179" width="9.33203125" style="280" customWidth="1"/>
    <col min="7180" max="7424" width="8.6640625" style="280"/>
    <col min="7425" max="7425" width="3.109375" style="280" customWidth="1"/>
    <col min="7426" max="7426" width="14.44140625" style="280" customWidth="1"/>
    <col min="7427" max="7427" width="8.6640625" style="280"/>
    <col min="7428" max="7428" width="10.88671875" style="280" customWidth="1"/>
    <col min="7429" max="7429" width="3.88671875" style="280" customWidth="1"/>
    <col min="7430" max="7430" width="5.109375" style="280" customWidth="1"/>
    <col min="7431" max="7431" width="19.5546875" style="280" customWidth="1"/>
    <col min="7432" max="7432" width="19.44140625" style="280" customWidth="1"/>
    <col min="7433" max="7433" width="23.21875" style="280" customWidth="1"/>
    <col min="7434" max="7434" width="3.88671875" style="280" customWidth="1"/>
    <col min="7435" max="7435" width="9.33203125" style="280" customWidth="1"/>
    <col min="7436" max="7680" width="8.6640625" style="280"/>
    <col min="7681" max="7681" width="3.109375" style="280" customWidth="1"/>
    <col min="7682" max="7682" width="14.44140625" style="280" customWidth="1"/>
    <col min="7683" max="7683" width="8.6640625" style="280"/>
    <col min="7684" max="7684" width="10.88671875" style="280" customWidth="1"/>
    <col min="7685" max="7685" width="3.88671875" style="280" customWidth="1"/>
    <col min="7686" max="7686" width="5.109375" style="280" customWidth="1"/>
    <col min="7687" max="7687" width="19.5546875" style="280" customWidth="1"/>
    <col min="7688" max="7688" width="19.44140625" style="280" customWidth="1"/>
    <col min="7689" max="7689" width="23.21875" style="280" customWidth="1"/>
    <col min="7690" max="7690" width="3.88671875" style="280" customWidth="1"/>
    <col min="7691" max="7691" width="9.33203125" style="280" customWidth="1"/>
    <col min="7692" max="7936" width="8.6640625" style="280"/>
    <col min="7937" max="7937" width="3.109375" style="280" customWidth="1"/>
    <col min="7938" max="7938" width="14.44140625" style="280" customWidth="1"/>
    <col min="7939" max="7939" width="8.6640625" style="280"/>
    <col min="7940" max="7940" width="10.88671875" style="280" customWidth="1"/>
    <col min="7941" max="7941" width="3.88671875" style="280" customWidth="1"/>
    <col min="7942" max="7942" width="5.109375" style="280" customWidth="1"/>
    <col min="7943" max="7943" width="19.5546875" style="280" customWidth="1"/>
    <col min="7944" max="7944" width="19.44140625" style="280" customWidth="1"/>
    <col min="7945" max="7945" width="23.21875" style="280" customWidth="1"/>
    <col min="7946" max="7946" width="3.88671875" style="280" customWidth="1"/>
    <col min="7947" max="7947" width="9.33203125" style="280" customWidth="1"/>
    <col min="7948" max="8192" width="8.6640625" style="280"/>
    <col min="8193" max="8193" width="3.109375" style="280" customWidth="1"/>
    <col min="8194" max="8194" width="14.44140625" style="280" customWidth="1"/>
    <col min="8195" max="8195" width="8.6640625" style="280"/>
    <col min="8196" max="8196" width="10.88671875" style="280" customWidth="1"/>
    <col min="8197" max="8197" width="3.88671875" style="280" customWidth="1"/>
    <col min="8198" max="8198" width="5.109375" style="280" customWidth="1"/>
    <col min="8199" max="8199" width="19.5546875" style="280" customWidth="1"/>
    <col min="8200" max="8200" width="19.44140625" style="280" customWidth="1"/>
    <col min="8201" max="8201" width="23.21875" style="280" customWidth="1"/>
    <col min="8202" max="8202" width="3.88671875" style="280" customWidth="1"/>
    <col min="8203" max="8203" width="9.33203125" style="280" customWidth="1"/>
    <col min="8204" max="8448" width="8.6640625" style="280"/>
    <col min="8449" max="8449" width="3.109375" style="280" customWidth="1"/>
    <col min="8450" max="8450" width="14.44140625" style="280" customWidth="1"/>
    <col min="8451" max="8451" width="8.6640625" style="280"/>
    <col min="8452" max="8452" width="10.88671875" style="280" customWidth="1"/>
    <col min="8453" max="8453" width="3.88671875" style="280" customWidth="1"/>
    <col min="8454" max="8454" width="5.109375" style="280" customWidth="1"/>
    <col min="8455" max="8455" width="19.5546875" style="280" customWidth="1"/>
    <col min="8456" max="8456" width="19.44140625" style="280" customWidth="1"/>
    <col min="8457" max="8457" width="23.21875" style="280" customWidth="1"/>
    <col min="8458" max="8458" width="3.88671875" style="280" customWidth="1"/>
    <col min="8459" max="8459" width="9.33203125" style="280" customWidth="1"/>
    <col min="8460" max="8704" width="8.6640625" style="280"/>
    <col min="8705" max="8705" width="3.109375" style="280" customWidth="1"/>
    <col min="8706" max="8706" width="14.44140625" style="280" customWidth="1"/>
    <col min="8707" max="8707" width="8.6640625" style="280"/>
    <col min="8708" max="8708" width="10.88671875" style="280" customWidth="1"/>
    <col min="8709" max="8709" width="3.88671875" style="280" customWidth="1"/>
    <col min="8710" max="8710" width="5.109375" style="280" customWidth="1"/>
    <col min="8711" max="8711" width="19.5546875" style="280" customWidth="1"/>
    <col min="8712" max="8712" width="19.44140625" style="280" customWidth="1"/>
    <col min="8713" max="8713" width="23.21875" style="280" customWidth="1"/>
    <col min="8714" max="8714" width="3.88671875" style="280" customWidth="1"/>
    <col min="8715" max="8715" width="9.33203125" style="280" customWidth="1"/>
    <col min="8716" max="8960" width="8.6640625" style="280"/>
    <col min="8961" max="8961" width="3.109375" style="280" customWidth="1"/>
    <col min="8962" max="8962" width="14.44140625" style="280" customWidth="1"/>
    <col min="8963" max="8963" width="8.6640625" style="280"/>
    <col min="8964" max="8964" width="10.88671875" style="280" customWidth="1"/>
    <col min="8965" max="8965" width="3.88671875" style="280" customWidth="1"/>
    <col min="8966" max="8966" width="5.109375" style="280" customWidth="1"/>
    <col min="8967" max="8967" width="19.5546875" style="280" customWidth="1"/>
    <col min="8968" max="8968" width="19.44140625" style="280" customWidth="1"/>
    <col min="8969" max="8969" width="23.21875" style="280" customWidth="1"/>
    <col min="8970" max="8970" width="3.88671875" style="280" customWidth="1"/>
    <col min="8971" max="8971" width="9.33203125" style="280" customWidth="1"/>
    <col min="8972" max="9216" width="8.6640625" style="280"/>
    <col min="9217" max="9217" width="3.109375" style="280" customWidth="1"/>
    <col min="9218" max="9218" width="14.44140625" style="280" customWidth="1"/>
    <col min="9219" max="9219" width="8.6640625" style="280"/>
    <col min="9220" max="9220" width="10.88671875" style="280" customWidth="1"/>
    <col min="9221" max="9221" width="3.88671875" style="280" customWidth="1"/>
    <col min="9222" max="9222" width="5.109375" style="280" customWidth="1"/>
    <col min="9223" max="9223" width="19.5546875" style="280" customWidth="1"/>
    <col min="9224" max="9224" width="19.44140625" style="280" customWidth="1"/>
    <col min="9225" max="9225" width="23.21875" style="280" customWidth="1"/>
    <col min="9226" max="9226" width="3.88671875" style="280" customWidth="1"/>
    <col min="9227" max="9227" width="9.33203125" style="280" customWidth="1"/>
    <col min="9228" max="9472" width="8.6640625" style="280"/>
    <col min="9473" max="9473" width="3.109375" style="280" customWidth="1"/>
    <col min="9474" max="9474" width="14.44140625" style="280" customWidth="1"/>
    <col min="9475" max="9475" width="8.6640625" style="280"/>
    <col min="9476" max="9476" width="10.88671875" style="280" customWidth="1"/>
    <col min="9477" max="9477" width="3.88671875" style="280" customWidth="1"/>
    <col min="9478" max="9478" width="5.109375" style="280" customWidth="1"/>
    <col min="9479" max="9479" width="19.5546875" style="280" customWidth="1"/>
    <col min="9480" max="9480" width="19.44140625" style="280" customWidth="1"/>
    <col min="9481" max="9481" width="23.21875" style="280" customWidth="1"/>
    <col min="9482" max="9482" width="3.88671875" style="280" customWidth="1"/>
    <col min="9483" max="9483" width="9.33203125" style="280" customWidth="1"/>
    <col min="9484" max="9728" width="8.6640625" style="280"/>
    <col min="9729" max="9729" width="3.109375" style="280" customWidth="1"/>
    <col min="9730" max="9730" width="14.44140625" style="280" customWidth="1"/>
    <col min="9731" max="9731" width="8.6640625" style="280"/>
    <col min="9732" max="9732" width="10.88671875" style="280" customWidth="1"/>
    <col min="9733" max="9733" width="3.88671875" style="280" customWidth="1"/>
    <col min="9734" max="9734" width="5.109375" style="280" customWidth="1"/>
    <col min="9735" max="9735" width="19.5546875" style="280" customWidth="1"/>
    <col min="9736" max="9736" width="19.44140625" style="280" customWidth="1"/>
    <col min="9737" max="9737" width="23.21875" style="280" customWidth="1"/>
    <col min="9738" max="9738" width="3.88671875" style="280" customWidth="1"/>
    <col min="9739" max="9739" width="9.33203125" style="280" customWidth="1"/>
    <col min="9740" max="9984" width="8.6640625" style="280"/>
    <col min="9985" max="9985" width="3.109375" style="280" customWidth="1"/>
    <col min="9986" max="9986" width="14.44140625" style="280" customWidth="1"/>
    <col min="9987" max="9987" width="8.6640625" style="280"/>
    <col min="9988" max="9988" width="10.88671875" style="280" customWidth="1"/>
    <col min="9989" max="9989" width="3.88671875" style="280" customWidth="1"/>
    <col min="9990" max="9990" width="5.109375" style="280" customWidth="1"/>
    <col min="9991" max="9991" width="19.5546875" style="280" customWidth="1"/>
    <col min="9992" max="9992" width="19.44140625" style="280" customWidth="1"/>
    <col min="9993" max="9993" width="23.21875" style="280" customWidth="1"/>
    <col min="9994" max="9994" width="3.88671875" style="280" customWidth="1"/>
    <col min="9995" max="9995" width="9.33203125" style="280" customWidth="1"/>
    <col min="9996" max="10240" width="8.6640625" style="280"/>
    <col min="10241" max="10241" width="3.109375" style="280" customWidth="1"/>
    <col min="10242" max="10242" width="14.44140625" style="280" customWidth="1"/>
    <col min="10243" max="10243" width="8.6640625" style="280"/>
    <col min="10244" max="10244" width="10.88671875" style="280" customWidth="1"/>
    <col min="10245" max="10245" width="3.88671875" style="280" customWidth="1"/>
    <col min="10246" max="10246" width="5.109375" style="280" customWidth="1"/>
    <col min="10247" max="10247" width="19.5546875" style="280" customWidth="1"/>
    <col min="10248" max="10248" width="19.44140625" style="280" customWidth="1"/>
    <col min="10249" max="10249" width="23.21875" style="280" customWidth="1"/>
    <col min="10250" max="10250" width="3.88671875" style="280" customWidth="1"/>
    <col min="10251" max="10251" width="9.33203125" style="280" customWidth="1"/>
    <col min="10252" max="10496" width="8.6640625" style="280"/>
    <col min="10497" max="10497" width="3.109375" style="280" customWidth="1"/>
    <col min="10498" max="10498" width="14.44140625" style="280" customWidth="1"/>
    <col min="10499" max="10499" width="8.6640625" style="280"/>
    <col min="10500" max="10500" width="10.88671875" style="280" customWidth="1"/>
    <col min="10501" max="10501" width="3.88671875" style="280" customWidth="1"/>
    <col min="10502" max="10502" width="5.109375" style="280" customWidth="1"/>
    <col min="10503" max="10503" width="19.5546875" style="280" customWidth="1"/>
    <col min="10504" max="10504" width="19.44140625" style="280" customWidth="1"/>
    <col min="10505" max="10505" width="23.21875" style="280" customWidth="1"/>
    <col min="10506" max="10506" width="3.88671875" style="280" customWidth="1"/>
    <col min="10507" max="10507" width="9.33203125" style="280" customWidth="1"/>
    <col min="10508" max="10752" width="8.6640625" style="280"/>
    <col min="10753" max="10753" width="3.109375" style="280" customWidth="1"/>
    <col min="10754" max="10754" width="14.44140625" style="280" customWidth="1"/>
    <col min="10755" max="10755" width="8.6640625" style="280"/>
    <col min="10756" max="10756" width="10.88671875" style="280" customWidth="1"/>
    <col min="10757" max="10757" width="3.88671875" style="280" customWidth="1"/>
    <col min="10758" max="10758" width="5.109375" style="280" customWidth="1"/>
    <col min="10759" max="10759" width="19.5546875" style="280" customWidth="1"/>
    <col min="10760" max="10760" width="19.44140625" style="280" customWidth="1"/>
    <col min="10761" max="10761" width="23.21875" style="280" customWidth="1"/>
    <col min="10762" max="10762" width="3.88671875" style="280" customWidth="1"/>
    <col min="10763" max="10763" width="9.33203125" style="280" customWidth="1"/>
    <col min="10764" max="11008" width="8.6640625" style="280"/>
    <col min="11009" max="11009" width="3.109375" style="280" customWidth="1"/>
    <col min="11010" max="11010" width="14.44140625" style="280" customWidth="1"/>
    <col min="11011" max="11011" width="8.6640625" style="280"/>
    <col min="11012" max="11012" width="10.88671875" style="280" customWidth="1"/>
    <col min="11013" max="11013" width="3.88671875" style="280" customWidth="1"/>
    <col min="11014" max="11014" width="5.109375" style="280" customWidth="1"/>
    <col min="11015" max="11015" width="19.5546875" style="280" customWidth="1"/>
    <col min="11016" max="11016" width="19.44140625" style="280" customWidth="1"/>
    <col min="11017" max="11017" width="23.21875" style="280" customWidth="1"/>
    <col min="11018" max="11018" width="3.88671875" style="280" customWidth="1"/>
    <col min="11019" max="11019" width="9.33203125" style="280" customWidth="1"/>
    <col min="11020" max="11264" width="8.6640625" style="280"/>
    <col min="11265" max="11265" width="3.109375" style="280" customWidth="1"/>
    <col min="11266" max="11266" width="14.44140625" style="280" customWidth="1"/>
    <col min="11267" max="11267" width="8.6640625" style="280"/>
    <col min="11268" max="11268" width="10.88671875" style="280" customWidth="1"/>
    <col min="11269" max="11269" width="3.88671875" style="280" customWidth="1"/>
    <col min="11270" max="11270" width="5.109375" style="280" customWidth="1"/>
    <col min="11271" max="11271" width="19.5546875" style="280" customWidth="1"/>
    <col min="11272" max="11272" width="19.44140625" style="280" customWidth="1"/>
    <col min="11273" max="11273" width="23.21875" style="280" customWidth="1"/>
    <col min="11274" max="11274" width="3.88671875" style="280" customWidth="1"/>
    <col min="11275" max="11275" width="9.33203125" style="280" customWidth="1"/>
    <col min="11276" max="11520" width="8.6640625" style="280"/>
    <col min="11521" max="11521" width="3.109375" style="280" customWidth="1"/>
    <col min="11522" max="11522" width="14.44140625" style="280" customWidth="1"/>
    <col min="11523" max="11523" width="8.6640625" style="280"/>
    <col min="11524" max="11524" width="10.88671875" style="280" customWidth="1"/>
    <col min="11525" max="11525" width="3.88671875" style="280" customWidth="1"/>
    <col min="11526" max="11526" width="5.109375" style="280" customWidth="1"/>
    <col min="11527" max="11527" width="19.5546875" style="280" customWidth="1"/>
    <col min="11528" max="11528" width="19.44140625" style="280" customWidth="1"/>
    <col min="11529" max="11529" width="23.21875" style="280" customWidth="1"/>
    <col min="11530" max="11530" width="3.88671875" style="280" customWidth="1"/>
    <col min="11531" max="11531" width="9.33203125" style="280" customWidth="1"/>
    <col min="11532" max="11776" width="8.6640625" style="280"/>
    <col min="11777" max="11777" width="3.109375" style="280" customWidth="1"/>
    <col min="11778" max="11778" width="14.44140625" style="280" customWidth="1"/>
    <col min="11779" max="11779" width="8.6640625" style="280"/>
    <col min="11780" max="11780" width="10.88671875" style="280" customWidth="1"/>
    <col min="11781" max="11781" width="3.88671875" style="280" customWidth="1"/>
    <col min="11782" max="11782" width="5.109375" style="280" customWidth="1"/>
    <col min="11783" max="11783" width="19.5546875" style="280" customWidth="1"/>
    <col min="11784" max="11784" width="19.44140625" style="280" customWidth="1"/>
    <col min="11785" max="11785" width="23.21875" style="280" customWidth="1"/>
    <col min="11786" max="11786" width="3.88671875" style="280" customWidth="1"/>
    <col min="11787" max="11787" width="9.33203125" style="280" customWidth="1"/>
    <col min="11788" max="12032" width="8.6640625" style="280"/>
    <col min="12033" max="12033" width="3.109375" style="280" customWidth="1"/>
    <col min="12034" max="12034" width="14.44140625" style="280" customWidth="1"/>
    <col min="12035" max="12035" width="8.6640625" style="280"/>
    <col min="12036" max="12036" width="10.88671875" style="280" customWidth="1"/>
    <col min="12037" max="12037" width="3.88671875" style="280" customWidth="1"/>
    <col min="12038" max="12038" width="5.109375" style="280" customWidth="1"/>
    <col min="12039" max="12039" width="19.5546875" style="280" customWidth="1"/>
    <col min="12040" max="12040" width="19.44140625" style="280" customWidth="1"/>
    <col min="12041" max="12041" width="23.21875" style="280" customWidth="1"/>
    <col min="12042" max="12042" width="3.88671875" style="280" customWidth="1"/>
    <col min="12043" max="12043" width="9.33203125" style="280" customWidth="1"/>
    <col min="12044" max="12288" width="8.6640625" style="280"/>
    <col min="12289" max="12289" width="3.109375" style="280" customWidth="1"/>
    <col min="12290" max="12290" width="14.44140625" style="280" customWidth="1"/>
    <col min="12291" max="12291" width="8.6640625" style="280"/>
    <col min="12292" max="12292" width="10.88671875" style="280" customWidth="1"/>
    <col min="12293" max="12293" width="3.88671875" style="280" customWidth="1"/>
    <col min="12294" max="12294" width="5.109375" style="280" customWidth="1"/>
    <col min="12295" max="12295" width="19.5546875" style="280" customWidth="1"/>
    <col min="12296" max="12296" width="19.44140625" style="280" customWidth="1"/>
    <col min="12297" max="12297" width="23.21875" style="280" customWidth="1"/>
    <col min="12298" max="12298" width="3.88671875" style="280" customWidth="1"/>
    <col min="12299" max="12299" width="9.33203125" style="280" customWidth="1"/>
    <col min="12300" max="12544" width="8.6640625" style="280"/>
    <col min="12545" max="12545" width="3.109375" style="280" customWidth="1"/>
    <col min="12546" max="12546" width="14.44140625" style="280" customWidth="1"/>
    <col min="12547" max="12547" width="8.6640625" style="280"/>
    <col min="12548" max="12548" width="10.88671875" style="280" customWidth="1"/>
    <col min="12549" max="12549" width="3.88671875" style="280" customWidth="1"/>
    <col min="12550" max="12550" width="5.109375" style="280" customWidth="1"/>
    <col min="12551" max="12551" width="19.5546875" style="280" customWidth="1"/>
    <col min="12552" max="12552" width="19.44140625" style="280" customWidth="1"/>
    <col min="12553" max="12553" width="23.21875" style="280" customWidth="1"/>
    <col min="12554" max="12554" width="3.88671875" style="280" customWidth="1"/>
    <col min="12555" max="12555" width="9.33203125" style="280" customWidth="1"/>
    <col min="12556" max="12800" width="8.6640625" style="280"/>
    <col min="12801" max="12801" width="3.109375" style="280" customWidth="1"/>
    <col min="12802" max="12802" width="14.44140625" style="280" customWidth="1"/>
    <col min="12803" max="12803" width="8.6640625" style="280"/>
    <col min="12804" max="12804" width="10.88671875" style="280" customWidth="1"/>
    <col min="12805" max="12805" width="3.88671875" style="280" customWidth="1"/>
    <col min="12806" max="12806" width="5.109375" style="280" customWidth="1"/>
    <col min="12807" max="12807" width="19.5546875" style="280" customWidth="1"/>
    <col min="12808" max="12808" width="19.44140625" style="280" customWidth="1"/>
    <col min="12809" max="12809" width="23.21875" style="280" customWidth="1"/>
    <col min="12810" max="12810" width="3.88671875" style="280" customWidth="1"/>
    <col min="12811" max="12811" width="9.33203125" style="280" customWidth="1"/>
    <col min="12812" max="13056" width="8.6640625" style="280"/>
    <col min="13057" max="13057" width="3.109375" style="280" customWidth="1"/>
    <col min="13058" max="13058" width="14.44140625" style="280" customWidth="1"/>
    <col min="13059" max="13059" width="8.6640625" style="280"/>
    <col min="13060" max="13060" width="10.88671875" style="280" customWidth="1"/>
    <col min="13061" max="13061" width="3.88671875" style="280" customWidth="1"/>
    <col min="13062" max="13062" width="5.109375" style="280" customWidth="1"/>
    <col min="13063" max="13063" width="19.5546875" style="280" customWidth="1"/>
    <col min="13064" max="13064" width="19.44140625" style="280" customWidth="1"/>
    <col min="13065" max="13065" width="23.21875" style="280" customWidth="1"/>
    <col min="13066" max="13066" width="3.88671875" style="280" customWidth="1"/>
    <col min="13067" max="13067" width="9.33203125" style="280" customWidth="1"/>
    <col min="13068" max="13312" width="8.6640625" style="280"/>
    <col min="13313" max="13313" width="3.109375" style="280" customWidth="1"/>
    <col min="13314" max="13314" width="14.44140625" style="280" customWidth="1"/>
    <col min="13315" max="13315" width="8.6640625" style="280"/>
    <col min="13316" max="13316" width="10.88671875" style="280" customWidth="1"/>
    <col min="13317" max="13317" width="3.88671875" style="280" customWidth="1"/>
    <col min="13318" max="13318" width="5.109375" style="280" customWidth="1"/>
    <col min="13319" max="13319" width="19.5546875" style="280" customWidth="1"/>
    <col min="13320" max="13320" width="19.44140625" style="280" customWidth="1"/>
    <col min="13321" max="13321" width="23.21875" style="280" customWidth="1"/>
    <col min="13322" max="13322" width="3.88671875" style="280" customWidth="1"/>
    <col min="13323" max="13323" width="9.33203125" style="280" customWidth="1"/>
    <col min="13324" max="13568" width="8.6640625" style="280"/>
    <col min="13569" max="13569" width="3.109375" style="280" customWidth="1"/>
    <col min="13570" max="13570" width="14.44140625" style="280" customWidth="1"/>
    <col min="13571" max="13571" width="8.6640625" style="280"/>
    <col min="13572" max="13572" width="10.88671875" style="280" customWidth="1"/>
    <col min="13573" max="13573" width="3.88671875" style="280" customWidth="1"/>
    <col min="13574" max="13574" width="5.109375" style="280" customWidth="1"/>
    <col min="13575" max="13575" width="19.5546875" style="280" customWidth="1"/>
    <col min="13576" max="13576" width="19.44140625" style="280" customWidth="1"/>
    <col min="13577" max="13577" width="23.21875" style="280" customWidth="1"/>
    <col min="13578" max="13578" width="3.88671875" style="280" customWidth="1"/>
    <col min="13579" max="13579" width="9.33203125" style="280" customWidth="1"/>
    <col min="13580" max="13824" width="8.6640625" style="280"/>
    <col min="13825" max="13825" width="3.109375" style="280" customWidth="1"/>
    <col min="13826" max="13826" width="14.44140625" style="280" customWidth="1"/>
    <col min="13827" max="13827" width="8.6640625" style="280"/>
    <col min="13828" max="13828" width="10.88671875" style="280" customWidth="1"/>
    <col min="13829" max="13829" width="3.88671875" style="280" customWidth="1"/>
    <col min="13830" max="13830" width="5.109375" style="280" customWidth="1"/>
    <col min="13831" max="13831" width="19.5546875" style="280" customWidth="1"/>
    <col min="13832" max="13832" width="19.44140625" style="280" customWidth="1"/>
    <col min="13833" max="13833" width="23.21875" style="280" customWidth="1"/>
    <col min="13834" max="13834" width="3.88671875" style="280" customWidth="1"/>
    <col min="13835" max="13835" width="9.33203125" style="280" customWidth="1"/>
    <col min="13836" max="14080" width="8.6640625" style="280"/>
    <col min="14081" max="14081" width="3.109375" style="280" customWidth="1"/>
    <col min="14082" max="14082" width="14.44140625" style="280" customWidth="1"/>
    <col min="14083" max="14083" width="8.6640625" style="280"/>
    <col min="14084" max="14084" width="10.88671875" style="280" customWidth="1"/>
    <col min="14085" max="14085" width="3.88671875" style="280" customWidth="1"/>
    <col min="14086" max="14086" width="5.109375" style="280" customWidth="1"/>
    <col min="14087" max="14087" width="19.5546875" style="280" customWidth="1"/>
    <col min="14088" max="14088" width="19.44140625" style="280" customWidth="1"/>
    <col min="14089" max="14089" width="23.21875" style="280" customWidth="1"/>
    <col min="14090" max="14090" width="3.88671875" style="280" customWidth="1"/>
    <col min="14091" max="14091" width="9.33203125" style="280" customWidth="1"/>
    <col min="14092" max="14336" width="8.6640625" style="280"/>
    <col min="14337" max="14337" width="3.109375" style="280" customWidth="1"/>
    <col min="14338" max="14338" width="14.44140625" style="280" customWidth="1"/>
    <col min="14339" max="14339" width="8.6640625" style="280"/>
    <col min="14340" max="14340" width="10.88671875" style="280" customWidth="1"/>
    <col min="14341" max="14341" width="3.88671875" style="280" customWidth="1"/>
    <col min="14342" max="14342" width="5.109375" style="280" customWidth="1"/>
    <col min="14343" max="14343" width="19.5546875" style="280" customWidth="1"/>
    <col min="14344" max="14344" width="19.44140625" style="280" customWidth="1"/>
    <col min="14345" max="14345" width="23.21875" style="280" customWidth="1"/>
    <col min="14346" max="14346" width="3.88671875" style="280" customWidth="1"/>
    <col min="14347" max="14347" width="9.33203125" style="280" customWidth="1"/>
    <col min="14348" max="14592" width="8.6640625" style="280"/>
    <col min="14593" max="14593" width="3.109375" style="280" customWidth="1"/>
    <col min="14594" max="14594" width="14.44140625" style="280" customWidth="1"/>
    <col min="14595" max="14595" width="8.6640625" style="280"/>
    <col min="14596" max="14596" width="10.88671875" style="280" customWidth="1"/>
    <col min="14597" max="14597" width="3.88671875" style="280" customWidth="1"/>
    <col min="14598" max="14598" width="5.109375" style="280" customWidth="1"/>
    <col min="14599" max="14599" width="19.5546875" style="280" customWidth="1"/>
    <col min="14600" max="14600" width="19.44140625" style="280" customWidth="1"/>
    <col min="14601" max="14601" width="23.21875" style="280" customWidth="1"/>
    <col min="14602" max="14602" width="3.88671875" style="280" customWidth="1"/>
    <col min="14603" max="14603" width="9.33203125" style="280" customWidth="1"/>
    <col min="14604" max="14848" width="8.6640625" style="280"/>
    <col min="14849" max="14849" width="3.109375" style="280" customWidth="1"/>
    <col min="14850" max="14850" width="14.44140625" style="280" customWidth="1"/>
    <col min="14851" max="14851" width="8.6640625" style="280"/>
    <col min="14852" max="14852" width="10.88671875" style="280" customWidth="1"/>
    <col min="14853" max="14853" width="3.88671875" style="280" customWidth="1"/>
    <col min="14854" max="14854" width="5.109375" style="280" customWidth="1"/>
    <col min="14855" max="14855" width="19.5546875" style="280" customWidth="1"/>
    <col min="14856" max="14856" width="19.44140625" style="280" customWidth="1"/>
    <col min="14857" max="14857" width="23.21875" style="280" customWidth="1"/>
    <col min="14858" max="14858" width="3.88671875" style="280" customWidth="1"/>
    <col min="14859" max="14859" width="9.33203125" style="280" customWidth="1"/>
    <col min="14860" max="15104" width="8.6640625" style="280"/>
    <col min="15105" max="15105" width="3.109375" style="280" customWidth="1"/>
    <col min="15106" max="15106" width="14.44140625" style="280" customWidth="1"/>
    <col min="15107" max="15107" width="8.6640625" style="280"/>
    <col min="15108" max="15108" width="10.88671875" style="280" customWidth="1"/>
    <col min="15109" max="15109" width="3.88671875" style="280" customWidth="1"/>
    <col min="15110" max="15110" width="5.109375" style="280" customWidth="1"/>
    <col min="15111" max="15111" width="19.5546875" style="280" customWidth="1"/>
    <col min="15112" max="15112" width="19.44140625" style="280" customWidth="1"/>
    <col min="15113" max="15113" width="23.21875" style="280" customWidth="1"/>
    <col min="15114" max="15114" width="3.88671875" style="280" customWidth="1"/>
    <col min="15115" max="15115" width="9.33203125" style="280" customWidth="1"/>
    <col min="15116" max="15360" width="8.6640625" style="280"/>
    <col min="15361" max="15361" width="3.109375" style="280" customWidth="1"/>
    <col min="15362" max="15362" width="14.44140625" style="280" customWidth="1"/>
    <col min="15363" max="15363" width="8.6640625" style="280"/>
    <col min="15364" max="15364" width="10.88671875" style="280" customWidth="1"/>
    <col min="15365" max="15365" width="3.88671875" style="280" customWidth="1"/>
    <col min="15366" max="15366" width="5.109375" style="280" customWidth="1"/>
    <col min="15367" max="15367" width="19.5546875" style="280" customWidth="1"/>
    <col min="15368" max="15368" width="19.44140625" style="280" customWidth="1"/>
    <col min="15369" max="15369" width="23.21875" style="280" customWidth="1"/>
    <col min="15370" max="15370" width="3.88671875" style="280" customWidth="1"/>
    <col min="15371" max="15371" width="9.33203125" style="280" customWidth="1"/>
    <col min="15372" max="15616" width="8.6640625" style="280"/>
    <col min="15617" max="15617" width="3.109375" style="280" customWidth="1"/>
    <col min="15618" max="15618" width="14.44140625" style="280" customWidth="1"/>
    <col min="15619" max="15619" width="8.6640625" style="280"/>
    <col min="15620" max="15620" width="10.88671875" style="280" customWidth="1"/>
    <col min="15621" max="15621" width="3.88671875" style="280" customWidth="1"/>
    <col min="15622" max="15622" width="5.109375" style="280" customWidth="1"/>
    <col min="15623" max="15623" width="19.5546875" style="280" customWidth="1"/>
    <col min="15624" max="15624" width="19.44140625" style="280" customWidth="1"/>
    <col min="15625" max="15625" width="23.21875" style="280" customWidth="1"/>
    <col min="15626" max="15626" width="3.88671875" style="280" customWidth="1"/>
    <col min="15627" max="15627" width="9.33203125" style="280" customWidth="1"/>
    <col min="15628" max="15872" width="8.6640625" style="280"/>
    <col min="15873" max="15873" width="3.109375" style="280" customWidth="1"/>
    <col min="15874" max="15874" width="14.44140625" style="280" customWidth="1"/>
    <col min="15875" max="15875" width="8.6640625" style="280"/>
    <col min="15876" max="15876" width="10.88671875" style="280" customWidth="1"/>
    <col min="15877" max="15877" width="3.88671875" style="280" customWidth="1"/>
    <col min="15878" max="15878" width="5.109375" style="280" customWidth="1"/>
    <col min="15879" max="15879" width="19.5546875" style="280" customWidth="1"/>
    <col min="15880" max="15880" width="19.44140625" style="280" customWidth="1"/>
    <col min="15881" max="15881" width="23.21875" style="280" customWidth="1"/>
    <col min="15882" max="15882" width="3.88671875" style="280" customWidth="1"/>
    <col min="15883" max="15883" width="9.33203125" style="280" customWidth="1"/>
    <col min="15884" max="16128" width="8.6640625" style="280"/>
    <col min="16129" max="16129" width="3.109375" style="280" customWidth="1"/>
    <col min="16130" max="16130" width="14.44140625" style="280" customWidth="1"/>
    <col min="16131" max="16131" width="8.6640625" style="280"/>
    <col min="16132" max="16132" width="10.88671875" style="280" customWidth="1"/>
    <col min="16133" max="16133" width="3.88671875" style="280" customWidth="1"/>
    <col min="16134" max="16134" width="5.109375" style="280" customWidth="1"/>
    <col min="16135" max="16135" width="19.5546875" style="280" customWidth="1"/>
    <col min="16136" max="16136" width="19.44140625" style="280" customWidth="1"/>
    <col min="16137" max="16137" width="23.21875" style="280" customWidth="1"/>
    <col min="16138" max="16138" width="3.88671875" style="280" customWidth="1"/>
    <col min="16139" max="16139" width="9.33203125" style="280" customWidth="1"/>
    <col min="16140" max="16384" width="8.6640625" style="280"/>
  </cols>
  <sheetData>
    <row r="5" spans="2:9" ht="15.6" thickBot="1"/>
    <row r="6" spans="2:9" ht="15.6">
      <c r="B6" s="281" t="s">
        <v>347</v>
      </c>
      <c r="C6" s="282"/>
      <c r="D6" s="282"/>
      <c r="E6" s="282"/>
      <c r="F6" s="282"/>
      <c r="G6" s="282"/>
      <c r="H6" s="282"/>
      <c r="I6" s="283"/>
    </row>
    <row r="7" spans="2:9" ht="15.6">
      <c r="B7" s="284" t="s">
        <v>348</v>
      </c>
      <c r="I7" s="285"/>
    </row>
    <row r="8" spans="2:9" ht="15.6" thickBot="1">
      <c r="B8" s="286" t="s">
        <v>349</v>
      </c>
      <c r="C8" s="287"/>
      <c r="D8" s="287"/>
      <c r="E8" s="287"/>
      <c r="F8" s="287"/>
      <c r="G8" s="287"/>
      <c r="H8" s="287"/>
      <c r="I8" s="288"/>
    </row>
    <row r="13" spans="2:9" ht="15.6" thickBot="1"/>
    <row r="14" spans="2:9" ht="22.8">
      <c r="B14" s="660" t="s">
        <v>350</v>
      </c>
      <c r="C14" s="661"/>
      <c r="D14" s="661"/>
      <c r="E14" s="661"/>
      <c r="F14" s="661"/>
      <c r="G14" s="661"/>
      <c r="H14" s="661"/>
      <c r="I14" s="662"/>
    </row>
    <row r="15" spans="2:9" ht="23.4" thickBot="1">
      <c r="B15" s="663"/>
      <c r="C15" s="664"/>
      <c r="D15" s="664"/>
      <c r="E15" s="664"/>
      <c r="F15" s="664"/>
      <c r="G15" s="664"/>
      <c r="H15" s="664"/>
      <c r="I15" s="665"/>
    </row>
    <row r="19" spans="2:9" ht="15.6" thickBot="1"/>
    <row r="20" spans="2:9" ht="15.6">
      <c r="B20" s="289" t="s">
        <v>792</v>
      </c>
      <c r="C20" s="290"/>
      <c r="D20" s="290"/>
      <c r="E20" s="290"/>
      <c r="F20" s="666"/>
      <c r="G20" s="667"/>
      <c r="H20" s="291"/>
      <c r="I20" s="292">
        <f>'Interna vodoinstalacija'!F185</f>
        <v>0</v>
      </c>
    </row>
    <row r="21" spans="2:9" ht="15.6">
      <c r="B21" s="293" t="s">
        <v>798</v>
      </c>
      <c r="C21" s="294"/>
      <c r="D21" s="294"/>
      <c r="E21" s="294"/>
      <c r="F21" s="668"/>
      <c r="G21" s="669"/>
      <c r="H21" s="295"/>
      <c r="I21" s="296">
        <f>'HLAJENJE - OGREVANJE VRF'!F144</f>
        <v>0</v>
      </c>
    </row>
    <row r="22" spans="2:9" ht="15.6">
      <c r="B22" s="293" t="s">
        <v>793</v>
      </c>
      <c r="C22" s="294"/>
      <c r="D22" s="294"/>
      <c r="E22" s="294"/>
      <c r="F22" s="297"/>
      <c r="G22" s="298"/>
      <c r="H22" s="295"/>
      <c r="I22" s="296">
        <f>'OGREVANJE SANITARNE VODE'!F81</f>
        <v>0</v>
      </c>
    </row>
    <row r="23" spans="2:9" ht="15.6">
      <c r="B23" s="293" t="s">
        <v>794</v>
      </c>
      <c r="C23" s="294"/>
      <c r="D23" s="294"/>
      <c r="E23" s="294"/>
      <c r="F23" s="668"/>
      <c r="G23" s="669"/>
      <c r="H23" s="295"/>
      <c r="I23" s="296">
        <f>Prezračevanje!F239</f>
        <v>0</v>
      </c>
    </row>
    <row r="24" spans="2:9" ht="15.6">
      <c r="B24" s="299" t="s">
        <v>795</v>
      </c>
      <c r="C24" s="294"/>
      <c r="D24" s="294"/>
      <c r="E24" s="294"/>
      <c r="F24" s="297"/>
      <c r="G24" s="298"/>
      <c r="H24" s="295"/>
      <c r="I24" s="296">
        <f>'Požarna zaščita'!F6</f>
        <v>0</v>
      </c>
    </row>
    <row r="25" spans="2:9" s="305" customFormat="1" ht="15.6">
      <c r="B25" s="299" t="s">
        <v>796</v>
      </c>
      <c r="C25" s="300"/>
      <c r="D25" s="300"/>
      <c r="E25" s="300"/>
      <c r="F25" s="301"/>
      <c r="G25" s="302"/>
      <c r="H25" s="303"/>
      <c r="I25" s="304">
        <f>'Zunanji vodovod'!F28</f>
        <v>0</v>
      </c>
    </row>
    <row r="26" spans="2:9" s="305" customFormat="1" ht="16.2" thickBot="1">
      <c r="B26" s="306" t="s">
        <v>797</v>
      </c>
      <c r="C26" s="307"/>
      <c r="D26" s="307"/>
      <c r="E26" s="307"/>
      <c r="F26" s="308"/>
      <c r="G26" s="309"/>
      <c r="H26" s="310"/>
      <c r="I26" s="311">
        <f>'Gradbena dela (SI)'!F36</f>
        <v>0</v>
      </c>
    </row>
    <row r="27" spans="2:9" ht="15.6">
      <c r="B27" s="312"/>
      <c r="C27" s="312"/>
      <c r="D27" s="312"/>
      <c r="E27" s="312"/>
      <c r="F27" s="313"/>
      <c r="G27" s="314"/>
      <c r="H27" s="315"/>
      <c r="I27" s="316"/>
    </row>
    <row r="28" spans="2:9" ht="15.6">
      <c r="B28" s="317" t="s">
        <v>762</v>
      </c>
      <c r="C28" s="318"/>
      <c r="D28" s="318"/>
      <c r="E28" s="318"/>
      <c r="F28" s="319"/>
      <c r="G28" s="320"/>
      <c r="H28" s="321"/>
      <c r="I28" s="322">
        <f>SUM(I20:I27)</f>
        <v>0</v>
      </c>
    </row>
    <row r="29" spans="2:9">
      <c r="I29" s="323"/>
    </row>
    <row r="30" spans="2:9">
      <c r="I30" s="323"/>
    </row>
    <row r="31" spans="2:9" ht="15.6">
      <c r="B31" s="312"/>
      <c r="I31" s="324"/>
    </row>
    <row r="33" spans="2:9">
      <c r="B33" s="305"/>
      <c r="C33" s="305"/>
      <c r="D33" s="305"/>
      <c r="E33" s="305"/>
      <c r="F33" s="305"/>
      <c r="G33" s="325"/>
      <c r="H33" s="326"/>
      <c r="I33" s="327"/>
    </row>
    <row r="34" spans="2:9">
      <c r="B34" s="305"/>
      <c r="C34" s="305"/>
      <c r="D34" s="305"/>
      <c r="E34" s="305"/>
      <c r="F34" s="305"/>
      <c r="G34" s="325"/>
      <c r="H34" s="326"/>
    </row>
    <row r="35" spans="2:9">
      <c r="B35" s="305"/>
      <c r="C35" s="305"/>
      <c r="D35" s="305"/>
      <c r="E35" s="305"/>
      <c r="F35" s="305"/>
      <c r="G35" s="325"/>
      <c r="H35" s="326"/>
    </row>
    <row r="36" spans="2:9">
      <c r="B36" s="305"/>
      <c r="C36" s="305"/>
      <c r="D36" s="305"/>
      <c r="E36" s="305"/>
      <c r="F36" s="305"/>
      <c r="G36" s="325"/>
      <c r="H36" s="326"/>
    </row>
    <row r="40" spans="2:9">
      <c r="G40" s="659"/>
      <c r="H40" s="659"/>
      <c r="I40" s="659"/>
    </row>
    <row r="41" spans="2:9">
      <c r="G41" s="659"/>
      <c r="H41" s="659"/>
      <c r="I41" s="659"/>
    </row>
  </sheetData>
  <sheetProtection password="C610" sheet="1" objects="1" scenarios="1"/>
  <mergeCells count="7">
    <mergeCell ref="G41:I41"/>
    <mergeCell ref="B14:I14"/>
    <mergeCell ref="B15:I15"/>
    <mergeCell ref="F20:G20"/>
    <mergeCell ref="F21:G21"/>
    <mergeCell ref="F23:G23"/>
    <mergeCell ref="G40:I40"/>
  </mergeCells>
  <pageMargins left="0.94" right="0.59055118110236227" top="0.78740157480314965" bottom="0.78740157480314965" header="0" footer="0"/>
  <pageSetup paperSize="9" scale="76" orientation="portrait" horizontalDpi="360" verticalDpi="360" r:id="rId1"/>
  <headerFooter alignWithMargins="0">
    <oddFooter>&amp;CStran &amp;P od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94F5B-D85D-4500-89A1-B645B4E02027}">
  <sheetPr>
    <tabColor indexed="14"/>
  </sheetPr>
  <dimension ref="A1:H185"/>
  <sheetViews>
    <sheetView view="pageBreakPreview" topLeftCell="A83" zoomScaleNormal="100" zoomScaleSheetLayoutView="100" workbookViewId="0">
      <selection activeCell="B91" sqref="B91"/>
    </sheetView>
  </sheetViews>
  <sheetFormatPr defaultColWidth="11" defaultRowHeight="13.8"/>
  <cols>
    <col min="1" max="1" width="4.21875" style="396" customWidth="1"/>
    <col min="2" max="2" width="50.6640625" style="347" customWidth="1"/>
    <col min="3" max="3" width="7.44140625" style="363" customWidth="1"/>
    <col min="4" max="4" width="6.109375" style="363" bestFit="1" customWidth="1"/>
    <col min="5" max="5" width="10.21875" style="397" bestFit="1" customWidth="1"/>
    <col min="6" max="6" width="13.5546875" style="397" customWidth="1"/>
    <col min="7" max="7" width="10.5546875" style="332" customWidth="1"/>
    <col min="8" max="8" width="13.5546875" style="332" customWidth="1"/>
    <col min="9" max="256" width="11" style="332"/>
    <col min="257" max="257" width="4.21875" style="332" customWidth="1"/>
    <col min="258" max="258" width="50.6640625" style="332" customWidth="1"/>
    <col min="259" max="259" width="7.44140625" style="332" customWidth="1"/>
    <col min="260" max="260" width="6.109375" style="332" bestFit="1" customWidth="1"/>
    <col min="261" max="261" width="10.21875" style="332" bestFit="1" customWidth="1"/>
    <col min="262" max="262" width="13.5546875" style="332" customWidth="1"/>
    <col min="263" max="263" width="10.5546875" style="332" customWidth="1"/>
    <col min="264" max="264" width="13.5546875" style="332" customWidth="1"/>
    <col min="265" max="512" width="11" style="332"/>
    <col min="513" max="513" width="4.21875" style="332" customWidth="1"/>
    <col min="514" max="514" width="50.6640625" style="332" customWidth="1"/>
    <col min="515" max="515" width="7.44140625" style="332" customWidth="1"/>
    <col min="516" max="516" width="6.109375" style="332" bestFit="1" customWidth="1"/>
    <col min="517" max="517" width="10.21875" style="332" bestFit="1" customWidth="1"/>
    <col min="518" max="518" width="13.5546875" style="332" customWidth="1"/>
    <col min="519" max="519" width="10.5546875" style="332" customWidth="1"/>
    <col min="520" max="520" width="13.5546875" style="332" customWidth="1"/>
    <col min="521" max="768" width="11" style="332"/>
    <col min="769" max="769" width="4.21875" style="332" customWidth="1"/>
    <col min="770" max="770" width="50.6640625" style="332" customWidth="1"/>
    <col min="771" max="771" width="7.44140625" style="332" customWidth="1"/>
    <col min="772" max="772" width="6.109375" style="332" bestFit="1" customWidth="1"/>
    <col min="773" max="773" width="10.21875" style="332" bestFit="1" customWidth="1"/>
    <col min="774" max="774" width="13.5546875" style="332" customWidth="1"/>
    <col min="775" max="775" width="10.5546875" style="332" customWidth="1"/>
    <col min="776" max="776" width="13.5546875" style="332" customWidth="1"/>
    <col min="777" max="1024" width="11" style="332"/>
    <col min="1025" max="1025" width="4.21875" style="332" customWidth="1"/>
    <col min="1026" max="1026" width="50.6640625" style="332" customWidth="1"/>
    <col min="1027" max="1027" width="7.44140625" style="332" customWidth="1"/>
    <col min="1028" max="1028" width="6.109375" style="332" bestFit="1" customWidth="1"/>
    <col min="1029" max="1029" width="10.21875" style="332" bestFit="1" customWidth="1"/>
    <col min="1030" max="1030" width="13.5546875" style="332" customWidth="1"/>
    <col min="1031" max="1031" width="10.5546875" style="332" customWidth="1"/>
    <col min="1032" max="1032" width="13.5546875" style="332" customWidth="1"/>
    <col min="1033" max="1280" width="11" style="332"/>
    <col min="1281" max="1281" width="4.21875" style="332" customWidth="1"/>
    <col min="1282" max="1282" width="50.6640625" style="332" customWidth="1"/>
    <col min="1283" max="1283" width="7.44140625" style="332" customWidth="1"/>
    <col min="1284" max="1284" width="6.109375" style="332" bestFit="1" customWidth="1"/>
    <col min="1285" max="1285" width="10.21875" style="332" bestFit="1" customWidth="1"/>
    <col min="1286" max="1286" width="13.5546875" style="332" customWidth="1"/>
    <col min="1287" max="1287" width="10.5546875" style="332" customWidth="1"/>
    <col min="1288" max="1288" width="13.5546875" style="332" customWidth="1"/>
    <col min="1289" max="1536" width="11" style="332"/>
    <col min="1537" max="1537" width="4.21875" style="332" customWidth="1"/>
    <col min="1538" max="1538" width="50.6640625" style="332" customWidth="1"/>
    <col min="1539" max="1539" width="7.44140625" style="332" customWidth="1"/>
    <col min="1540" max="1540" width="6.109375" style="332" bestFit="1" customWidth="1"/>
    <col min="1541" max="1541" width="10.21875" style="332" bestFit="1" customWidth="1"/>
    <col min="1542" max="1542" width="13.5546875" style="332" customWidth="1"/>
    <col min="1543" max="1543" width="10.5546875" style="332" customWidth="1"/>
    <col min="1544" max="1544" width="13.5546875" style="332" customWidth="1"/>
    <col min="1545" max="1792" width="11" style="332"/>
    <col min="1793" max="1793" width="4.21875" style="332" customWidth="1"/>
    <col min="1794" max="1794" width="50.6640625" style="332" customWidth="1"/>
    <col min="1795" max="1795" width="7.44140625" style="332" customWidth="1"/>
    <col min="1796" max="1796" width="6.109375" style="332" bestFit="1" customWidth="1"/>
    <col min="1797" max="1797" width="10.21875" style="332" bestFit="1" customWidth="1"/>
    <col min="1798" max="1798" width="13.5546875" style="332" customWidth="1"/>
    <col min="1799" max="1799" width="10.5546875" style="332" customWidth="1"/>
    <col min="1800" max="1800" width="13.5546875" style="332" customWidth="1"/>
    <col min="1801" max="2048" width="11" style="332"/>
    <col min="2049" max="2049" width="4.21875" style="332" customWidth="1"/>
    <col min="2050" max="2050" width="50.6640625" style="332" customWidth="1"/>
    <col min="2051" max="2051" width="7.44140625" style="332" customWidth="1"/>
    <col min="2052" max="2052" width="6.109375" style="332" bestFit="1" customWidth="1"/>
    <col min="2053" max="2053" width="10.21875" style="332" bestFit="1" customWidth="1"/>
    <col min="2054" max="2054" width="13.5546875" style="332" customWidth="1"/>
    <col min="2055" max="2055" width="10.5546875" style="332" customWidth="1"/>
    <col min="2056" max="2056" width="13.5546875" style="332" customWidth="1"/>
    <col min="2057" max="2304" width="11" style="332"/>
    <col min="2305" max="2305" width="4.21875" style="332" customWidth="1"/>
    <col min="2306" max="2306" width="50.6640625" style="332" customWidth="1"/>
    <col min="2307" max="2307" width="7.44140625" style="332" customWidth="1"/>
    <col min="2308" max="2308" width="6.109375" style="332" bestFit="1" customWidth="1"/>
    <col min="2309" max="2309" width="10.21875" style="332" bestFit="1" customWidth="1"/>
    <col min="2310" max="2310" width="13.5546875" style="332" customWidth="1"/>
    <col min="2311" max="2311" width="10.5546875" style="332" customWidth="1"/>
    <col min="2312" max="2312" width="13.5546875" style="332" customWidth="1"/>
    <col min="2313" max="2560" width="11" style="332"/>
    <col min="2561" max="2561" width="4.21875" style="332" customWidth="1"/>
    <col min="2562" max="2562" width="50.6640625" style="332" customWidth="1"/>
    <col min="2563" max="2563" width="7.44140625" style="332" customWidth="1"/>
    <col min="2564" max="2564" width="6.109375" style="332" bestFit="1" customWidth="1"/>
    <col min="2565" max="2565" width="10.21875" style="332" bestFit="1" customWidth="1"/>
    <col min="2566" max="2566" width="13.5546875" style="332" customWidth="1"/>
    <col min="2567" max="2567" width="10.5546875" style="332" customWidth="1"/>
    <col min="2568" max="2568" width="13.5546875" style="332" customWidth="1"/>
    <col min="2569" max="2816" width="11" style="332"/>
    <col min="2817" max="2817" width="4.21875" style="332" customWidth="1"/>
    <col min="2818" max="2818" width="50.6640625" style="332" customWidth="1"/>
    <col min="2819" max="2819" width="7.44140625" style="332" customWidth="1"/>
    <col min="2820" max="2820" width="6.109375" style="332" bestFit="1" customWidth="1"/>
    <col min="2821" max="2821" width="10.21875" style="332" bestFit="1" customWidth="1"/>
    <col min="2822" max="2822" width="13.5546875" style="332" customWidth="1"/>
    <col min="2823" max="2823" width="10.5546875" style="332" customWidth="1"/>
    <col min="2824" max="2824" width="13.5546875" style="332" customWidth="1"/>
    <col min="2825" max="3072" width="11" style="332"/>
    <col min="3073" max="3073" width="4.21875" style="332" customWidth="1"/>
    <col min="3074" max="3074" width="50.6640625" style="332" customWidth="1"/>
    <col min="3075" max="3075" width="7.44140625" style="332" customWidth="1"/>
    <col min="3076" max="3076" width="6.109375" style="332" bestFit="1" customWidth="1"/>
    <col min="3077" max="3077" width="10.21875" style="332" bestFit="1" customWidth="1"/>
    <col min="3078" max="3078" width="13.5546875" style="332" customWidth="1"/>
    <col min="3079" max="3079" width="10.5546875" style="332" customWidth="1"/>
    <col min="3080" max="3080" width="13.5546875" style="332" customWidth="1"/>
    <col min="3081" max="3328" width="11" style="332"/>
    <col min="3329" max="3329" width="4.21875" style="332" customWidth="1"/>
    <col min="3330" max="3330" width="50.6640625" style="332" customWidth="1"/>
    <col min="3331" max="3331" width="7.44140625" style="332" customWidth="1"/>
    <col min="3332" max="3332" width="6.109375" style="332" bestFit="1" customWidth="1"/>
    <col min="3333" max="3333" width="10.21875" style="332" bestFit="1" customWidth="1"/>
    <col min="3334" max="3334" width="13.5546875" style="332" customWidth="1"/>
    <col min="3335" max="3335" width="10.5546875" style="332" customWidth="1"/>
    <col min="3336" max="3336" width="13.5546875" style="332" customWidth="1"/>
    <col min="3337" max="3584" width="11" style="332"/>
    <col min="3585" max="3585" width="4.21875" style="332" customWidth="1"/>
    <col min="3586" max="3586" width="50.6640625" style="332" customWidth="1"/>
    <col min="3587" max="3587" width="7.44140625" style="332" customWidth="1"/>
    <col min="3588" max="3588" width="6.109375" style="332" bestFit="1" customWidth="1"/>
    <col min="3589" max="3589" width="10.21875" style="332" bestFit="1" customWidth="1"/>
    <col min="3590" max="3590" width="13.5546875" style="332" customWidth="1"/>
    <col min="3591" max="3591" width="10.5546875" style="332" customWidth="1"/>
    <col min="3592" max="3592" width="13.5546875" style="332" customWidth="1"/>
    <col min="3593" max="3840" width="11" style="332"/>
    <col min="3841" max="3841" width="4.21875" style="332" customWidth="1"/>
    <col min="3842" max="3842" width="50.6640625" style="332" customWidth="1"/>
    <col min="3843" max="3843" width="7.44140625" style="332" customWidth="1"/>
    <col min="3844" max="3844" width="6.109375" style="332" bestFit="1" customWidth="1"/>
    <col min="3845" max="3845" width="10.21875" style="332" bestFit="1" customWidth="1"/>
    <col min="3846" max="3846" width="13.5546875" style="332" customWidth="1"/>
    <col min="3847" max="3847" width="10.5546875" style="332" customWidth="1"/>
    <col min="3848" max="3848" width="13.5546875" style="332" customWidth="1"/>
    <col min="3849" max="4096" width="11" style="332"/>
    <col min="4097" max="4097" width="4.21875" style="332" customWidth="1"/>
    <col min="4098" max="4098" width="50.6640625" style="332" customWidth="1"/>
    <col min="4099" max="4099" width="7.44140625" style="332" customWidth="1"/>
    <col min="4100" max="4100" width="6.109375" style="332" bestFit="1" customWidth="1"/>
    <col min="4101" max="4101" width="10.21875" style="332" bestFit="1" customWidth="1"/>
    <col min="4102" max="4102" width="13.5546875" style="332" customWidth="1"/>
    <col min="4103" max="4103" width="10.5546875" style="332" customWidth="1"/>
    <col min="4104" max="4104" width="13.5546875" style="332" customWidth="1"/>
    <col min="4105" max="4352" width="11" style="332"/>
    <col min="4353" max="4353" width="4.21875" style="332" customWidth="1"/>
    <col min="4354" max="4354" width="50.6640625" style="332" customWidth="1"/>
    <col min="4355" max="4355" width="7.44140625" style="332" customWidth="1"/>
    <col min="4356" max="4356" width="6.109375" style="332" bestFit="1" customWidth="1"/>
    <col min="4357" max="4357" width="10.21875" style="332" bestFit="1" customWidth="1"/>
    <col min="4358" max="4358" width="13.5546875" style="332" customWidth="1"/>
    <col min="4359" max="4359" width="10.5546875" style="332" customWidth="1"/>
    <col min="4360" max="4360" width="13.5546875" style="332" customWidth="1"/>
    <col min="4361" max="4608" width="11" style="332"/>
    <col min="4609" max="4609" width="4.21875" style="332" customWidth="1"/>
    <col min="4610" max="4610" width="50.6640625" style="332" customWidth="1"/>
    <col min="4611" max="4611" width="7.44140625" style="332" customWidth="1"/>
    <col min="4612" max="4612" width="6.109375" style="332" bestFit="1" customWidth="1"/>
    <col min="4613" max="4613" width="10.21875" style="332" bestFit="1" customWidth="1"/>
    <col min="4614" max="4614" width="13.5546875" style="332" customWidth="1"/>
    <col min="4615" max="4615" width="10.5546875" style="332" customWidth="1"/>
    <col min="4616" max="4616" width="13.5546875" style="332" customWidth="1"/>
    <col min="4617" max="4864" width="11" style="332"/>
    <col min="4865" max="4865" width="4.21875" style="332" customWidth="1"/>
    <col min="4866" max="4866" width="50.6640625" style="332" customWidth="1"/>
    <col min="4867" max="4867" width="7.44140625" style="332" customWidth="1"/>
    <col min="4868" max="4868" width="6.109375" style="332" bestFit="1" customWidth="1"/>
    <col min="4869" max="4869" width="10.21875" style="332" bestFit="1" customWidth="1"/>
    <col min="4870" max="4870" width="13.5546875" style="332" customWidth="1"/>
    <col min="4871" max="4871" width="10.5546875" style="332" customWidth="1"/>
    <col min="4872" max="4872" width="13.5546875" style="332" customWidth="1"/>
    <col min="4873" max="5120" width="11" style="332"/>
    <col min="5121" max="5121" width="4.21875" style="332" customWidth="1"/>
    <col min="5122" max="5122" width="50.6640625" style="332" customWidth="1"/>
    <col min="5123" max="5123" width="7.44140625" style="332" customWidth="1"/>
    <col min="5124" max="5124" width="6.109375" style="332" bestFit="1" customWidth="1"/>
    <col min="5125" max="5125" width="10.21875" style="332" bestFit="1" customWidth="1"/>
    <col min="5126" max="5126" width="13.5546875" style="332" customWidth="1"/>
    <col min="5127" max="5127" width="10.5546875" style="332" customWidth="1"/>
    <col min="5128" max="5128" width="13.5546875" style="332" customWidth="1"/>
    <col min="5129" max="5376" width="11" style="332"/>
    <col min="5377" max="5377" width="4.21875" style="332" customWidth="1"/>
    <col min="5378" max="5378" width="50.6640625" style="332" customWidth="1"/>
    <col min="5379" max="5379" width="7.44140625" style="332" customWidth="1"/>
    <col min="5380" max="5380" width="6.109375" style="332" bestFit="1" customWidth="1"/>
    <col min="5381" max="5381" width="10.21875" style="332" bestFit="1" customWidth="1"/>
    <col min="5382" max="5382" width="13.5546875" style="332" customWidth="1"/>
    <col min="5383" max="5383" width="10.5546875" style="332" customWidth="1"/>
    <col min="5384" max="5384" width="13.5546875" style="332" customWidth="1"/>
    <col min="5385" max="5632" width="11" style="332"/>
    <col min="5633" max="5633" width="4.21875" style="332" customWidth="1"/>
    <col min="5634" max="5634" width="50.6640625" style="332" customWidth="1"/>
    <col min="5635" max="5635" width="7.44140625" style="332" customWidth="1"/>
    <col min="5636" max="5636" width="6.109375" style="332" bestFit="1" customWidth="1"/>
    <col min="5637" max="5637" width="10.21875" style="332" bestFit="1" customWidth="1"/>
    <col min="5638" max="5638" width="13.5546875" style="332" customWidth="1"/>
    <col min="5639" max="5639" width="10.5546875" style="332" customWidth="1"/>
    <col min="5640" max="5640" width="13.5546875" style="332" customWidth="1"/>
    <col min="5641" max="5888" width="11" style="332"/>
    <col min="5889" max="5889" width="4.21875" style="332" customWidth="1"/>
    <col min="5890" max="5890" width="50.6640625" style="332" customWidth="1"/>
    <col min="5891" max="5891" width="7.44140625" style="332" customWidth="1"/>
    <col min="5892" max="5892" width="6.109375" style="332" bestFit="1" customWidth="1"/>
    <col min="5893" max="5893" width="10.21875" style="332" bestFit="1" customWidth="1"/>
    <col min="5894" max="5894" width="13.5546875" style="332" customWidth="1"/>
    <col min="5895" max="5895" width="10.5546875" style="332" customWidth="1"/>
    <col min="5896" max="5896" width="13.5546875" style="332" customWidth="1"/>
    <col min="5897" max="6144" width="11" style="332"/>
    <col min="6145" max="6145" width="4.21875" style="332" customWidth="1"/>
    <col min="6146" max="6146" width="50.6640625" style="332" customWidth="1"/>
    <col min="6147" max="6147" width="7.44140625" style="332" customWidth="1"/>
    <col min="6148" max="6148" width="6.109375" style="332" bestFit="1" customWidth="1"/>
    <col min="6149" max="6149" width="10.21875" style="332" bestFit="1" customWidth="1"/>
    <col min="6150" max="6150" width="13.5546875" style="332" customWidth="1"/>
    <col min="6151" max="6151" width="10.5546875" style="332" customWidth="1"/>
    <col min="6152" max="6152" width="13.5546875" style="332" customWidth="1"/>
    <col min="6153" max="6400" width="11" style="332"/>
    <col min="6401" max="6401" width="4.21875" style="332" customWidth="1"/>
    <col min="6402" max="6402" width="50.6640625" style="332" customWidth="1"/>
    <col min="6403" max="6403" width="7.44140625" style="332" customWidth="1"/>
    <col min="6404" max="6404" width="6.109375" style="332" bestFit="1" customWidth="1"/>
    <col min="6405" max="6405" width="10.21875" style="332" bestFit="1" customWidth="1"/>
    <col min="6406" max="6406" width="13.5546875" style="332" customWidth="1"/>
    <col min="6407" max="6407" width="10.5546875" style="332" customWidth="1"/>
    <col min="6408" max="6408" width="13.5546875" style="332" customWidth="1"/>
    <col min="6409" max="6656" width="11" style="332"/>
    <col min="6657" max="6657" width="4.21875" style="332" customWidth="1"/>
    <col min="6658" max="6658" width="50.6640625" style="332" customWidth="1"/>
    <col min="6659" max="6659" width="7.44140625" style="332" customWidth="1"/>
    <col min="6660" max="6660" width="6.109375" style="332" bestFit="1" customWidth="1"/>
    <col min="6661" max="6661" width="10.21875" style="332" bestFit="1" customWidth="1"/>
    <col min="6662" max="6662" width="13.5546875" style="332" customWidth="1"/>
    <col min="6663" max="6663" width="10.5546875" style="332" customWidth="1"/>
    <col min="6664" max="6664" width="13.5546875" style="332" customWidth="1"/>
    <col min="6665" max="6912" width="11" style="332"/>
    <col min="6913" max="6913" width="4.21875" style="332" customWidth="1"/>
    <col min="6914" max="6914" width="50.6640625" style="332" customWidth="1"/>
    <col min="6915" max="6915" width="7.44140625" style="332" customWidth="1"/>
    <col min="6916" max="6916" width="6.109375" style="332" bestFit="1" customWidth="1"/>
    <col min="6917" max="6917" width="10.21875" style="332" bestFit="1" customWidth="1"/>
    <col min="6918" max="6918" width="13.5546875" style="332" customWidth="1"/>
    <col min="6919" max="6919" width="10.5546875" style="332" customWidth="1"/>
    <col min="6920" max="6920" width="13.5546875" style="332" customWidth="1"/>
    <col min="6921" max="7168" width="11" style="332"/>
    <col min="7169" max="7169" width="4.21875" style="332" customWidth="1"/>
    <col min="7170" max="7170" width="50.6640625" style="332" customWidth="1"/>
    <col min="7171" max="7171" width="7.44140625" style="332" customWidth="1"/>
    <col min="7172" max="7172" width="6.109375" style="332" bestFit="1" customWidth="1"/>
    <col min="7173" max="7173" width="10.21875" style="332" bestFit="1" customWidth="1"/>
    <col min="7174" max="7174" width="13.5546875" style="332" customWidth="1"/>
    <col min="7175" max="7175" width="10.5546875" style="332" customWidth="1"/>
    <col min="7176" max="7176" width="13.5546875" style="332" customWidth="1"/>
    <col min="7177" max="7424" width="11" style="332"/>
    <col min="7425" max="7425" width="4.21875" style="332" customWidth="1"/>
    <col min="7426" max="7426" width="50.6640625" style="332" customWidth="1"/>
    <col min="7427" max="7427" width="7.44140625" style="332" customWidth="1"/>
    <col min="7428" max="7428" width="6.109375" style="332" bestFit="1" customWidth="1"/>
    <col min="7429" max="7429" width="10.21875" style="332" bestFit="1" customWidth="1"/>
    <col min="7430" max="7430" width="13.5546875" style="332" customWidth="1"/>
    <col min="7431" max="7431" width="10.5546875" style="332" customWidth="1"/>
    <col min="7432" max="7432" width="13.5546875" style="332" customWidth="1"/>
    <col min="7433" max="7680" width="11" style="332"/>
    <col min="7681" max="7681" width="4.21875" style="332" customWidth="1"/>
    <col min="7682" max="7682" width="50.6640625" style="332" customWidth="1"/>
    <col min="7683" max="7683" width="7.44140625" style="332" customWidth="1"/>
    <col min="7684" max="7684" width="6.109375" style="332" bestFit="1" customWidth="1"/>
    <col min="7685" max="7685" width="10.21875" style="332" bestFit="1" customWidth="1"/>
    <col min="7686" max="7686" width="13.5546875" style="332" customWidth="1"/>
    <col min="7687" max="7687" width="10.5546875" style="332" customWidth="1"/>
    <col min="7688" max="7688" width="13.5546875" style="332" customWidth="1"/>
    <col min="7689" max="7936" width="11" style="332"/>
    <col min="7937" max="7937" width="4.21875" style="332" customWidth="1"/>
    <col min="7938" max="7938" width="50.6640625" style="332" customWidth="1"/>
    <col min="7939" max="7939" width="7.44140625" style="332" customWidth="1"/>
    <col min="7940" max="7940" width="6.109375" style="332" bestFit="1" customWidth="1"/>
    <col min="7941" max="7941" width="10.21875" style="332" bestFit="1" customWidth="1"/>
    <col min="7942" max="7942" width="13.5546875" style="332" customWidth="1"/>
    <col min="7943" max="7943" width="10.5546875" style="332" customWidth="1"/>
    <col min="7944" max="7944" width="13.5546875" style="332" customWidth="1"/>
    <col min="7945" max="8192" width="11" style="332"/>
    <col min="8193" max="8193" width="4.21875" style="332" customWidth="1"/>
    <col min="8194" max="8194" width="50.6640625" style="332" customWidth="1"/>
    <col min="8195" max="8195" width="7.44140625" style="332" customWidth="1"/>
    <col min="8196" max="8196" width="6.109375" style="332" bestFit="1" customWidth="1"/>
    <col min="8197" max="8197" width="10.21875" style="332" bestFit="1" customWidth="1"/>
    <col min="8198" max="8198" width="13.5546875" style="332" customWidth="1"/>
    <col min="8199" max="8199" width="10.5546875" style="332" customWidth="1"/>
    <col min="8200" max="8200" width="13.5546875" style="332" customWidth="1"/>
    <col min="8201" max="8448" width="11" style="332"/>
    <col min="8449" max="8449" width="4.21875" style="332" customWidth="1"/>
    <col min="8450" max="8450" width="50.6640625" style="332" customWidth="1"/>
    <col min="8451" max="8451" width="7.44140625" style="332" customWidth="1"/>
    <col min="8452" max="8452" width="6.109375" style="332" bestFit="1" customWidth="1"/>
    <col min="8453" max="8453" width="10.21875" style="332" bestFit="1" customWidth="1"/>
    <col min="8454" max="8454" width="13.5546875" style="332" customWidth="1"/>
    <col min="8455" max="8455" width="10.5546875" style="332" customWidth="1"/>
    <col min="8456" max="8456" width="13.5546875" style="332" customWidth="1"/>
    <col min="8457" max="8704" width="11" style="332"/>
    <col min="8705" max="8705" width="4.21875" style="332" customWidth="1"/>
    <col min="8706" max="8706" width="50.6640625" style="332" customWidth="1"/>
    <col min="8707" max="8707" width="7.44140625" style="332" customWidth="1"/>
    <col min="8708" max="8708" width="6.109375" style="332" bestFit="1" customWidth="1"/>
    <col min="8709" max="8709" width="10.21875" style="332" bestFit="1" customWidth="1"/>
    <col min="8710" max="8710" width="13.5546875" style="332" customWidth="1"/>
    <col min="8711" max="8711" width="10.5546875" style="332" customWidth="1"/>
    <col min="8712" max="8712" width="13.5546875" style="332" customWidth="1"/>
    <col min="8713" max="8960" width="11" style="332"/>
    <col min="8961" max="8961" width="4.21875" style="332" customWidth="1"/>
    <col min="8962" max="8962" width="50.6640625" style="332" customWidth="1"/>
    <col min="8963" max="8963" width="7.44140625" style="332" customWidth="1"/>
    <col min="8964" max="8964" width="6.109375" style="332" bestFit="1" customWidth="1"/>
    <col min="8965" max="8965" width="10.21875" style="332" bestFit="1" customWidth="1"/>
    <col min="8966" max="8966" width="13.5546875" style="332" customWidth="1"/>
    <col min="8967" max="8967" width="10.5546875" style="332" customWidth="1"/>
    <col min="8968" max="8968" width="13.5546875" style="332" customWidth="1"/>
    <col min="8969" max="9216" width="11" style="332"/>
    <col min="9217" max="9217" width="4.21875" style="332" customWidth="1"/>
    <col min="9218" max="9218" width="50.6640625" style="332" customWidth="1"/>
    <col min="9219" max="9219" width="7.44140625" style="332" customWidth="1"/>
    <col min="9220" max="9220" width="6.109375" style="332" bestFit="1" customWidth="1"/>
    <col min="9221" max="9221" width="10.21875" style="332" bestFit="1" customWidth="1"/>
    <col min="9222" max="9222" width="13.5546875" style="332" customWidth="1"/>
    <col min="9223" max="9223" width="10.5546875" style="332" customWidth="1"/>
    <col min="9224" max="9224" width="13.5546875" style="332" customWidth="1"/>
    <col min="9225" max="9472" width="11" style="332"/>
    <col min="9473" max="9473" width="4.21875" style="332" customWidth="1"/>
    <col min="9474" max="9474" width="50.6640625" style="332" customWidth="1"/>
    <col min="9475" max="9475" width="7.44140625" style="332" customWidth="1"/>
    <col min="9476" max="9476" width="6.109375" style="332" bestFit="1" customWidth="1"/>
    <col min="9477" max="9477" width="10.21875" style="332" bestFit="1" customWidth="1"/>
    <col min="9478" max="9478" width="13.5546875" style="332" customWidth="1"/>
    <col min="9479" max="9479" width="10.5546875" style="332" customWidth="1"/>
    <col min="9480" max="9480" width="13.5546875" style="332" customWidth="1"/>
    <col min="9481" max="9728" width="11" style="332"/>
    <col min="9729" max="9729" width="4.21875" style="332" customWidth="1"/>
    <col min="9730" max="9730" width="50.6640625" style="332" customWidth="1"/>
    <col min="9731" max="9731" width="7.44140625" style="332" customWidth="1"/>
    <col min="9732" max="9732" width="6.109375" style="332" bestFit="1" customWidth="1"/>
    <col min="9733" max="9733" width="10.21875" style="332" bestFit="1" customWidth="1"/>
    <col min="9734" max="9734" width="13.5546875" style="332" customWidth="1"/>
    <col min="9735" max="9735" width="10.5546875" style="332" customWidth="1"/>
    <col min="9736" max="9736" width="13.5546875" style="332" customWidth="1"/>
    <col min="9737" max="9984" width="11" style="332"/>
    <col min="9985" max="9985" width="4.21875" style="332" customWidth="1"/>
    <col min="9986" max="9986" width="50.6640625" style="332" customWidth="1"/>
    <col min="9987" max="9987" width="7.44140625" style="332" customWidth="1"/>
    <col min="9988" max="9988" width="6.109375" style="332" bestFit="1" customWidth="1"/>
    <col min="9989" max="9989" width="10.21875" style="332" bestFit="1" customWidth="1"/>
    <col min="9990" max="9990" width="13.5546875" style="332" customWidth="1"/>
    <col min="9991" max="9991" width="10.5546875" style="332" customWidth="1"/>
    <col min="9992" max="9992" width="13.5546875" style="332" customWidth="1"/>
    <col min="9993" max="10240" width="11" style="332"/>
    <col min="10241" max="10241" width="4.21875" style="332" customWidth="1"/>
    <col min="10242" max="10242" width="50.6640625" style="332" customWidth="1"/>
    <col min="10243" max="10243" width="7.44140625" style="332" customWidth="1"/>
    <col min="10244" max="10244" width="6.109375" style="332" bestFit="1" customWidth="1"/>
    <col min="10245" max="10245" width="10.21875" style="332" bestFit="1" customWidth="1"/>
    <col min="10246" max="10246" width="13.5546875" style="332" customWidth="1"/>
    <col min="10247" max="10247" width="10.5546875" style="332" customWidth="1"/>
    <col min="10248" max="10248" width="13.5546875" style="332" customWidth="1"/>
    <col min="10249" max="10496" width="11" style="332"/>
    <col min="10497" max="10497" width="4.21875" style="332" customWidth="1"/>
    <col min="10498" max="10498" width="50.6640625" style="332" customWidth="1"/>
    <col min="10499" max="10499" width="7.44140625" style="332" customWidth="1"/>
    <col min="10500" max="10500" width="6.109375" style="332" bestFit="1" customWidth="1"/>
    <col min="10501" max="10501" width="10.21875" style="332" bestFit="1" customWidth="1"/>
    <col min="10502" max="10502" width="13.5546875" style="332" customWidth="1"/>
    <col min="10503" max="10503" width="10.5546875" style="332" customWidth="1"/>
    <col min="10504" max="10504" width="13.5546875" style="332" customWidth="1"/>
    <col min="10505" max="10752" width="11" style="332"/>
    <col min="10753" max="10753" width="4.21875" style="332" customWidth="1"/>
    <col min="10754" max="10754" width="50.6640625" style="332" customWidth="1"/>
    <col min="10755" max="10755" width="7.44140625" style="332" customWidth="1"/>
    <col min="10756" max="10756" width="6.109375" style="332" bestFit="1" customWidth="1"/>
    <col min="10757" max="10757" width="10.21875" style="332" bestFit="1" customWidth="1"/>
    <col min="10758" max="10758" width="13.5546875" style="332" customWidth="1"/>
    <col min="10759" max="10759" width="10.5546875" style="332" customWidth="1"/>
    <col min="10760" max="10760" width="13.5546875" style="332" customWidth="1"/>
    <col min="10761" max="11008" width="11" style="332"/>
    <col min="11009" max="11009" width="4.21875" style="332" customWidth="1"/>
    <col min="11010" max="11010" width="50.6640625" style="332" customWidth="1"/>
    <col min="11011" max="11011" width="7.44140625" style="332" customWidth="1"/>
    <col min="11012" max="11012" width="6.109375" style="332" bestFit="1" customWidth="1"/>
    <col min="11013" max="11013" width="10.21875" style="332" bestFit="1" customWidth="1"/>
    <col min="11014" max="11014" width="13.5546875" style="332" customWidth="1"/>
    <col min="11015" max="11015" width="10.5546875" style="332" customWidth="1"/>
    <col min="11016" max="11016" width="13.5546875" style="332" customWidth="1"/>
    <col min="11017" max="11264" width="11" style="332"/>
    <col min="11265" max="11265" width="4.21875" style="332" customWidth="1"/>
    <col min="11266" max="11266" width="50.6640625" style="332" customWidth="1"/>
    <col min="11267" max="11267" width="7.44140625" style="332" customWidth="1"/>
    <col min="11268" max="11268" width="6.109375" style="332" bestFit="1" customWidth="1"/>
    <col min="11269" max="11269" width="10.21875" style="332" bestFit="1" customWidth="1"/>
    <col min="11270" max="11270" width="13.5546875" style="332" customWidth="1"/>
    <col min="11271" max="11271" width="10.5546875" style="332" customWidth="1"/>
    <col min="11272" max="11272" width="13.5546875" style="332" customWidth="1"/>
    <col min="11273" max="11520" width="11" style="332"/>
    <col min="11521" max="11521" width="4.21875" style="332" customWidth="1"/>
    <col min="11522" max="11522" width="50.6640625" style="332" customWidth="1"/>
    <col min="11523" max="11523" width="7.44140625" style="332" customWidth="1"/>
    <col min="11524" max="11524" width="6.109375" style="332" bestFit="1" customWidth="1"/>
    <col min="11525" max="11525" width="10.21875" style="332" bestFit="1" customWidth="1"/>
    <col min="11526" max="11526" width="13.5546875" style="332" customWidth="1"/>
    <col min="11527" max="11527" width="10.5546875" style="332" customWidth="1"/>
    <col min="11528" max="11528" width="13.5546875" style="332" customWidth="1"/>
    <col min="11529" max="11776" width="11" style="332"/>
    <col min="11777" max="11777" width="4.21875" style="332" customWidth="1"/>
    <col min="11778" max="11778" width="50.6640625" style="332" customWidth="1"/>
    <col min="11779" max="11779" width="7.44140625" style="332" customWidth="1"/>
    <col min="11780" max="11780" width="6.109375" style="332" bestFit="1" customWidth="1"/>
    <col min="11781" max="11781" width="10.21875" style="332" bestFit="1" customWidth="1"/>
    <col min="11782" max="11782" width="13.5546875" style="332" customWidth="1"/>
    <col min="11783" max="11783" width="10.5546875" style="332" customWidth="1"/>
    <col min="11784" max="11784" width="13.5546875" style="332" customWidth="1"/>
    <col min="11785" max="12032" width="11" style="332"/>
    <col min="12033" max="12033" width="4.21875" style="332" customWidth="1"/>
    <col min="12034" max="12034" width="50.6640625" style="332" customWidth="1"/>
    <col min="12035" max="12035" width="7.44140625" style="332" customWidth="1"/>
    <col min="12036" max="12036" width="6.109375" style="332" bestFit="1" customWidth="1"/>
    <col min="12037" max="12037" width="10.21875" style="332" bestFit="1" customWidth="1"/>
    <col min="12038" max="12038" width="13.5546875" style="332" customWidth="1"/>
    <col min="12039" max="12039" width="10.5546875" style="332" customWidth="1"/>
    <col min="12040" max="12040" width="13.5546875" style="332" customWidth="1"/>
    <col min="12041" max="12288" width="11" style="332"/>
    <col min="12289" max="12289" width="4.21875" style="332" customWidth="1"/>
    <col min="12290" max="12290" width="50.6640625" style="332" customWidth="1"/>
    <col min="12291" max="12291" width="7.44140625" style="332" customWidth="1"/>
    <col min="12292" max="12292" width="6.109375" style="332" bestFit="1" customWidth="1"/>
    <col min="12293" max="12293" width="10.21875" style="332" bestFit="1" customWidth="1"/>
    <col min="12294" max="12294" width="13.5546875" style="332" customWidth="1"/>
    <col min="12295" max="12295" width="10.5546875" style="332" customWidth="1"/>
    <col min="12296" max="12296" width="13.5546875" style="332" customWidth="1"/>
    <col min="12297" max="12544" width="11" style="332"/>
    <col min="12545" max="12545" width="4.21875" style="332" customWidth="1"/>
    <col min="12546" max="12546" width="50.6640625" style="332" customWidth="1"/>
    <col min="12547" max="12547" width="7.44140625" style="332" customWidth="1"/>
    <col min="12548" max="12548" width="6.109375" style="332" bestFit="1" customWidth="1"/>
    <col min="12549" max="12549" width="10.21875" style="332" bestFit="1" customWidth="1"/>
    <col min="12550" max="12550" width="13.5546875" style="332" customWidth="1"/>
    <col min="12551" max="12551" width="10.5546875" style="332" customWidth="1"/>
    <col min="12552" max="12552" width="13.5546875" style="332" customWidth="1"/>
    <col min="12553" max="12800" width="11" style="332"/>
    <col min="12801" max="12801" width="4.21875" style="332" customWidth="1"/>
    <col min="12802" max="12802" width="50.6640625" style="332" customWidth="1"/>
    <col min="12803" max="12803" width="7.44140625" style="332" customWidth="1"/>
    <col min="12804" max="12804" width="6.109375" style="332" bestFit="1" customWidth="1"/>
    <col min="12805" max="12805" width="10.21875" style="332" bestFit="1" customWidth="1"/>
    <col min="12806" max="12806" width="13.5546875" style="332" customWidth="1"/>
    <col min="12807" max="12807" width="10.5546875" style="332" customWidth="1"/>
    <col min="12808" max="12808" width="13.5546875" style="332" customWidth="1"/>
    <col min="12809" max="13056" width="11" style="332"/>
    <col min="13057" max="13057" width="4.21875" style="332" customWidth="1"/>
    <col min="13058" max="13058" width="50.6640625" style="332" customWidth="1"/>
    <col min="13059" max="13059" width="7.44140625" style="332" customWidth="1"/>
    <col min="13060" max="13060" width="6.109375" style="332" bestFit="1" customWidth="1"/>
    <col min="13061" max="13061" width="10.21875" style="332" bestFit="1" customWidth="1"/>
    <col min="13062" max="13062" width="13.5546875" style="332" customWidth="1"/>
    <col min="13063" max="13063" width="10.5546875" style="332" customWidth="1"/>
    <col min="13064" max="13064" width="13.5546875" style="332" customWidth="1"/>
    <col min="13065" max="13312" width="11" style="332"/>
    <col min="13313" max="13313" width="4.21875" style="332" customWidth="1"/>
    <col min="13314" max="13314" width="50.6640625" style="332" customWidth="1"/>
    <col min="13315" max="13315" width="7.44140625" style="332" customWidth="1"/>
    <col min="13316" max="13316" width="6.109375" style="332" bestFit="1" customWidth="1"/>
    <col min="13317" max="13317" width="10.21875" style="332" bestFit="1" customWidth="1"/>
    <col min="13318" max="13318" width="13.5546875" style="332" customWidth="1"/>
    <col min="13319" max="13319" width="10.5546875" style="332" customWidth="1"/>
    <col min="13320" max="13320" width="13.5546875" style="332" customWidth="1"/>
    <col min="13321" max="13568" width="11" style="332"/>
    <col min="13569" max="13569" width="4.21875" style="332" customWidth="1"/>
    <col min="13570" max="13570" width="50.6640625" style="332" customWidth="1"/>
    <col min="13571" max="13571" width="7.44140625" style="332" customWidth="1"/>
    <col min="13572" max="13572" width="6.109375" style="332" bestFit="1" customWidth="1"/>
    <col min="13573" max="13573" width="10.21875" style="332" bestFit="1" customWidth="1"/>
    <col min="13574" max="13574" width="13.5546875" style="332" customWidth="1"/>
    <col min="13575" max="13575" width="10.5546875" style="332" customWidth="1"/>
    <col min="13576" max="13576" width="13.5546875" style="332" customWidth="1"/>
    <col min="13577" max="13824" width="11" style="332"/>
    <col min="13825" max="13825" width="4.21875" style="332" customWidth="1"/>
    <col min="13826" max="13826" width="50.6640625" style="332" customWidth="1"/>
    <col min="13827" max="13827" width="7.44140625" style="332" customWidth="1"/>
    <col min="13828" max="13828" width="6.109375" style="332" bestFit="1" customWidth="1"/>
    <col min="13829" max="13829" width="10.21875" style="332" bestFit="1" customWidth="1"/>
    <col min="13830" max="13830" width="13.5546875" style="332" customWidth="1"/>
    <col min="13831" max="13831" width="10.5546875" style="332" customWidth="1"/>
    <col min="13832" max="13832" width="13.5546875" style="332" customWidth="1"/>
    <col min="13833" max="14080" width="11" style="332"/>
    <col min="14081" max="14081" width="4.21875" style="332" customWidth="1"/>
    <col min="14082" max="14082" width="50.6640625" style="332" customWidth="1"/>
    <col min="14083" max="14083" width="7.44140625" style="332" customWidth="1"/>
    <col min="14084" max="14084" width="6.109375" style="332" bestFit="1" customWidth="1"/>
    <col min="14085" max="14085" width="10.21875" style="332" bestFit="1" customWidth="1"/>
    <col min="14086" max="14086" width="13.5546875" style="332" customWidth="1"/>
    <col min="14087" max="14087" width="10.5546875" style="332" customWidth="1"/>
    <col min="14088" max="14088" width="13.5546875" style="332" customWidth="1"/>
    <col min="14089" max="14336" width="11" style="332"/>
    <col min="14337" max="14337" width="4.21875" style="332" customWidth="1"/>
    <col min="14338" max="14338" width="50.6640625" style="332" customWidth="1"/>
    <col min="14339" max="14339" width="7.44140625" style="332" customWidth="1"/>
    <col min="14340" max="14340" width="6.109375" style="332" bestFit="1" customWidth="1"/>
    <col min="14341" max="14341" width="10.21875" style="332" bestFit="1" customWidth="1"/>
    <col min="14342" max="14342" width="13.5546875" style="332" customWidth="1"/>
    <col min="14343" max="14343" width="10.5546875" style="332" customWidth="1"/>
    <col min="14344" max="14344" width="13.5546875" style="332" customWidth="1"/>
    <col min="14345" max="14592" width="11" style="332"/>
    <col min="14593" max="14593" width="4.21875" style="332" customWidth="1"/>
    <col min="14594" max="14594" width="50.6640625" style="332" customWidth="1"/>
    <col min="14595" max="14595" width="7.44140625" style="332" customWidth="1"/>
    <col min="14596" max="14596" width="6.109375" style="332" bestFit="1" customWidth="1"/>
    <col min="14597" max="14597" width="10.21875" style="332" bestFit="1" customWidth="1"/>
    <col min="14598" max="14598" width="13.5546875" style="332" customWidth="1"/>
    <col min="14599" max="14599" width="10.5546875" style="332" customWidth="1"/>
    <col min="14600" max="14600" width="13.5546875" style="332" customWidth="1"/>
    <col min="14601" max="14848" width="11" style="332"/>
    <col min="14849" max="14849" width="4.21875" style="332" customWidth="1"/>
    <col min="14850" max="14850" width="50.6640625" style="332" customWidth="1"/>
    <col min="14851" max="14851" width="7.44140625" style="332" customWidth="1"/>
    <col min="14852" max="14852" width="6.109375" style="332" bestFit="1" customWidth="1"/>
    <col min="14853" max="14853" width="10.21875" style="332" bestFit="1" customWidth="1"/>
    <col min="14854" max="14854" width="13.5546875" style="332" customWidth="1"/>
    <col min="14855" max="14855" width="10.5546875" style="332" customWidth="1"/>
    <col min="14856" max="14856" width="13.5546875" style="332" customWidth="1"/>
    <col min="14857" max="15104" width="11" style="332"/>
    <col min="15105" max="15105" width="4.21875" style="332" customWidth="1"/>
    <col min="15106" max="15106" width="50.6640625" style="332" customWidth="1"/>
    <col min="15107" max="15107" width="7.44140625" style="332" customWidth="1"/>
    <col min="15108" max="15108" width="6.109375" style="332" bestFit="1" customWidth="1"/>
    <col min="15109" max="15109" width="10.21875" style="332" bestFit="1" customWidth="1"/>
    <col min="15110" max="15110" width="13.5546875" style="332" customWidth="1"/>
    <col min="15111" max="15111" width="10.5546875" style="332" customWidth="1"/>
    <col min="15112" max="15112" width="13.5546875" style="332" customWidth="1"/>
    <col min="15113" max="15360" width="11" style="332"/>
    <col min="15361" max="15361" width="4.21875" style="332" customWidth="1"/>
    <col min="15362" max="15362" width="50.6640625" style="332" customWidth="1"/>
    <col min="15363" max="15363" width="7.44140625" style="332" customWidth="1"/>
    <col min="15364" max="15364" width="6.109375" style="332" bestFit="1" customWidth="1"/>
    <col min="15365" max="15365" width="10.21875" style="332" bestFit="1" customWidth="1"/>
    <col min="15366" max="15366" width="13.5546875" style="332" customWidth="1"/>
    <col min="15367" max="15367" width="10.5546875" style="332" customWidth="1"/>
    <col min="15368" max="15368" width="13.5546875" style="332" customWidth="1"/>
    <col min="15369" max="15616" width="11" style="332"/>
    <col min="15617" max="15617" width="4.21875" style="332" customWidth="1"/>
    <col min="15618" max="15618" width="50.6640625" style="332" customWidth="1"/>
    <col min="15619" max="15619" width="7.44140625" style="332" customWidth="1"/>
    <col min="15620" max="15620" width="6.109375" style="332" bestFit="1" customWidth="1"/>
    <col min="15621" max="15621" width="10.21875" style="332" bestFit="1" customWidth="1"/>
    <col min="15622" max="15622" width="13.5546875" style="332" customWidth="1"/>
    <col min="15623" max="15623" width="10.5546875" style="332" customWidth="1"/>
    <col min="15624" max="15624" width="13.5546875" style="332" customWidth="1"/>
    <col min="15625" max="15872" width="11" style="332"/>
    <col min="15873" max="15873" width="4.21875" style="332" customWidth="1"/>
    <col min="15874" max="15874" width="50.6640625" style="332" customWidth="1"/>
    <col min="15875" max="15875" width="7.44140625" style="332" customWidth="1"/>
    <col min="15876" max="15876" width="6.109375" style="332" bestFit="1" customWidth="1"/>
    <col min="15877" max="15877" width="10.21875" style="332" bestFit="1" customWidth="1"/>
    <col min="15878" max="15878" width="13.5546875" style="332" customWidth="1"/>
    <col min="15879" max="15879" width="10.5546875" style="332" customWidth="1"/>
    <col min="15880" max="15880" width="13.5546875" style="332" customWidth="1"/>
    <col min="15881" max="16128" width="11" style="332"/>
    <col min="16129" max="16129" width="4.21875" style="332" customWidth="1"/>
    <col min="16130" max="16130" width="50.6640625" style="332" customWidth="1"/>
    <col min="16131" max="16131" width="7.44140625" style="332" customWidth="1"/>
    <col min="16132" max="16132" width="6.109375" style="332" bestFit="1" customWidth="1"/>
    <col min="16133" max="16133" width="10.21875" style="332" bestFit="1" customWidth="1"/>
    <col min="16134" max="16134" width="13.5546875" style="332" customWidth="1"/>
    <col min="16135" max="16135" width="10.5546875" style="332" customWidth="1"/>
    <col min="16136" max="16136" width="13.5546875" style="332" customWidth="1"/>
    <col min="16137" max="16384" width="11" style="332"/>
  </cols>
  <sheetData>
    <row r="1" spans="1:6" ht="14.4" thickBot="1">
      <c r="A1" s="328" t="s">
        <v>792</v>
      </c>
      <c r="B1" s="329"/>
      <c r="C1" s="330"/>
      <c r="D1" s="330"/>
      <c r="E1" s="331"/>
      <c r="F1" s="331"/>
    </row>
    <row r="3" spans="1:6" s="337" customFormat="1" ht="193.2">
      <c r="A3" s="333"/>
      <c r="B3" s="334" t="s">
        <v>355</v>
      </c>
      <c r="C3" s="335"/>
      <c r="D3" s="335"/>
      <c r="E3" s="336"/>
      <c r="F3" s="336"/>
    </row>
    <row r="4" spans="1:6" s="337" customFormat="1">
      <c r="A4" s="333"/>
      <c r="B4" s="338"/>
      <c r="C4" s="335"/>
      <c r="D4" s="335"/>
      <c r="E4" s="336"/>
      <c r="F4" s="336"/>
    </row>
    <row r="5" spans="1:6" s="337" customFormat="1">
      <c r="A5" s="333" t="s">
        <v>141</v>
      </c>
      <c r="B5" s="339" t="s">
        <v>356</v>
      </c>
      <c r="C5" s="340"/>
      <c r="D5" s="341"/>
      <c r="E5" s="336"/>
      <c r="F5" s="336"/>
    </row>
    <row r="6" spans="1:6" s="337" customFormat="1" ht="41.4">
      <c r="A6" s="333"/>
      <c r="B6" s="339" t="s">
        <v>357</v>
      </c>
      <c r="C6" s="340"/>
      <c r="D6" s="341"/>
      <c r="E6" s="336"/>
      <c r="F6" s="336"/>
    </row>
    <row r="7" spans="1:6" s="337" customFormat="1" ht="69">
      <c r="A7" s="333"/>
      <c r="B7" s="339" t="s">
        <v>358</v>
      </c>
      <c r="C7" s="340"/>
      <c r="D7" s="341"/>
      <c r="E7" s="336"/>
      <c r="F7" s="336"/>
    </row>
    <row r="8" spans="1:6" s="337" customFormat="1" ht="41.4">
      <c r="A8" s="333"/>
      <c r="B8" s="339" t="s">
        <v>359</v>
      </c>
      <c r="C8" s="340"/>
      <c r="D8" s="341"/>
      <c r="E8" s="336"/>
      <c r="F8" s="336"/>
    </row>
    <row r="9" spans="1:6" s="337" customFormat="1">
      <c r="A9" s="333"/>
      <c r="B9" s="342"/>
      <c r="C9" s="340" t="s">
        <v>10</v>
      </c>
      <c r="D9" s="343">
        <v>12</v>
      </c>
      <c r="E9" s="67"/>
      <c r="F9" s="38">
        <f>D9*ROUND(E9,2)</f>
        <v>0</v>
      </c>
    </row>
    <row r="10" spans="1:6" s="337" customFormat="1">
      <c r="A10" s="333"/>
      <c r="B10" s="339"/>
      <c r="C10" s="340"/>
      <c r="D10" s="341"/>
      <c r="E10" s="336"/>
      <c r="F10" s="336"/>
    </row>
    <row r="11" spans="1:6" s="337" customFormat="1" ht="27.6">
      <c r="A11" s="333" t="s">
        <v>126</v>
      </c>
      <c r="B11" s="339" t="s">
        <v>360</v>
      </c>
      <c r="C11" s="340"/>
      <c r="D11" s="340"/>
      <c r="E11" s="336"/>
      <c r="F11" s="336"/>
    </row>
    <row r="12" spans="1:6" s="337" customFormat="1">
      <c r="A12" s="333"/>
      <c r="B12" s="339"/>
      <c r="C12" s="340" t="s">
        <v>10</v>
      </c>
      <c r="D12" s="340">
        <v>12</v>
      </c>
      <c r="E12" s="67"/>
      <c r="F12" s="38">
        <f>D12*ROUND(E12,2)</f>
        <v>0</v>
      </c>
    </row>
    <row r="13" spans="1:6" s="337" customFormat="1">
      <c r="A13" s="333"/>
      <c r="B13" s="339"/>
      <c r="C13" s="340"/>
      <c r="D13" s="340"/>
      <c r="E13" s="336"/>
      <c r="F13" s="336"/>
    </row>
    <row r="14" spans="1:6" s="337" customFormat="1" ht="27.6">
      <c r="A14" s="333" t="s">
        <v>128</v>
      </c>
      <c r="B14" s="339" t="s">
        <v>361</v>
      </c>
      <c r="C14" s="340"/>
      <c r="D14" s="340"/>
      <c r="E14" s="336"/>
      <c r="F14" s="336"/>
    </row>
    <row r="15" spans="1:6" s="337" customFormat="1">
      <c r="A15" s="333"/>
      <c r="B15" s="339"/>
      <c r="C15" s="340" t="s">
        <v>10</v>
      </c>
      <c r="D15" s="340">
        <v>12</v>
      </c>
      <c r="E15" s="67"/>
      <c r="F15" s="38">
        <f>D15*ROUND(E15,2)</f>
        <v>0</v>
      </c>
    </row>
    <row r="16" spans="1:6" s="337" customFormat="1">
      <c r="A16" s="333"/>
      <c r="B16" s="339"/>
      <c r="C16" s="340"/>
      <c r="D16" s="340"/>
      <c r="E16" s="336"/>
      <c r="F16" s="336"/>
    </row>
    <row r="17" spans="1:6" s="337" customFormat="1" ht="89.25" customHeight="1">
      <c r="A17" s="333" t="s">
        <v>130</v>
      </c>
      <c r="B17" s="339" t="s">
        <v>362</v>
      </c>
      <c r="C17" s="340"/>
      <c r="D17" s="344"/>
      <c r="E17" s="336"/>
      <c r="F17" s="336"/>
    </row>
    <row r="18" spans="1:6" s="337" customFormat="1" ht="69">
      <c r="A18" s="333"/>
      <c r="B18" s="345" t="s">
        <v>363</v>
      </c>
      <c r="C18" s="335"/>
      <c r="D18" s="340"/>
      <c r="E18" s="336"/>
      <c r="F18" s="336"/>
    </row>
    <row r="19" spans="1:6" s="337" customFormat="1" ht="41.4">
      <c r="A19" s="333"/>
      <c r="B19" s="339" t="s">
        <v>364</v>
      </c>
      <c r="C19" s="340"/>
      <c r="D19" s="340"/>
      <c r="E19" s="336"/>
      <c r="F19" s="336"/>
    </row>
    <row r="20" spans="1:6" s="337" customFormat="1">
      <c r="A20" s="333"/>
      <c r="B20" s="342"/>
      <c r="C20" s="340" t="s">
        <v>10</v>
      </c>
      <c r="D20" s="340">
        <v>12</v>
      </c>
      <c r="E20" s="67"/>
      <c r="F20" s="38">
        <f>D20*ROUND(E20,2)</f>
        <v>0</v>
      </c>
    </row>
    <row r="21" spans="1:6" s="337" customFormat="1">
      <c r="A21" s="333"/>
      <c r="B21" s="339"/>
      <c r="C21" s="340"/>
      <c r="D21" s="341"/>
      <c r="E21" s="336"/>
      <c r="F21" s="336"/>
    </row>
    <row r="22" spans="1:6" s="337" customFormat="1" ht="27.6">
      <c r="A22" s="333" t="s">
        <v>132</v>
      </c>
      <c r="B22" s="346" t="s">
        <v>365</v>
      </c>
      <c r="C22" s="340"/>
      <c r="D22" s="341"/>
      <c r="E22" s="336"/>
      <c r="F22" s="336"/>
    </row>
    <row r="23" spans="1:6" s="337" customFormat="1" ht="110.4">
      <c r="A23" s="333"/>
      <c r="B23" s="346" t="s">
        <v>366</v>
      </c>
      <c r="C23" s="340"/>
      <c r="D23" s="341"/>
      <c r="E23" s="336"/>
      <c r="F23" s="336"/>
    </row>
    <row r="24" spans="1:6" s="337" customFormat="1" ht="41.4">
      <c r="A24" s="333"/>
      <c r="B24" s="347" t="s">
        <v>367</v>
      </c>
      <c r="C24" s="340"/>
      <c r="D24" s="335"/>
      <c r="E24" s="348"/>
      <c r="F24" s="336"/>
    </row>
    <row r="25" spans="1:6" s="337" customFormat="1">
      <c r="A25" s="333"/>
      <c r="B25" s="349"/>
      <c r="C25" s="340" t="s">
        <v>10</v>
      </c>
      <c r="D25" s="341">
        <v>20</v>
      </c>
      <c r="E25" s="67"/>
      <c r="F25" s="38">
        <f>D25*ROUND(E25,2)</f>
        <v>0</v>
      </c>
    </row>
    <row r="26" spans="1:6" s="337" customFormat="1">
      <c r="A26" s="333"/>
      <c r="B26" s="349"/>
      <c r="C26" s="340"/>
      <c r="D26" s="341"/>
      <c r="E26" s="350"/>
      <c r="F26" s="351"/>
    </row>
    <row r="27" spans="1:6" s="337" customFormat="1" ht="27.6">
      <c r="A27" s="352" t="s">
        <v>134</v>
      </c>
      <c r="B27" s="339" t="s">
        <v>368</v>
      </c>
      <c r="C27" s="340"/>
      <c r="D27" s="353"/>
      <c r="E27" s="354"/>
      <c r="F27" s="354"/>
    </row>
    <row r="28" spans="1:6" s="337" customFormat="1" ht="69">
      <c r="A28" s="355"/>
      <c r="B28" s="339" t="s">
        <v>369</v>
      </c>
      <c r="C28" s="340"/>
      <c r="D28" s="353"/>
      <c r="E28" s="354"/>
      <c r="F28" s="354"/>
    </row>
    <row r="29" spans="1:6" s="337" customFormat="1">
      <c r="A29" s="355"/>
      <c r="B29" s="339"/>
      <c r="C29" s="340" t="s">
        <v>10</v>
      </c>
      <c r="D29" s="341">
        <v>8</v>
      </c>
      <c r="E29" s="67"/>
      <c r="F29" s="38">
        <f>D29*ROUND(E29,2)</f>
        <v>0</v>
      </c>
    </row>
    <row r="30" spans="1:6" s="337" customFormat="1">
      <c r="A30" s="355"/>
      <c r="B30" s="339"/>
      <c r="C30" s="340"/>
      <c r="D30" s="341"/>
      <c r="E30" s="358"/>
      <c r="F30" s="359"/>
    </row>
    <row r="31" spans="1:6" s="337" customFormat="1" ht="41.4">
      <c r="A31" s="352" t="s">
        <v>136</v>
      </c>
      <c r="B31" s="360" t="s">
        <v>370</v>
      </c>
      <c r="C31" s="340"/>
      <c r="D31" s="341"/>
      <c r="E31" s="354"/>
      <c r="F31" s="354"/>
    </row>
    <row r="32" spans="1:6" s="337" customFormat="1">
      <c r="A32" s="361"/>
      <c r="B32" s="342"/>
      <c r="C32" s="340" t="s">
        <v>10</v>
      </c>
      <c r="D32" s="341">
        <v>12</v>
      </c>
      <c r="E32" s="67"/>
      <c r="F32" s="38">
        <f>D32*ROUND(E32,2)</f>
        <v>0</v>
      </c>
    </row>
    <row r="33" spans="1:6" s="337" customFormat="1">
      <c r="A33" s="333"/>
      <c r="B33" s="360"/>
      <c r="C33" s="340"/>
      <c r="D33" s="341"/>
      <c r="E33" s="336"/>
      <c r="F33" s="336"/>
    </row>
    <row r="34" spans="1:6" ht="41.4">
      <c r="A34" s="362" t="s">
        <v>138</v>
      </c>
      <c r="B34" s="347" t="s">
        <v>371</v>
      </c>
      <c r="D34" s="364"/>
      <c r="E34" s="365"/>
      <c r="F34" s="366"/>
    </row>
    <row r="35" spans="1:6">
      <c r="A35" s="362"/>
      <c r="B35" s="347" t="s">
        <v>372</v>
      </c>
      <c r="C35" s="363" t="s">
        <v>17</v>
      </c>
      <c r="D35" s="364">
        <v>2</v>
      </c>
      <c r="E35" s="67"/>
      <c r="F35" s="38">
        <f>D35*ROUND(E35,2)</f>
        <v>0</v>
      </c>
    </row>
    <row r="36" spans="1:6" s="337" customFormat="1">
      <c r="A36" s="333"/>
      <c r="B36" s="342"/>
      <c r="C36" s="340"/>
      <c r="D36" s="341"/>
      <c r="E36" s="336"/>
      <c r="F36" s="336"/>
    </row>
    <row r="37" spans="1:6" s="337" customFormat="1" ht="41.4">
      <c r="A37" s="333" t="s">
        <v>139</v>
      </c>
      <c r="B37" s="339" t="s">
        <v>373</v>
      </c>
      <c r="C37" s="340"/>
      <c r="D37" s="341"/>
      <c r="E37" s="336"/>
      <c r="F37" s="336"/>
    </row>
    <row r="38" spans="1:6" s="337" customFormat="1">
      <c r="A38" s="333"/>
      <c r="B38" s="339"/>
      <c r="C38" s="340" t="s">
        <v>10</v>
      </c>
      <c r="D38" s="341">
        <v>12</v>
      </c>
      <c r="E38" s="67"/>
      <c r="F38" s="38">
        <f>D38*ROUND(E38,2)</f>
        <v>0</v>
      </c>
    </row>
    <row r="39" spans="1:6" s="337" customFormat="1">
      <c r="A39" s="333"/>
      <c r="B39" s="339"/>
      <c r="C39" s="340"/>
      <c r="D39" s="341"/>
      <c r="E39" s="336"/>
      <c r="F39" s="336"/>
    </row>
    <row r="40" spans="1:6" s="337" customFormat="1" ht="41.4">
      <c r="A40" s="333" t="s">
        <v>152</v>
      </c>
      <c r="B40" s="339" t="s">
        <v>374</v>
      </c>
      <c r="C40" s="340"/>
      <c r="D40" s="341"/>
      <c r="E40" s="336"/>
      <c r="F40" s="336"/>
    </row>
    <row r="41" spans="1:6" s="337" customFormat="1">
      <c r="A41" s="333"/>
      <c r="B41" s="339"/>
      <c r="C41" s="340" t="s">
        <v>10</v>
      </c>
      <c r="D41" s="341">
        <v>12</v>
      </c>
      <c r="E41" s="67"/>
      <c r="F41" s="38">
        <f>D41*ROUND(E41,2)</f>
        <v>0</v>
      </c>
    </row>
    <row r="42" spans="1:6" s="337" customFormat="1">
      <c r="A42" s="333"/>
      <c r="B42" s="339"/>
      <c r="C42" s="340"/>
      <c r="D42" s="341"/>
      <c r="E42" s="336"/>
      <c r="F42" s="336"/>
    </row>
    <row r="43" spans="1:6" s="337" customFormat="1" ht="27.6">
      <c r="A43" s="333" t="s">
        <v>185</v>
      </c>
      <c r="B43" s="339" t="s">
        <v>375</v>
      </c>
      <c r="C43" s="340"/>
      <c r="D43" s="341"/>
      <c r="E43" s="336"/>
      <c r="F43" s="336"/>
    </row>
    <row r="44" spans="1:6" s="337" customFormat="1">
      <c r="A44" s="333"/>
      <c r="B44" s="339"/>
      <c r="C44" s="340" t="s">
        <v>10</v>
      </c>
      <c r="D44" s="341">
        <v>12</v>
      </c>
      <c r="E44" s="67"/>
      <c r="F44" s="38">
        <f>D44*ROUND(E44,2)</f>
        <v>0</v>
      </c>
    </row>
    <row r="45" spans="1:6" s="337" customFormat="1">
      <c r="A45" s="333"/>
      <c r="B45" s="339"/>
      <c r="C45" s="340"/>
      <c r="D45" s="341"/>
      <c r="E45" s="336"/>
      <c r="F45" s="336"/>
    </row>
    <row r="46" spans="1:6" s="337" customFormat="1" ht="41.4">
      <c r="A46" s="333" t="s">
        <v>187</v>
      </c>
      <c r="B46" s="339" t="s">
        <v>376</v>
      </c>
      <c r="C46" s="340"/>
      <c r="D46" s="341"/>
      <c r="E46" s="336"/>
      <c r="F46" s="336"/>
    </row>
    <row r="47" spans="1:6" s="337" customFormat="1">
      <c r="A47" s="333"/>
      <c r="B47" s="339"/>
      <c r="C47" s="340" t="s">
        <v>10</v>
      </c>
      <c r="D47" s="341">
        <v>2</v>
      </c>
      <c r="E47" s="67"/>
      <c r="F47" s="38">
        <f>D47*ROUND(E47,2)</f>
        <v>0</v>
      </c>
    </row>
    <row r="48" spans="1:6" s="337" customFormat="1">
      <c r="A48" s="333"/>
      <c r="B48" s="339"/>
      <c r="C48" s="335"/>
      <c r="D48" s="335"/>
      <c r="E48" s="336"/>
      <c r="F48" s="336"/>
    </row>
    <row r="49" spans="1:6" s="337" customFormat="1" ht="179.4">
      <c r="A49" s="333" t="s">
        <v>189</v>
      </c>
      <c r="B49" s="339" t="s">
        <v>377</v>
      </c>
      <c r="D49" s="335"/>
      <c r="E49" s="336"/>
      <c r="F49" s="336"/>
    </row>
    <row r="50" spans="1:6" s="337" customFormat="1">
      <c r="A50" s="352"/>
      <c r="B50" s="339" t="s">
        <v>378</v>
      </c>
      <c r="C50" s="335" t="s">
        <v>158</v>
      </c>
      <c r="D50" s="335">
        <v>25</v>
      </c>
      <c r="E50" s="67"/>
      <c r="F50" s="38">
        <f t="shared" ref="F50:F53" si="0">D50*ROUND(E50,2)</f>
        <v>0</v>
      </c>
    </row>
    <row r="51" spans="1:6" s="337" customFormat="1">
      <c r="A51" s="352"/>
      <c r="B51" s="339" t="s">
        <v>379</v>
      </c>
      <c r="C51" s="335" t="s">
        <v>158</v>
      </c>
      <c r="D51" s="335">
        <v>42</v>
      </c>
      <c r="E51" s="67"/>
      <c r="F51" s="38">
        <f t="shared" si="0"/>
        <v>0</v>
      </c>
    </row>
    <row r="52" spans="1:6" s="337" customFormat="1">
      <c r="A52" s="352"/>
      <c r="B52" s="339" t="s">
        <v>380</v>
      </c>
      <c r="C52" s="335" t="s">
        <v>158</v>
      </c>
      <c r="D52" s="335">
        <v>25</v>
      </c>
      <c r="E52" s="67"/>
      <c r="F52" s="38">
        <f t="shared" si="0"/>
        <v>0</v>
      </c>
    </row>
    <row r="53" spans="1:6" s="337" customFormat="1">
      <c r="A53" s="352"/>
      <c r="B53" s="339" t="s">
        <v>381</v>
      </c>
      <c r="C53" s="335" t="s">
        <v>158</v>
      </c>
      <c r="D53" s="335">
        <v>28</v>
      </c>
      <c r="E53" s="67"/>
      <c r="F53" s="38">
        <f t="shared" si="0"/>
        <v>0</v>
      </c>
    </row>
    <row r="54" spans="1:6" s="337" customFormat="1">
      <c r="A54" s="333"/>
      <c r="B54" s="339"/>
      <c r="C54" s="335"/>
      <c r="D54" s="335"/>
      <c r="E54" s="336"/>
      <c r="F54" s="336"/>
    </row>
    <row r="55" spans="1:6" s="337" customFormat="1" ht="179.4">
      <c r="A55" s="333" t="s">
        <v>192</v>
      </c>
      <c r="B55" s="339" t="s">
        <v>382</v>
      </c>
      <c r="C55" s="335"/>
      <c r="D55" s="335"/>
      <c r="E55" s="336"/>
      <c r="F55" s="336"/>
    </row>
    <row r="56" spans="1:6" s="337" customFormat="1">
      <c r="A56" s="352"/>
      <c r="B56" s="339" t="s">
        <v>378</v>
      </c>
      <c r="C56" s="335" t="s">
        <v>158</v>
      </c>
      <c r="D56" s="335">
        <v>18</v>
      </c>
      <c r="E56" s="67"/>
      <c r="F56" s="38">
        <f t="shared" ref="F56:F59" si="1">D56*ROUND(E56,2)</f>
        <v>0</v>
      </c>
    </row>
    <row r="57" spans="1:6" s="337" customFormat="1">
      <c r="A57" s="352"/>
      <c r="B57" s="339" t="s">
        <v>379</v>
      </c>
      <c r="C57" s="335" t="s">
        <v>158</v>
      </c>
      <c r="D57" s="335">
        <v>28</v>
      </c>
      <c r="E57" s="67"/>
      <c r="F57" s="38">
        <f t="shared" si="1"/>
        <v>0</v>
      </c>
    </row>
    <row r="58" spans="1:6" s="337" customFormat="1">
      <c r="A58" s="352"/>
      <c r="B58" s="339" t="s">
        <v>380</v>
      </c>
      <c r="C58" s="335" t="s">
        <v>158</v>
      </c>
      <c r="D58" s="335">
        <v>25</v>
      </c>
      <c r="E58" s="67"/>
      <c r="F58" s="38">
        <f t="shared" si="1"/>
        <v>0</v>
      </c>
    </row>
    <row r="59" spans="1:6" s="337" customFormat="1">
      <c r="A59" s="352"/>
      <c r="B59" s="339" t="s">
        <v>381</v>
      </c>
      <c r="C59" s="335" t="s">
        <v>158</v>
      </c>
      <c r="D59" s="335">
        <v>28</v>
      </c>
      <c r="E59" s="67"/>
      <c r="F59" s="38">
        <f t="shared" si="1"/>
        <v>0</v>
      </c>
    </row>
    <row r="60" spans="1:6" s="337" customFormat="1">
      <c r="A60" s="333"/>
      <c r="B60" s="339"/>
      <c r="C60" s="335"/>
      <c r="D60" s="335"/>
      <c r="E60" s="336"/>
      <c r="F60" s="336"/>
    </row>
    <row r="61" spans="1:6" s="337" customFormat="1" ht="55.2">
      <c r="A61" s="333" t="s">
        <v>197</v>
      </c>
      <c r="B61" s="339" t="s">
        <v>383</v>
      </c>
      <c r="C61" s="335"/>
      <c r="D61" s="335"/>
      <c r="E61" s="336"/>
      <c r="F61" s="336"/>
    </row>
    <row r="62" spans="1:6" s="337" customFormat="1">
      <c r="A62" s="333"/>
      <c r="B62" s="339" t="s">
        <v>384</v>
      </c>
      <c r="C62" s="335"/>
      <c r="D62" s="335"/>
      <c r="E62" s="336"/>
      <c r="F62" s="336"/>
    </row>
    <row r="63" spans="1:6" s="337" customFormat="1">
      <c r="A63" s="333"/>
      <c r="B63" s="339" t="s">
        <v>385</v>
      </c>
      <c r="C63" s="335"/>
      <c r="D63" s="335"/>
      <c r="E63" s="336"/>
      <c r="F63" s="336"/>
    </row>
    <row r="64" spans="1:6" s="337" customFormat="1">
      <c r="A64" s="333"/>
      <c r="B64" s="339" t="s">
        <v>386</v>
      </c>
      <c r="C64" s="335"/>
      <c r="D64" s="335"/>
      <c r="E64" s="336"/>
      <c r="F64" s="336"/>
    </row>
    <row r="65" spans="1:6" s="337" customFormat="1">
      <c r="A65" s="333"/>
      <c r="B65" s="339" t="s">
        <v>387</v>
      </c>
      <c r="C65" s="335"/>
      <c r="D65" s="335"/>
      <c r="E65" s="336"/>
      <c r="F65" s="336"/>
    </row>
    <row r="66" spans="1:6" s="337" customFormat="1">
      <c r="A66" s="333"/>
      <c r="B66" s="338" t="s">
        <v>388</v>
      </c>
      <c r="C66" s="335"/>
      <c r="D66" s="335"/>
      <c r="E66" s="336"/>
      <c r="F66" s="336"/>
    </row>
    <row r="67" spans="1:6" s="337" customFormat="1">
      <c r="A67" s="333"/>
      <c r="B67" s="339" t="s">
        <v>389</v>
      </c>
      <c r="C67" s="335" t="s">
        <v>158</v>
      </c>
      <c r="D67" s="335">
        <v>15</v>
      </c>
      <c r="E67" s="67"/>
      <c r="F67" s="38">
        <f t="shared" ref="F67:F69" si="2">D67*ROUND(E67,2)</f>
        <v>0</v>
      </c>
    </row>
    <row r="68" spans="1:6" s="337" customFormat="1">
      <c r="A68" s="333"/>
      <c r="B68" s="339" t="s">
        <v>390</v>
      </c>
      <c r="C68" s="335" t="s">
        <v>158</v>
      </c>
      <c r="D68" s="335">
        <v>9</v>
      </c>
      <c r="E68" s="67"/>
      <c r="F68" s="38">
        <f t="shared" si="2"/>
        <v>0</v>
      </c>
    </row>
    <row r="69" spans="1:6" s="337" customFormat="1">
      <c r="A69" s="333"/>
      <c r="B69" s="339" t="s">
        <v>391</v>
      </c>
      <c r="C69" s="335" t="s">
        <v>158</v>
      </c>
      <c r="D69" s="335">
        <v>15</v>
      </c>
      <c r="E69" s="67"/>
      <c r="F69" s="38">
        <f t="shared" si="2"/>
        <v>0</v>
      </c>
    </row>
    <row r="70" spans="1:6" s="337" customFormat="1">
      <c r="A70" s="333"/>
      <c r="B70" s="339"/>
      <c r="C70" s="335"/>
      <c r="D70" s="335"/>
      <c r="E70" s="336"/>
      <c r="F70" s="336"/>
    </row>
    <row r="71" spans="1:6" s="337" customFormat="1" ht="55.2">
      <c r="A71" s="333" t="s">
        <v>199</v>
      </c>
      <c r="B71" s="339" t="s">
        <v>392</v>
      </c>
      <c r="C71" s="335"/>
      <c r="D71" s="335"/>
      <c r="E71" s="336"/>
      <c r="F71" s="336"/>
    </row>
    <row r="72" spans="1:6" s="337" customFormat="1">
      <c r="A72" s="333"/>
      <c r="B72" s="339" t="s">
        <v>384</v>
      </c>
      <c r="C72" s="335"/>
      <c r="D72" s="335"/>
      <c r="E72" s="336"/>
      <c r="F72" s="336"/>
    </row>
    <row r="73" spans="1:6" s="337" customFormat="1">
      <c r="A73" s="333"/>
      <c r="B73" s="339" t="s">
        <v>385</v>
      </c>
      <c r="C73" s="335"/>
      <c r="D73" s="335"/>
      <c r="E73" s="336"/>
      <c r="F73" s="336"/>
    </row>
    <row r="74" spans="1:6" s="337" customFormat="1">
      <c r="A74" s="333"/>
      <c r="B74" s="339" t="s">
        <v>386</v>
      </c>
      <c r="C74" s="335"/>
      <c r="D74" s="335"/>
      <c r="E74" s="336"/>
      <c r="F74" s="336"/>
    </row>
    <row r="75" spans="1:6" s="337" customFormat="1">
      <c r="A75" s="333"/>
      <c r="B75" s="339" t="s">
        <v>387</v>
      </c>
      <c r="C75" s="335"/>
      <c r="D75" s="335"/>
      <c r="E75" s="336"/>
      <c r="F75" s="336"/>
    </row>
    <row r="76" spans="1:6" s="337" customFormat="1">
      <c r="A76" s="333"/>
      <c r="B76" s="338" t="s">
        <v>393</v>
      </c>
      <c r="C76" s="335"/>
      <c r="D76" s="335"/>
      <c r="E76" s="336"/>
      <c r="F76" s="336"/>
    </row>
    <row r="77" spans="1:6" s="337" customFormat="1">
      <c r="A77" s="333"/>
      <c r="B77" s="339" t="s">
        <v>394</v>
      </c>
      <c r="C77" s="335" t="s">
        <v>158</v>
      </c>
      <c r="D77" s="335">
        <v>15</v>
      </c>
      <c r="E77" s="67"/>
      <c r="F77" s="38">
        <f t="shared" ref="F77:F79" si="3">D77*ROUND(E77,2)</f>
        <v>0</v>
      </c>
    </row>
    <row r="78" spans="1:6" s="337" customFormat="1">
      <c r="A78" s="333"/>
      <c r="B78" s="339" t="s">
        <v>395</v>
      </c>
      <c r="C78" s="335" t="s">
        <v>158</v>
      </c>
      <c r="D78" s="335">
        <v>9</v>
      </c>
      <c r="E78" s="67"/>
      <c r="F78" s="38">
        <f t="shared" si="3"/>
        <v>0</v>
      </c>
    </row>
    <row r="79" spans="1:6" s="337" customFormat="1">
      <c r="A79" s="333"/>
      <c r="B79" s="339" t="s">
        <v>391</v>
      </c>
      <c r="C79" s="335" t="s">
        <v>158</v>
      </c>
      <c r="D79" s="335">
        <v>35</v>
      </c>
      <c r="E79" s="67"/>
      <c r="F79" s="38">
        <f t="shared" si="3"/>
        <v>0</v>
      </c>
    </row>
    <row r="80" spans="1:6" s="337" customFormat="1">
      <c r="A80" s="333"/>
      <c r="B80" s="339"/>
      <c r="C80" s="335"/>
      <c r="D80" s="335"/>
      <c r="E80" s="336"/>
      <c r="F80" s="336"/>
    </row>
    <row r="81" spans="1:6" s="337" customFormat="1" ht="165.6">
      <c r="A81" s="333" t="s">
        <v>201</v>
      </c>
      <c r="B81" s="339" t="s">
        <v>396</v>
      </c>
      <c r="C81" s="335"/>
      <c r="D81" s="335"/>
      <c r="E81" s="336"/>
      <c r="F81" s="336"/>
    </row>
    <row r="82" spans="1:6" s="337" customFormat="1" ht="41.4">
      <c r="A82" s="333"/>
      <c r="B82" s="338" t="s">
        <v>397</v>
      </c>
      <c r="C82" s="335"/>
      <c r="D82" s="335"/>
      <c r="E82" s="336"/>
      <c r="F82" s="336"/>
    </row>
    <row r="83" spans="1:6" s="337" customFormat="1">
      <c r="A83" s="333"/>
      <c r="B83" s="338" t="s">
        <v>398</v>
      </c>
      <c r="C83" s="335"/>
      <c r="D83" s="335"/>
      <c r="E83" s="336"/>
      <c r="F83" s="336"/>
    </row>
    <row r="84" spans="1:6" s="337" customFormat="1" ht="83.25" customHeight="1">
      <c r="A84" s="333"/>
      <c r="B84" s="339" t="s">
        <v>399</v>
      </c>
      <c r="C84" s="368" t="s">
        <v>17</v>
      </c>
      <c r="D84" s="368">
        <v>2</v>
      </c>
      <c r="E84" s="67"/>
      <c r="F84" s="38">
        <f>D84*ROUND(E84,2)</f>
        <v>0</v>
      </c>
    </row>
    <row r="85" spans="1:6" s="337" customFormat="1">
      <c r="A85" s="333"/>
      <c r="B85" s="339"/>
      <c r="C85" s="368"/>
      <c r="D85" s="368"/>
      <c r="E85" s="357"/>
      <c r="F85" s="357"/>
    </row>
    <row r="86" spans="1:6" s="337" customFormat="1" ht="41.4">
      <c r="A86" s="333" t="s">
        <v>203</v>
      </c>
      <c r="B86" s="339" t="s">
        <v>400</v>
      </c>
      <c r="C86" s="335"/>
    </row>
    <row r="87" spans="1:6" s="337" customFormat="1">
      <c r="A87" s="355"/>
      <c r="B87" s="339" t="s">
        <v>401</v>
      </c>
      <c r="C87" s="335" t="s">
        <v>158</v>
      </c>
      <c r="D87" s="335">
        <v>25</v>
      </c>
      <c r="E87" s="67"/>
      <c r="F87" s="38">
        <f t="shared" ref="F87:F89" si="4">D87*ROUND(E87,2)</f>
        <v>0</v>
      </c>
    </row>
    <row r="88" spans="1:6" s="337" customFormat="1">
      <c r="A88" s="355"/>
      <c r="B88" s="339" t="s">
        <v>402</v>
      </c>
      <c r="C88" s="335" t="s">
        <v>158</v>
      </c>
      <c r="D88" s="335">
        <v>18</v>
      </c>
      <c r="E88" s="67"/>
      <c r="F88" s="38">
        <f t="shared" si="4"/>
        <v>0</v>
      </c>
    </row>
    <row r="89" spans="1:6" s="337" customFormat="1">
      <c r="A89" s="355"/>
      <c r="B89" s="339" t="s">
        <v>403</v>
      </c>
      <c r="C89" s="335" t="s">
        <v>158</v>
      </c>
      <c r="D89" s="335">
        <v>50</v>
      </c>
      <c r="E89" s="67"/>
      <c r="F89" s="38">
        <f t="shared" si="4"/>
        <v>0</v>
      </c>
    </row>
    <row r="90" spans="1:6" s="337" customFormat="1">
      <c r="A90" s="333"/>
      <c r="B90" s="339"/>
      <c r="C90" s="368"/>
      <c r="D90" s="368"/>
      <c r="E90" s="336"/>
      <c r="F90" s="336"/>
    </row>
    <row r="91" spans="1:6" s="337" customFormat="1" ht="41.4">
      <c r="A91" s="333" t="s">
        <v>205</v>
      </c>
      <c r="B91" s="339" t="s">
        <v>404</v>
      </c>
      <c r="C91" s="335"/>
      <c r="D91" s="335"/>
      <c r="E91" s="336"/>
      <c r="F91" s="336"/>
    </row>
    <row r="92" spans="1:6" s="337" customFormat="1">
      <c r="A92" s="333"/>
      <c r="B92" s="339" t="s">
        <v>405</v>
      </c>
      <c r="C92" s="335" t="s">
        <v>158</v>
      </c>
      <c r="D92" s="369">
        <v>40</v>
      </c>
      <c r="E92" s="67"/>
      <c r="F92" s="38">
        <f t="shared" ref="F92:F94" si="5">D92*ROUND(E92,2)</f>
        <v>0</v>
      </c>
    </row>
    <row r="93" spans="1:6" s="337" customFormat="1">
      <c r="A93" s="333"/>
      <c r="B93" s="339" t="s">
        <v>406</v>
      </c>
      <c r="C93" s="335" t="s">
        <v>158</v>
      </c>
      <c r="D93" s="335">
        <v>45</v>
      </c>
      <c r="E93" s="67"/>
      <c r="F93" s="38">
        <f t="shared" si="5"/>
        <v>0</v>
      </c>
    </row>
    <row r="94" spans="1:6" s="337" customFormat="1">
      <c r="A94" s="333"/>
      <c r="B94" s="339" t="s">
        <v>407</v>
      </c>
      <c r="C94" s="335" t="s">
        <v>158</v>
      </c>
      <c r="D94" s="335">
        <v>65</v>
      </c>
      <c r="E94" s="67"/>
      <c r="F94" s="38">
        <f t="shared" si="5"/>
        <v>0</v>
      </c>
    </row>
    <row r="95" spans="1:6" s="337" customFormat="1">
      <c r="A95" s="333"/>
      <c r="B95" s="339"/>
      <c r="C95" s="335"/>
      <c r="D95" s="335"/>
      <c r="E95" s="357"/>
      <c r="F95" s="357"/>
    </row>
    <row r="96" spans="1:6" ht="110.4">
      <c r="A96" s="332" t="s">
        <v>207</v>
      </c>
      <c r="B96" s="370" t="s">
        <v>408</v>
      </c>
      <c r="E96" s="371"/>
      <c r="F96" s="372"/>
    </row>
    <row r="97" spans="1:8">
      <c r="A97" s="332"/>
      <c r="B97" s="332" t="s">
        <v>409</v>
      </c>
      <c r="C97" s="363" t="s">
        <v>17</v>
      </c>
      <c r="D97" s="363">
        <v>2</v>
      </c>
      <c r="E97" s="67"/>
      <c r="F97" s="38">
        <f>D97*ROUND(E97,2)</f>
        <v>0</v>
      </c>
    </row>
    <row r="98" spans="1:8" s="337" customFormat="1">
      <c r="A98" s="333"/>
      <c r="B98" s="339"/>
      <c r="C98" s="335"/>
      <c r="D98" s="335"/>
      <c r="E98" s="357"/>
      <c r="F98" s="357"/>
    </row>
    <row r="99" spans="1:8" s="337" customFormat="1" ht="108" customHeight="1">
      <c r="A99" s="332" t="s">
        <v>209</v>
      </c>
      <c r="B99" s="342" t="s">
        <v>410</v>
      </c>
      <c r="C99" s="335"/>
    </row>
    <row r="100" spans="1:8" s="337" customFormat="1" ht="69">
      <c r="A100" s="373"/>
      <c r="B100" s="339" t="s">
        <v>411</v>
      </c>
      <c r="C100" s="335"/>
    </row>
    <row r="101" spans="1:8" s="337" customFormat="1" ht="69">
      <c r="A101" s="373"/>
      <c r="B101" s="339" t="s">
        <v>412</v>
      </c>
      <c r="C101" s="335"/>
    </row>
    <row r="102" spans="1:8" s="337" customFormat="1" ht="96.6">
      <c r="A102" s="373"/>
      <c r="B102" s="338" t="s">
        <v>413</v>
      </c>
      <c r="C102" s="335"/>
    </row>
    <row r="103" spans="1:8" s="337" customFormat="1">
      <c r="A103" s="373"/>
      <c r="B103" s="338" t="s">
        <v>414</v>
      </c>
      <c r="C103" s="335"/>
    </row>
    <row r="104" spans="1:8" s="337" customFormat="1" ht="14.4">
      <c r="A104" s="373"/>
      <c r="B104" s="374" t="s">
        <v>415</v>
      </c>
      <c r="C104" s="335"/>
    </row>
    <row r="105" spans="1:8" s="337" customFormat="1" ht="28.8">
      <c r="A105" s="373"/>
      <c r="B105" s="374" t="s">
        <v>416</v>
      </c>
      <c r="C105" s="335"/>
    </row>
    <row r="106" spans="1:8" s="337" customFormat="1" ht="14.4">
      <c r="A106" s="373"/>
      <c r="B106" s="374" t="s">
        <v>417</v>
      </c>
      <c r="C106" s="335"/>
    </row>
    <row r="107" spans="1:8" s="337" customFormat="1" ht="28.8">
      <c r="A107" s="373"/>
      <c r="B107" s="374" t="s">
        <v>418</v>
      </c>
      <c r="C107" s="335"/>
    </row>
    <row r="108" spans="1:8" s="337" customFormat="1" ht="14.4">
      <c r="A108" s="373"/>
      <c r="B108" s="374" t="s">
        <v>419</v>
      </c>
      <c r="C108" s="335"/>
    </row>
    <row r="109" spans="1:8" s="337" customFormat="1" ht="14.4">
      <c r="A109" s="373"/>
      <c r="B109" s="374" t="s">
        <v>420</v>
      </c>
      <c r="C109" s="335"/>
    </row>
    <row r="110" spans="1:8" s="337" customFormat="1" ht="14.4">
      <c r="A110" s="373"/>
      <c r="B110" s="374" t="s">
        <v>421</v>
      </c>
      <c r="C110" s="335"/>
    </row>
    <row r="111" spans="1:8" s="337" customFormat="1" ht="28.8">
      <c r="A111" s="373"/>
      <c r="B111" s="374" t="s">
        <v>422</v>
      </c>
      <c r="C111" s="335"/>
    </row>
    <row r="112" spans="1:8" s="337" customFormat="1" ht="15">
      <c r="A112" s="373"/>
      <c r="B112" s="332" t="s">
        <v>423</v>
      </c>
      <c r="C112" s="375"/>
      <c r="D112" s="375"/>
      <c r="E112" s="375"/>
      <c r="F112" s="375"/>
      <c r="G112" s="375"/>
      <c r="H112" s="332"/>
    </row>
    <row r="113" spans="1:8" s="337" customFormat="1">
      <c r="A113" s="373"/>
      <c r="B113" s="339" t="s">
        <v>424</v>
      </c>
      <c r="C113" s="335"/>
    </row>
    <row r="114" spans="1:8" s="337" customFormat="1">
      <c r="A114" s="373"/>
      <c r="B114" s="339" t="s">
        <v>425</v>
      </c>
      <c r="C114" s="335"/>
    </row>
    <row r="115" spans="1:8" s="337" customFormat="1" ht="41.4">
      <c r="A115" s="373"/>
      <c r="B115" s="338" t="s">
        <v>426</v>
      </c>
      <c r="C115" s="335"/>
      <c r="D115" s="335"/>
    </row>
    <row r="116" spans="1:8" s="337" customFormat="1" ht="14.4">
      <c r="A116" s="373"/>
      <c r="B116" s="374" t="s">
        <v>427</v>
      </c>
      <c r="C116" s="335" t="s">
        <v>10</v>
      </c>
      <c r="D116" s="335">
        <v>2</v>
      </c>
      <c r="E116" s="67"/>
      <c r="F116" s="38">
        <f>D116*ROUND(E116,2)</f>
        <v>0</v>
      </c>
    </row>
    <row r="117" spans="1:8" s="337" customFormat="1" ht="14.4">
      <c r="A117" s="373"/>
      <c r="B117" s="374"/>
      <c r="C117" s="335"/>
      <c r="D117" s="335"/>
    </row>
    <row r="118" spans="1:8" s="337" customFormat="1" ht="55.2">
      <c r="A118" s="332" t="s">
        <v>212</v>
      </c>
      <c r="B118" s="339" t="s">
        <v>428</v>
      </c>
      <c r="C118" s="335"/>
      <c r="D118" s="335"/>
    </row>
    <row r="119" spans="1:8" s="337" customFormat="1" ht="14.4">
      <c r="A119" s="373"/>
      <c r="B119" s="374" t="s">
        <v>429</v>
      </c>
    </row>
    <row r="120" spans="1:8" s="337" customFormat="1" ht="14.4">
      <c r="A120" s="373"/>
      <c r="B120" s="374" t="s">
        <v>430</v>
      </c>
      <c r="C120" s="335"/>
      <c r="D120" s="335"/>
    </row>
    <row r="121" spans="1:8" s="337" customFormat="1" ht="15.6">
      <c r="A121" s="373"/>
      <c r="B121" s="377" t="s">
        <v>431</v>
      </c>
      <c r="C121" s="375"/>
      <c r="D121" s="375"/>
      <c r="E121" s="375"/>
      <c r="F121" s="375"/>
      <c r="G121" s="378"/>
    </row>
    <row r="122" spans="1:8" s="337" customFormat="1" ht="14.4">
      <c r="A122" s="373"/>
      <c r="B122" s="374" t="s">
        <v>432</v>
      </c>
      <c r="C122" s="335"/>
      <c r="D122" s="335"/>
    </row>
    <row r="123" spans="1:8" s="337" customFormat="1" ht="14.4">
      <c r="A123" s="373"/>
      <c r="B123" s="374" t="s">
        <v>433</v>
      </c>
      <c r="C123" s="335"/>
      <c r="D123" s="335"/>
    </row>
    <row r="124" spans="1:8" s="337" customFormat="1" ht="41.4">
      <c r="A124" s="373"/>
      <c r="B124" s="338" t="s">
        <v>426</v>
      </c>
    </row>
    <row r="125" spans="1:8" s="337" customFormat="1" ht="15">
      <c r="A125" s="373"/>
      <c r="B125" s="379" t="s">
        <v>434</v>
      </c>
      <c r="C125" s="335" t="s">
        <v>10</v>
      </c>
      <c r="D125" s="335">
        <v>2</v>
      </c>
      <c r="E125" s="67"/>
      <c r="F125" s="38">
        <f>D125*ROUND(E125,2)</f>
        <v>0</v>
      </c>
      <c r="G125" s="375"/>
      <c r="H125" s="380"/>
    </row>
    <row r="126" spans="1:8" s="337" customFormat="1">
      <c r="A126" s="373"/>
      <c r="B126" s="342"/>
      <c r="C126" s="335"/>
      <c r="D126" s="335"/>
    </row>
    <row r="127" spans="1:8" s="337" customFormat="1" ht="27.6">
      <c r="A127" s="332" t="s">
        <v>214</v>
      </c>
      <c r="B127" s="339" t="s">
        <v>435</v>
      </c>
      <c r="C127" s="335"/>
      <c r="D127" s="335"/>
    </row>
    <row r="128" spans="1:8" s="337" customFormat="1">
      <c r="A128" s="373"/>
      <c r="B128" s="342"/>
      <c r="C128" s="335" t="s">
        <v>10</v>
      </c>
      <c r="D128" s="335">
        <v>2</v>
      </c>
      <c r="E128" s="67"/>
      <c r="F128" s="38">
        <f>D128*ROUND(E128,2)</f>
        <v>0</v>
      </c>
    </row>
    <row r="129" spans="1:6" s="337" customFormat="1">
      <c r="A129" s="373"/>
      <c r="B129" s="342"/>
      <c r="C129" s="335"/>
      <c r="D129" s="335"/>
    </row>
    <row r="130" spans="1:6" s="337" customFormat="1" ht="55.2">
      <c r="A130" s="332" t="s">
        <v>216</v>
      </c>
      <c r="B130" s="339" t="s">
        <v>436</v>
      </c>
      <c r="C130" s="335"/>
      <c r="D130" s="335"/>
    </row>
    <row r="131" spans="1:6" s="337" customFormat="1">
      <c r="A131" s="373"/>
      <c r="B131" s="342"/>
      <c r="C131" s="335" t="s">
        <v>17</v>
      </c>
      <c r="D131" s="335">
        <v>2</v>
      </c>
      <c r="E131" s="67"/>
      <c r="F131" s="38">
        <f>D131*ROUND(E131,2)</f>
        <v>0</v>
      </c>
    </row>
    <row r="132" spans="1:6" s="337" customFormat="1">
      <c r="A132" s="333"/>
      <c r="B132" s="339"/>
      <c r="C132" s="335"/>
      <c r="D132" s="335"/>
      <c r="E132" s="336"/>
      <c r="F132" s="336"/>
    </row>
    <row r="133" spans="1:6" s="337" customFormat="1" ht="82.8">
      <c r="A133" s="381" t="s">
        <v>218</v>
      </c>
      <c r="B133" s="345" t="s">
        <v>437</v>
      </c>
      <c r="C133" s="335"/>
      <c r="D133" s="335"/>
    </row>
    <row r="134" spans="1:6" s="337" customFormat="1">
      <c r="A134" s="381"/>
      <c r="B134" s="345" t="s">
        <v>438</v>
      </c>
      <c r="C134" s="335" t="s">
        <v>10</v>
      </c>
      <c r="D134" s="335">
        <v>1</v>
      </c>
      <c r="E134" s="67"/>
      <c r="F134" s="38">
        <f>D134*ROUND(E134,2)</f>
        <v>0</v>
      </c>
    </row>
    <row r="135" spans="1:6" s="337" customFormat="1">
      <c r="A135" s="381"/>
      <c r="B135" s="345"/>
      <c r="C135" s="335"/>
      <c r="D135" s="335"/>
    </row>
    <row r="136" spans="1:6" s="337" customFormat="1">
      <c r="A136" s="332" t="s">
        <v>220</v>
      </c>
      <c r="B136" s="338" t="s">
        <v>439</v>
      </c>
      <c r="C136" s="335"/>
      <c r="D136" s="335"/>
    </row>
    <row r="137" spans="1:6" s="337" customFormat="1">
      <c r="A137" s="332"/>
      <c r="B137" s="332" t="s">
        <v>440</v>
      </c>
      <c r="C137" s="332"/>
      <c r="D137" s="332"/>
      <c r="E137" s="332"/>
    </row>
    <row r="138" spans="1:6" s="337" customFormat="1">
      <c r="A138" s="332"/>
      <c r="B138" s="332" t="s">
        <v>441</v>
      </c>
      <c r="C138" s="332"/>
      <c r="D138" s="332"/>
      <c r="E138" s="332"/>
    </row>
    <row r="139" spans="1:6" s="337" customFormat="1">
      <c r="A139" s="332"/>
      <c r="B139" s="332" t="s">
        <v>442</v>
      </c>
      <c r="C139" s="332"/>
      <c r="D139" s="332"/>
      <c r="E139" s="332"/>
    </row>
    <row r="140" spans="1:6" s="337" customFormat="1">
      <c r="A140" s="332"/>
      <c r="B140" s="332" t="s">
        <v>443</v>
      </c>
      <c r="C140" s="332"/>
      <c r="D140" s="332"/>
      <c r="E140" s="332"/>
    </row>
    <row r="141" spans="1:6" s="337" customFormat="1">
      <c r="A141" s="332"/>
      <c r="B141" s="332" t="s">
        <v>444</v>
      </c>
      <c r="C141" s="332"/>
      <c r="D141" s="332"/>
      <c r="E141" s="332"/>
    </row>
    <row r="142" spans="1:6" s="337" customFormat="1">
      <c r="A142" s="332"/>
      <c r="B142" s="332" t="s">
        <v>445</v>
      </c>
      <c r="C142" s="332"/>
      <c r="D142" s="332"/>
      <c r="E142" s="332"/>
    </row>
    <row r="143" spans="1:6" s="337" customFormat="1" ht="14.4">
      <c r="A143" s="373"/>
      <c r="B143" s="382" t="s">
        <v>402</v>
      </c>
    </row>
    <row r="144" spans="1:6" s="337" customFormat="1" ht="14.4">
      <c r="A144" s="373"/>
      <c r="B144" s="382" t="s">
        <v>446</v>
      </c>
      <c r="C144" s="335" t="s">
        <v>17</v>
      </c>
      <c r="D144" s="335">
        <v>1</v>
      </c>
      <c r="E144" s="67"/>
      <c r="F144" s="38">
        <f>D144*ROUND(E144,2)</f>
        <v>0</v>
      </c>
    </row>
    <row r="145" spans="1:6" s="337" customFormat="1">
      <c r="A145" s="373"/>
      <c r="B145" s="342"/>
      <c r="C145" s="335"/>
      <c r="D145" s="335"/>
    </row>
    <row r="146" spans="1:6" s="337" customFormat="1" ht="14.4">
      <c r="A146" s="332" t="s">
        <v>227</v>
      </c>
      <c r="B146" s="379" t="s">
        <v>447</v>
      </c>
      <c r="C146" s="335"/>
      <c r="D146" s="335"/>
    </row>
    <row r="147" spans="1:6" s="337" customFormat="1">
      <c r="A147" s="332"/>
      <c r="B147" s="383" t="s">
        <v>448</v>
      </c>
      <c r="C147" s="335"/>
      <c r="D147" s="335"/>
    </row>
    <row r="148" spans="1:6" s="337" customFormat="1">
      <c r="A148" s="332"/>
      <c r="B148" s="332" t="s">
        <v>449</v>
      </c>
      <c r="C148" s="332"/>
      <c r="D148" s="335"/>
    </row>
    <row r="149" spans="1:6" s="337" customFormat="1">
      <c r="A149" s="332"/>
      <c r="B149" s="332" t="s">
        <v>450</v>
      </c>
      <c r="C149" s="332"/>
      <c r="D149" s="335"/>
    </row>
    <row r="150" spans="1:6" s="337" customFormat="1" ht="15.75" customHeight="1">
      <c r="A150" s="332"/>
      <c r="B150" s="375" t="s">
        <v>451</v>
      </c>
      <c r="C150" s="335"/>
      <c r="D150" s="335"/>
    </row>
    <row r="151" spans="1:6" s="337" customFormat="1" ht="15">
      <c r="A151" s="332"/>
      <c r="B151" s="375" t="s">
        <v>452</v>
      </c>
      <c r="C151" s="335"/>
      <c r="D151" s="335"/>
    </row>
    <row r="152" spans="1:6" s="337" customFormat="1" ht="15">
      <c r="A152" s="332"/>
      <c r="B152" s="375" t="s">
        <v>453</v>
      </c>
      <c r="C152" s="335"/>
      <c r="D152" s="335"/>
    </row>
    <row r="153" spans="1:6" s="337" customFormat="1" ht="15">
      <c r="A153" s="384"/>
      <c r="B153" s="375" t="s">
        <v>454</v>
      </c>
    </row>
    <row r="154" spans="1:6" s="337" customFormat="1" ht="15">
      <c r="A154" s="384"/>
      <c r="B154" s="375" t="s">
        <v>455</v>
      </c>
      <c r="C154" s="335"/>
      <c r="D154" s="335"/>
      <c r="E154" s="376"/>
      <c r="F154" s="376"/>
    </row>
    <row r="155" spans="1:6" s="337" customFormat="1" ht="15.6">
      <c r="A155" s="333"/>
      <c r="B155" s="385" t="s">
        <v>402</v>
      </c>
      <c r="C155" s="335" t="s">
        <v>17</v>
      </c>
      <c r="D155" s="335">
        <v>1</v>
      </c>
      <c r="E155" s="67"/>
      <c r="F155" s="38">
        <f>D155*ROUND(E155,2)</f>
        <v>0</v>
      </c>
    </row>
    <row r="156" spans="1:6" s="337" customFormat="1" ht="14.4">
      <c r="A156" s="333"/>
      <c r="B156" s="382" t="s">
        <v>446</v>
      </c>
      <c r="C156" s="335"/>
      <c r="D156" s="335"/>
      <c r="E156" s="376"/>
      <c r="F156" s="376"/>
    </row>
    <row r="157" spans="1:6" s="337" customFormat="1">
      <c r="A157" s="333"/>
      <c r="B157" s="339"/>
      <c r="C157" s="335"/>
      <c r="D157" s="335"/>
      <c r="E157" s="336"/>
      <c r="F157" s="336"/>
    </row>
    <row r="158" spans="1:6" s="337" customFormat="1" ht="41.4">
      <c r="A158" s="333" t="s">
        <v>229</v>
      </c>
      <c r="B158" s="339" t="s">
        <v>456</v>
      </c>
      <c r="C158" s="335"/>
      <c r="D158" s="335"/>
      <c r="E158" s="336"/>
      <c r="F158" s="336"/>
    </row>
    <row r="159" spans="1:6" s="337" customFormat="1">
      <c r="A159" s="333"/>
      <c r="B159" s="339"/>
      <c r="C159" s="335" t="s">
        <v>10</v>
      </c>
      <c r="D159" s="335">
        <v>2</v>
      </c>
      <c r="E159" s="67"/>
      <c r="F159" s="38">
        <f>D159*ROUND(E159,2)</f>
        <v>0</v>
      </c>
    </row>
    <row r="160" spans="1:6" s="337" customFormat="1">
      <c r="A160" s="333"/>
      <c r="B160" s="339"/>
      <c r="C160" s="335"/>
      <c r="D160" s="335"/>
      <c r="E160" s="357"/>
      <c r="F160" s="357"/>
    </row>
    <row r="161" spans="1:7" s="388" customFormat="1" ht="27.6">
      <c r="A161" s="386" t="s">
        <v>230</v>
      </c>
      <c r="B161" s="347" t="s">
        <v>457</v>
      </c>
      <c r="C161" s="387"/>
      <c r="D161" s="364"/>
      <c r="E161" s="359"/>
      <c r="F161" s="359"/>
    </row>
    <row r="162" spans="1:7" s="388" customFormat="1">
      <c r="A162" s="389"/>
      <c r="B162" s="347" t="s">
        <v>458</v>
      </c>
      <c r="C162" s="387" t="s">
        <v>17</v>
      </c>
      <c r="D162" s="364">
        <v>6</v>
      </c>
      <c r="E162" s="67"/>
      <c r="F162" s="38">
        <f>D162*ROUND(E162,2)</f>
        <v>0</v>
      </c>
    </row>
    <row r="163" spans="1:7" s="337" customFormat="1">
      <c r="A163" s="352"/>
      <c r="B163" s="339"/>
      <c r="C163" s="335"/>
      <c r="D163" s="335"/>
      <c r="E163" s="390"/>
      <c r="F163" s="390"/>
    </row>
    <row r="164" spans="1:7" s="337" customFormat="1" ht="27.6">
      <c r="A164" s="333" t="s">
        <v>459</v>
      </c>
      <c r="B164" s="339" t="s">
        <v>460</v>
      </c>
      <c r="C164" s="335"/>
      <c r="D164" s="335"/>
      <c r="E164" s="336"/>
      <c r="F164" s="336"/>
    </row>
    <row r="165" spans="1:7" s="337" customFormat="1">
      <c r="A165" s="333"/>
      <c r="B165" s="339"/>
      <c r="C165" s="335" t="s">
        <v>65</v>
      </c>
      <c r="D165" s="335">
        <v>65</v>
      </c>
      <c r="E165" s="67"/>
      <c r="F165" s="38">
        <f>D165*ROUND(E165,2)</f>
        <v>0</v>
      </c>
      <c r="G165" s="336"/>
    </row>
    <row r="166" spans="1:7" s="337" customFormat="1">
      <c r="A166" s="333"/>
      <c r="B166" s="339"/>
      <c r="C166" s="335"/>
      <c r="D166" s="335"/>
      <c r="E166" s="336"/>
      <c r="F166" s="336"/>
    </row>
    <row r="167" spans="1:7" s="337" customFormat="1" ht="41.4">
      <c r="A167" s="333" t="s">
        <v>461</v>
      </c>
      <c r="B167" s="339" t="s">
        <v>462</v>
      </c>
      <c r="C167" s="335"/>
      <c r="D167" s="335"/>
      <c r="E167" s="336"/>
      <c r="F167" s="336"/>
    </row>
    <row r="168" spans="1:7" s="337" customFormat="1" ht="16.2">
      <c r="A168" s="333"/>
      <c r="B168" s="339"/>
      <c r="C168" s="335" t="s">
        <v>463</v>
      </c>
      <c r="D168" s="335">
        <v>12</v>
      </c>
      <c r="E168" s="67"/>
      <c r="F168" s="38">
        <f>D168*ROUND(E168,2)</f>
        <v>0</v>
      </c>
    </row>
    <row r="169" spans="1:7" s="337" customFormat="1">
      <c r="A169" s="333"/>
      <c r="B169" s="339"/>
      <c r="C169" s="335"/>
      <c r="D169" s="335"/>
      <c r="E169" s="336"/>
      <c r="F169" s="336"/>
    </row>
    <row r="170" spans="1:7" s="337" customFormat="1">
      <c r="A170" s="333" t="s">
        <v>464</v>
      </c>
      <c r="B170" s="339" t="s">
        <v>465</v>
      </c>
      <c r="C170" s="335"/>
      <c r="D170" s="335"/>
      <c r="E170" s="336"/>
      <c r="F170" s="336"/>
    </row>
    <row r="171" spans="1:7" s="337" customFormat="1">
      <c r="A171" s="333"/>
      <c r="B171" s="339"/>
      <c r="C171" s="335" t="s">
        <v>10</v>
      </c>
      <c r="D171" s="335">
        <v>1</v>
      </c>
      <c r="E171" s="67"/>
      <c r="F171" s="38">
        <f>D171*ROUND(E171,2)</f>
        <v>0</v>
      </c>
    </row>
    <row r="172" spans="1:7" s="337" customFormat="1">
      <c r="A172" s="333"/>
      <c r="B172" s="339"/>
      <c r="C172" s="335"/>
      <c r="D172" s="335"/>
      <c r="E172" s="336"/>
      <c r="F172" s="336"/>
    </row>
    <row r="173" spans="1:7" s="337" customFormat="1" ht="27.6">
      <c r="A173" s="333" t="s">
        <v>466</v>
      </c>
      <c r="B173" s="339" t="s">
        <v>467</v>
      </c>
      <c r="C173" s="335"/>
      <c r="D173" s="335"/>
      <c r="E173" s="336"/>
      <c r="F173" s="336"/>
    </row>
    <row r="174" spans="1:7" s="337" customFormat="1">
      <c r="A174" s="333"/>
      <c r="B174" s="339"/>
      <c r="C174" s="335" t="s">
        <v>468</v>
      </c>
      <c r="D174" s="335">
        <v>12</v>
      </c>
      <c r="E174" s="67"/>
      <c r="F174" s="38">
        <f>D174*ROUND(E174,2)</f>
        <v>0</v>
      </c>
    </row>
    <row r="175" spans="1:7" s="337" customFormat="1">
      <c r="A175" s="333"/>
      <c r="B175" s="339"/>
      <c r="C175" s="335"/>
      <c r="D175" s="335"/>
      <c r="E175" s="336"/>
      <c r="F175" s="336"/>
    </row>
    <row r="176" spans="1:7" s="337" customFormat="1" ht="55.2">
      <c r="A176" s="333" t="s">
        <v>469</v>
      </c>
      <c r="B176" s="339" t="s">
        <v>470</v>
      </c>
      <c r="C176" s="335"/>
      <c r="D176" s="335"/>
      <c r="E176" s="336"/>
      <c r="F176" s="336"/>
    </row>
    <row r="177" spans="1:6" s="337" customFormat="1">
      <c r="A177" s="333"/>
      <c r="B177" s="339"/>
      <c r="C177" s="335" t="s">
        <v>10</v>
      </c>
      <c r="D177" s="335">
        <v>1</v>
      </c>
      <c r="E177" s="67"/>
      <c r="F177" s="38">
        <f>D177*ROUND(E177,2)</f>
        <v>0</v>
      </c>
    </row>
    <row r="178" spans="1:6" s="337" customFormat="1">
      <c r="A178" s="333"/>
      <c r="B178" s="339"/>
      <c r="C178" s="335"/>
      <c r="D178" s="335"/>
      <c r="E178" s="336"/>
      <c r="F178" s="336"/>
    </row>
    <row r="179" spans="1:6" s="337" customFormat="1" ht="27.6">
      <c r="A179" s="333" t="s">
        <v>471</v>
      </c>
      <c r="B179" s="339" t="s">
        <v>472</v>
      </c>
      <c r="C179" s="335"/>
      <c r="D179" s="335"/>
      <c r="E179" s="336"/>
      <c r="F179" s="336"/>
    </row>
    <row r="180" spans="1:6" s="337" customFormat="1">
      <c r="A180" s="333"/>
      <c r="B180" s="339"/>
      <c r="C180" s="335" t="s">
        <v>10</v>
      </c>
      <c r="D180" s="335">
        <v>1</v>
      </c>
      <c r="E180" s="67"/>
      <c r="F180" s="38">
        <f>D180*ROUND(E180,2)</f>
        <v>0</v>
      </c>
    </row>
    <row r="181" spans="1:6" s="337" customFormat="1">
      <c r="A181" s="333"/>
      <c r="B181" s="339"/>
      <c r="C181" s="335"/>
      <c r="D181" s="335"/>
      <c r="E181" s="336"/>
      <c r="F181" s="336"/>
    </row>
    <row r="182" spans="1:6" s="337" customFormat="1" ht="27.6">
      <c r="A182" s="333" t="s">
        <v>473</v>
      </c>
      <c r="B182" s="339" t="s">
        <v>791</v>
      </c>
      <c r="C182" s="335"/>
      <c r="D182" s="335"/>
      <c r="E182" s="336"/>
      <c r="F182" s="336"/>
    </row>
    <row r="183" spans="1:6" s="337" customFormat="1">
      <c r="A183" s="333"/>
      <c r="B183" s="339"/>
      <c r="C183" s="335" t="s">
        <v>10</v>
      </c>
      <c r="D183" s="335">
        <v>1</v>
      </c>
      <c r="E183" s="67"/>
      <c r="F183" s="38">
        <f>D183*ROUND(E183,2)</f>
        <v>0</v>
      </c>
    </row>
    <row r="184" spans="1:6" s="337" customFormat="1">
      <c r="A184" s="333"/>
      <c r="B184" s="339"/>
      <c r="C184" s="335"/>
      <c r="D184" s="335"/>
      <c r="E184" s="336"/>
      <c r="F184" s="336"/>
    </row>
    <row r="185" spans="1:6" ht="14.4" thickBot="1">
      <c r="A185" s="391"/>
      <c r="B185" s="392" t="s">
        <v>476</v>
      </c>
      <c r="C185" s="393"/>
      <c r="D185" s="394"/>
      <c r="E185" s="331"/>
      <c r="F185" s="395">
        <f>SUM(F9:F183)</f>
        <v>0</v>
      </c>
    </row>
  </sheetData>
  <sheetProtection password="C610" sheet="1" objects="1" scenarios="1"/>
  <pageMargins left="0.9" right="0.17" top="0.88" bottom="0.98425196850393704" header="0.51181102362204722" footer="0.51181102362204722"/>
  <pageSetup paperSize="9" scale="95" fitToHeight="4" orientation="portrait" horizontalDpi="360" verticalDpi="360" r:id="rId1"/>
  <headerFooter alignWithMargins="0">
    <oddFooter xml:space="preserve">&amp;C&amp;9 Stran &amp;P od &amp;N&amp;R&amp;9 </oddFooter>
  </headerFooter>
  <rowBreaks count="7" manualBreakCount="7">
    <brk id="18" max="5" man="1"/>
    <brk id="44" max="5" man="1"/>
    <brk id="65" max="5" man="1"/>
    <brk id="84" max="5" man="1"/>
    <brk id="102" max="5" man="1"/>
    <brk id="134" max="5" man="1"/>
    <brk id="175"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697DF-AF0F-4910-BA64-27AD98CE4C31}">
  <sheetPr>
    <tabColor indexed="14"/>
    <pageSetUpPr fitToPage="1"/>
  </sheetPr>
  <dimension ref="A1:F144"/>
  <sheetViews>
    <sheetView view="pageBreakPreview" topLeftCell="A113" zoomScale="85" zoomScaleNormal="100" workbookViewId="0">
      <selection activeCell="B123" sqref="B123"/>
    </sheetView>
  </sheetViews>
  <sheetFormatPr defaultColWidth="10.88671875" defaultRowHeight="13.8"/>
  <cols>
    <col min="1" max="1" width="5.5546875" style="345" bestFit="1" customWidth="1"/>
    <col min="2" max="2" width="44.5546875" style="337" customWidth="1"/>
    <col min="3" max="3" width="7.21875" style="335" customWidth="1"/>
    <col min="4" max="4" width="9.109375" style="504" customWidth="1"/>
    <col min="5" max="5" width="12.44140625" style="496" customWidth="1"/>
    <col min="6" max="6" width="13.88671875" style="496" customWidth="1"/>
    <col min="7" max="7" width="21" style="337" customWidth="1"/>
    <col min="8" max="9" width="11.6640625" style="337" bestFit="1" customWidth="1"/>
    <col min="10" max="10" width="8.77734375" style="337" bestFit="1" customWidth="1"/>
    <col min="11" max="256" width="10.88671875" style="337"/>
    <col min="257" max="257" width="5.5546875" style="337" bestFit="1" customWidth="1"/>
    <col min="258" max="258" width="44.5546875" style="337" customWidth="1"/>
    <col min="259" max="259" width="7.21875" style="337" customWidth="1"/>
    <col min="260" max="260" width="9.109375" style="337" customWidth="1"/>
    <col min="261" max="261" width="12.44140625" style="337" customWidth="1"/>
    <col min="262" max="262" width="13.88671875" style="337" customWidth="1"/>
    <col min="263" max="263" width="21" style="337" customWidth="1"/>
    <col min="264" max="265" width="11.6640625" style="337" bestFit="1" customWidth="1"/>
    <col min="266" max="266" width="8.77734375" style="337" bestFit="1" customWidth="1"/>
    <col min="267" max="512" width="10.88671875" style="337"/>
    <col min="513" max="513" width="5.5546875" style="337" bestFit="1" customWidth="1"/>
    <col min="514" max="514" width="44.5546875" style="337" customWidth="1"/>
    <col min="515" max="515" width="7.21875" style="337" customWidth="1"/>
    <col min="516" max="516" width="9.109375" style="337" customWidth="1"/>
    <col min="517" max="517" width="12.44140625" style="337" customWidth="1"/>
    <col min="518" max="518" width="13.88671875" style="337" customWidth="1"/>
    <col min="519" max="519" width="21" style="337" customWidth="1"/>
    <col min="520" max="521" width="11.6640625" style="337" bestFit="1" customWidth="1"/>
    <col min="522" max="522" width="8.77734375" style="337" bestFit="1" customWidth="1"/>
    <col min="523" max="768" width="10.88671875" style="337"/>
    <col min="769" max="769" width="5.5546875" style="337" bestFit="1" customWidth="1"/>
    <col min="770" max="770" width="44.5546875" style="337" customWidth="1"/>
    <col min="771" max="771" width="7.21875" style="337" customWidth="1"/>
    <col min="772" max="772" width="9.109375" style="337" customWidth="1"/>
    <col min="773" max="773" width="12.44140625" style="337" customWidth="1"/>
    <col min="774" max="774" width="13.88671875" style="337" customWidth="1"/>
    <col min="775" max="775" width="21" style="337" customWidth="1"/>
    <col min="776" max="777" width="11.6640625" style="337" bestFit="1" customWidth="1"/>
    <col min="778" max="778" width="8.77734375" style="337" bestFit="1" customWidth="1"/>
    <col min="779" max="1024" width="10.88671875" style="337"/>
    <col min="1025" max="1025" width="5.5546875" style="337" bestFit="1" customWidth="1"/>
    <col min="1026" max="1026" width="44.5546875" style="337" customWidth="1"/>
    <col min="1027" max="1027" width="7.21875" style="337" customWidth="1"/>
    <col min="1028" max="1028" width="9.109375" style="337" customWidth="1"/>
    <col min="1029" max="1029" width="12.44140625" style="337" customWidth="1"/>
    <col min="1030" max="1030" width="13.88671875" style="337" customWidth="1"/>
    <col min="1031" max="1031" width="21" style="337" customWidth="1"/>
    <col min="1032" max="1033" width="11.6640625" style="337" bestFit="1" customWidth="1"/>
    <col min="1034" max="1034" width="8.77734375" style="337" bestFit="1" customWidth="1"/>
    <col min="1035" max="1280" width="10.88671875" style="337"/>
    <col min="1281" max="1281" width="5.5546875" style="337" bestFit="1" customWidth="1"/>
    <col min="1282" max="1282" width="44.5546875" style="337" customWidth="1"/>
    <col min="1283" max="1283" width="7.21875" style="337" customWidth="1"/>
    <col min="1284" max="1284" width="9.109375" style="337" customWidth="1"/>
    <col min="1285" max="1285" width="12.44140625" style="337" customWidth="1"/>
    <col min="1286" max="1286" width="13.88671875" style="337" customWidth="1"/>
    <col min="1287" max="1287" width="21" style="337" customWidth="1"/>
    <col min="1288" max="1289" width="11.6640625" style="337" bestFit="1" customWidth="1"/>
    <col min="1290" max="1290" width="8.77734375" style="337" bestFit="1" customWidth="1"/>
    <col min="1291" max="1536" width="10.88671875" style="337"/>
    <col min="1537" max="1537" width="5.5546875" style="337" bestFit="1" customWidth="1"/>
    <col min="1538" max="1538" width="44.5546875" style="337" customWidth="1"/>
    <col min="1539" max="1539" width="7.21875" style="337" customWidth="1"/>
    <col min="1540" max="1540" width="9.109375" style="337" customWidth="1"/>
    <col min="1541" max="1541" width="12.44140625" style="337" customWidth="1"/>
    <col min="1542" max="1542" width="13.88671875" style="337" customWidth="1"/>
    <col min="1543" max="1543" width="21" style="337" customWidth="1"/>
    <col min="1544" max="1545" width="11.6640625" style="337" bestFit="1" customWidth="1"/>
    <col min="1546" max="1546" width="8.77734375" style="337" bestFit="1" customWidth="1"/>
    <col min="1547" max="1792" width="10.88671875" style="337"/>
    <col min="1793" max="1793" width="5.5546875" style="337" bestFit="1" customWidth="1"/>
    <col min="1794" max="1794" width="44.5546875" style="337" customWidth="1"/>
    <col min="1795" max="1795" width="7.21875" style="337" customWidth="1"/>
    <col min="1796" max="1796" width="9.109375" style="337" customWidth="1"/>
    <col min="1797" max="1797" width="12.44140625" style="337" customWidth="1"/>
    <col min="1798" max="1798" width="13.88671875" style="337" customWidth="1"/>
    <col min="1799" max="1799" width="21" style="337" customWidth="1"/>
    <col min="1800" max="1801" width="11.6640625" style="337" bestFit="1" customWidth="1"/>
    <col min="1802" max="1802" width="8.77734375" style="337" bestFit="1" customWidth="1"/>
    <col min="1803" max="2048" width="10.88671875" style="337"/>
    <col min="2049" max="2049" width="5.5546875" style="337" bestFit="1" customWidth="1"/>
    <col min="2050" max="2050" width="44.5546875" style="337" customWidth="1"/>
    <col min="2051" max="2051" width="7.21875" style="337" customWidth="1"/>
    <col min="2052" max="2052" width="9.109375" style="337" customWidth="1"/>
    <col min="2053" max="2053" width="12.44140625" style="337" customWidth="1"/>
    <col min="2054" max="2054" width="13.88671875" style="337" customWidth="1"/>
    <col min="2055" max="2055" width="21" style="337" customWidth="1"/>
    <col min="2056" max="2057" width="11.6640625" style="337" bestFit="1" customWidth="1"/>
    <col min="2058" max="2058" width="8.77734375" style="337" bestFit="1" customWidth="1"/>
    <col min="2059" max="2304" width="10.88671875" style="337"/>
    <col min="2305" max="2305" width="5.5546875" style="337" bestFit="1" customWidth="1"/>
    <col min="2306" max="2306" width="44.5546875" style="337" customWidth="1"/>
    <col min="2307" max="2307" width="7.21875" style="337" customWidth="1"/>
    <col min="2308" max="2308" width="9.109375" style="337" customWidth="1"/>
    <col min="2309" max="2309" width="12.44140625" style="337" customWidth="1"/>
    <col min="2310" max="2310" width="13.88671875" style="337" customWidth="1"/>
    <col min="2311" max="2311" width="21" style="337" customWidth="1"/>
    <col min="2312" max="2313" width="11.6640625" style="337" bestFit="1" customWidth="1"/>
    <col min="2314" max="2314" width="8.77734375" style="337" bestFit="1" customWidth="1"/>
    <col min="2315" max="2560" width="10.88671875" style="337"/>
    <col min="2561" max="2561" width="5.5546875" style="337" bestFit="1" customWidth="1"/>
    <col min="2562" max="2562" width="44.5546875" style="337" customWidth="1"/>
    <col min="2563" max="2563" width="7.21875" style="337" customWidth="1"/>
    <col min="2564" max="2564" width="9.109375" style="337" customWidth="1"/>
    <col min="2565" max="2565" width="12.44140625" style="337" customWidth="1"/>
    <col min="2566" max="2566" width="13.88671875" style="337" customWidth="1"/>
    <col min="2567" max="2567" width="21" style="337" customWidth="1"/>
    <col min="2568" max="2569" width="11.6640625" style="337" bestFit="1" customWidth="1"/>
    <col min="2570" max="2570" width="8.77734375" style="337" bestFit="1" customWidth="1"/>
    <col min="2571" max="2816" width="10.88671875" style="337"/>
    <col min="2817" max="2817" width="5.5546875" style="337" bestFit="1" customWidth="1"/>
    <col min="2818" max="2818" width="44.5546875" style="337" customWidth="1"/>
    <col min="2819" max="2819" width="7.21875" style="337" customWidth="1"/>
    <col min="2820" max="2820" width="9.109375" style="337" customWidth="1"/>
    <col min="2821" max="2821" width="12.44140625" style="337" customWidth="1"/>
    <col min="2822" max="2822" width="13.88671875" style="337" customWidth="1"/>
    <col min="2823" max="2823" width="21" style="337" customWidth="1"/>
    <col min="2824" max="2825" width="11.6640625" style="337" bestFit="1" customWidth="1"/>
    <col min="2826" max="2826" width="8.77734375" style="337" bestFit="1" customWidth="1"/>
    <col min="2827" max="3072" width="10.88671875" style="337"/>
    <col min="3073" max="3073" width="5.5546875" style="337" bestFit="1" customWidth="1"/>
    <col min="3074" max="3074" width="44.5546875" style="337" customWidth="1"/>
    <col min="3075" max="3075" width="7.21875" style="337" customWidth="1"/>
    <col min="3076" max="3076" width="9.109375" style="337" customWidth="1"/>
    <col min="3077" max="3077" width="12.44140625" style="337" customWidth="1"/>
    <col min="3078" max="3078" width="13.88671875" style="337" customWidth="1"/>
    <col min="3079" max="3079" width="21" style="337" customWidth="1"/>
    <col min="3080" max="3081" width="11.6640625" style="337" bestFit="1" customWidth="1"/>
    <col min="3082" max="3082" width="8.77734375" style="337" bestFit="1" customWidth="1"/>
    <col min="3083" max="3328" width="10.88671875" style="337"/>
    <col min="3329" max="3329" width="5.5546875" style="337" bestFit="1" customWidth="1"/>
    <col min="3330" max="3330" width="44.5546875" style="337" customWidth="1"/>
    <col min="3331" max="3331" width="7.21875" style="337" customWidth="1"/>
    <col min="3332" max="3332" width="9.109375" style="337" customWidth="1"/>
    <col min="3333" max="3333" width="12.44140625" style="337" customWidth="1"/>
    <col min="3334" max="3334" width="13.88671875" style="337" customWidth="1"/>
    <col min="3335" max="3335" width="21" style="337" customWidth="1"/>
    <col min="3336" max="3337" width="11.6640625" style="337" bestFit="1" customWidth="1"/>
    <col min="3338" max="3338" width="8.77734375" style="337" bestFit="1" customWidth="1"/>
    <col min="3339" max="3584" width="10.88671875" style="337"/>
    <col min="3585" max="3585" width="5.5546875" style="337" bestFit="1" customWidth="1"/>
    <col min="3586" max="3586" width="44.5546875" style="337" customWidth="1"/>
    <col min="3587" max="3587" width="7.21875" style="337" customWidth="1"/>
    <col min="3588" max="3588" width="9.109375" style="337" customWidth="1"/>
    <col min="3589" max="3589" width="12.44140625" style="337" customWidth="1"/>
    <col min="3590" max="3590" width="13.88671875" style="337" customWidth="1"/>
    <col min="3591" max="3591" width="21" style="337" customWidth="1"/>
    <col min="3592" max="3593" width="11.6640625" style="337" bestFit="1" customWidth="1"/>
    <col min="3594" max="3594" width="8.77734375" style="337" bestFit="1" customWidth="1"/>
    <col min="3595" max="3840" width="10.88671875" style="337"/>
    <col min="3841" max="3841" width="5.5546875" style="337" bestFit="1" customWidth="1"/>
    <col min="3842" max="3842" width="44.5546875" style="337" customWidth="1"/>
    <col min="3843" max="3843" width="7.21875" style="337" customWidth="1"/>
    <col min="3844" max="3844" width="9.109375" style="337" customWidth="1"/>
    <col min="3845" max="3845" width="12.44140625" style="337" customWidth="1"/>
    <col min="3846" max="3846" width="13.88671875" style="337" customWidth="1"/>
    <col min="3847" max="3847" width="21" style="337" customWidth="1"/>
    <col min="3848" max="3849" width="11.6640625" style="337" bestFit="1" customWidth="1"/>
    <col min="3850" max="3850" width="8.77734375" style="337" bestFit="1" customWidth="1"/>
    <col min="3851" max="4096" width="10.88671875" style="337"/>
    <col min="4097" max="4097" width="5.5546875" style="337" bestFit="1" customWidth="1"/>
    <col min="4098" max="4098" width="44.5546875" style="337" customWidth="1"/>
    <col min="4099" max="4099" width="7.21875" style="337" customWidth="1"/>
    <col min="4100" max="4100" width="9.109375" style="337" customWidth="1"/>
    <col min="4101" max="4101" width="12.44140625" style="337" customWidth="1"/>
    <col min="4102" max="4102" width="13.88671875" style="337" customWidth="1"/>
    <col min="4103" max="4103" width="21" style="337" customWidth="1"/>
    <col min="4104" max="4105" width="11.6640625" style="337" bestFit="1" customWidth="1"/>
    <col min="4106" max="4106" width="8.77734375" style="337" bestFit="1" customWidth="1"/>
    <col min="4107" max="4352" width="10.88671875" style="337"/>
    <col min="4353" max="4353" width="5.5546875" style="337" bestFit="1" customWidth="1"/>
    <col min="4354" max="4354" width="44.5546875" style="337" customWidth="1"/>
    <col min="4355" max="4355" width="7.21875" style="337" customWidth="1"/>
    <col min="4356" max="4356" width="9.109375" style="337" customWidth="1"/>
    <col min="4357" max="4357" width="12.44140625" style="337" customWidth="1"/>
    <col min="4358" max="4358" width="13.88671875" style="337" customWidth="1"/>
    <col min="4359" max="4359" width="21" style="337" customWidth="1"/>
    <col min="4360" max="4361" width="11.6640625" style="337" bestFit="1" customWidth="1"/>
    <col min="4362" max="4362" width="8.77734375" style="337" bestFit="1" customWidth="1"/>
    <col min="4363" max="4608" width="10.88671875" style="337"/>
    <col min="4609" max="4609" width="5.5546875" style="337" bestFit="1" customWidth="1"/>
    <col min="4610" max="4610" width="44.5546875" style="337" customWidth="1"/>
    <col min="4611" max="4611" width="7.21875" style="337" customWidth="1"/>
    <col min="4612" max="4612" width="9.109375" style="337" customWidth="1"/>
    <col min="4613" max="4613" width="12.44140625" style="337" customWidth="1"/>
    <col min="4614" max="4614" width="13.88671875" style="337" customWidth="1"/>
    <col min="4615" max="4615" width="21" style="337" customWidth="1"/>
    <col min="4616" max="4617" width="11.6640625" style="337" bestFit="1" customWidth="1"/>
    <col min="4618" max="4618" width="8.77734375" style="337" bestFit="1" customWidth="1"/>
    <col min="4619" max="4864" width="10.88671875" style="337"/>
    <col min="4865" max="4865" width="5.5546875" style="337" bestFit="1" customWidth="1"/>
    <col min="4866" max="4866" width="44.5546875" style="337" customWidth="1"/>
    <col min="4867" max="4867" width="7.21875" style="337" customWidth="1"/>
    <col min="4868" max="4868" width="9.109375" style="337" customWidth="1"/>
    <col min="4869" max="4869" width="12.44140625" style="337" customWidth="1"/>
    <col min="4870" max="4870" width="13.88671875" style="337" customWidth="1"/>
    <col min="4871" max="4871" width="21" style="337" customWidth="1"/>
    <col min="4872" max="4873" width="11.6640625" style="337" bestFit="1" customWidth="1"/>
    <col min="4874" max="4874" width="8.77734375" style="337" bestFit="1" customWidth="1"/>
    <col min="4875" max="5120" width="10.88671875" style="337"/>
    <col min="5121" max="5121" width="5.5546875" style="337" bestFit="1" customWidth="1"/>
    <col min="5122" max="5122" width="44.5546875" style="337" customWidth="1"/>
    <col min="5123" max="5123" width="7.21875" style="337" customWidth="1"/>
    <col min="5124" max="5124" width="9.109375" style="337" customWidth="1"/>
    <col min="5125" max="5125" width="12.44140625" style="337" customWidth="1"/>
    <col min="5126" max="5126" width="13.88671875" style="337" customWidth="1"/>
    <col min="5127" max="5127" width="21" style="337" customWidth="1"/>
    <col min="5128" max="5129" width="11.6640625" style="337" bestFit="1" customWidth="1"/>
    <col min="5130" max="5130" width="8.77734375" style="337" bestFit="1" customWidth="1"/>
    <col min="5131" max="5376" width="10.88671875" style="337"/>
    <col min="5377" max="5377" width="5.5546875" style="337" bestFit="1" customWidth="1"/>
    <col min="5378" max="5378" width="44.5546875" style="337" customWidth="1"/>
    <col min="5379" max="5379" width="7.21875" style="337" customWidth="1"/>
    <col min="5380" max="5380" width="9.109375" style="337" customWidth="1"/>
    <col min="5381" max="5381" width="12.44140625" style="337" customWidth="1"/>
    <col min="5382" max="5382" width="13.88671875" style="337" customWidth="1"/>
    <col min="5383" max="5383" width="21" style="337" customWidth="1"/>
    <col min="5384" max="5385" width="11.6640625" style="337" bestFit="1" customWidth="1"/>
    <col min="5386" max="5386" width="8.77734375" style="337" bestFit="1" customWidth="1"/>
    <col min="5387" max="5632" width="10.88671875" style="337"/>
    <col min="5633" max="5633" width="5.5546875" style="337" bestFit="1" customWidth="1"/>
    <col min="5634" max="5634" width="44.5546875" style="337" customWidth="1"/>
    <col min="5635" max="5635" width="7.21875" style="337" customWidth="1"/>
    <col min="5636" max="5636" width="9.109375" style="337" customWidth="1"/>
    <col min="5637" max="5637" width="12.44140625" style="337" customWidth="1"/>
    <col min="5638" max="5638" width="13.88671875" style="337" customWidth="1"/>
    <col min="5639" max="5639" width="21" style="337" customWidth="1"/>
    <col min="5640" max="5641" width="11.6640625" style="337" bestFit="1" customWidth="1"/>
    <col min="5642" max="5642" width="8.77734375" style="337" bestFit="1" customWidth="1"/>
    <col min="5643" max="5888" width="10.88671875" style="337"/>
    <col min="5889" max="5889" width="5.5546875" style="337" bestFit="1" customWidth="1"/>
    <col min="5890" max="5890" width="44.5546875" style="337" customWidth="1"/>
    <col min="5891" max="5891" width="7.21875" style="337" customWidth="1"/>
    <col min="5892" max="5892" width="9.109375" style="337" customWidth="1"/>
    <col min="5893" max="5893" width="12.44140625" style="337" customWidth="1"/>
    <col min="5894" max="5894" width="13.88671875" style="337" customWidth="1"/>
    <col min="5895" max="5895" width="21" style="337" customWidth="1"/>
    <col min="5896" max="5897" width="11.6640625" style="337" bestFit="1" customWidth="1"/>
    <col min="5898" max="5898" width="8.77734375" style="337" bestFit="1" customWidth="1"/>
    <col min="5899" max="6144" width="10.88671875" style="337"/>
    <col min="6145" max="6145" width="5.5546875" style="337" bestFit="1" customWidth="1"/>
    <col min="6146" max="6146" width="44.5546875" style="337" customWidth="1"/>
    <col min="6147" max="6147" width="7.21875" style="337" customWidth="1"/>
    <col min="6148" max="6148" width="9.109375" style="337" customWidth="1"/>
    <col min="6149" max="6149" width="12.44140625" style="337" customWidth="1"/>
    <col min="6150" max="6150" width="13.88671875" style="337" customWidth="1"/>
    <col min="6151" max="6151" width="21" style="337" customWidth="1"/>
    <col min="6152" max="6153" width="11.6640625" style="337" bestFit="1" customWidth="1"/>
    <col min="6154" max="6154" width="8.77734375" style="337" bestFit="1" customWidth="1"/>
    <col min="6155" max="6400" width="10.88671875" style="337"/>
    <col min="6401" max="6401" width="5.5546875" style="337" bestFit="1" customWidth="1"/>
    <col min="6402" max="6402" width="44.5546875" style="337" customWidth="1"/>
    <col min="6403" max="6403" width="7.21875" style="337" customWidth="1"/>
    <col min="6404" max="6404" width="9.109375" style="337" customWidth="1"/>
    <col min="6405" max="6405" width="12.44140625" style="337" customWidth="1"/>
    <col min="6406" max="6406" width="13.88671875" style="337" customWidth="1"/>
    <col min="6407" max="6407" width="21" style="337" customWidth="1"/>
    <col min="6408" max="6409" width="11.6640625" style="337" bestFit="1" customWidth="1"/>
    <col min="6410" max="6410" width="8.77734375" style="337" bestFit="1" customWidth="1"/>
    <col min="6411" max="6656" width="10.88671875" style="337"/>
    <col min="6657" max="6657" width="5.5546875" style="337" bestFit="1" customWidth="1"/>
    <col min="6658" max="6658" width="44.5546875" style="337" customWidth="1"/>
    <col min="6659" max="6659" width="7.21875" style="337" customWidth="1"/>
    <col min="6660" max="6660" width="9.109375" style="337" customWidth="1"/>
    <col min="6661" max="6661" width="12.44140625" style="337" customWidth="1"/>
    <col min="6662" max="6662" width="13.88671875" style="337" customWidth="1"/>
    <col min="6663" max="6663" width="21" style="337" customWidth="1"/>
    <col min="6664" max="6665" width="11.6640625" style="337" bestFit="1" customWidth="1"/>
    <col min="6666" max="6666" width="8.77734375" style="337" bestFit="1" customWidth="1"/>
    <col min="6667" max="6912" width="10.88671875" style="337"/>
    <col min="6913" max="6913" width="5.5546875" style="337" bestFit="1" customWidth="1"/>
    <col min="6914" max="6914" width="44.5546875" style="337" customWidth="1"/>
    <col min="6915" max="6915" width="7.21875" style="337" customWidth="1"/>
    <col min="6916" max="6916" width="9.109375" style="337" customWidth="1"/>
    <col min="6917" max="6917" width="12.44140625" style="337" customWidth="1"/>
    <col min="6918" max="6918" width="13.88671875" style="337" customWidth="1"/>
    <col min="6919" max="6919" width="21" style="337" customWidth="1"/>
    <col min="6920" max="6921" width="11.6640625" style="337" bestFit="1" customWidth="1"/>
    <col min="6922" max="6922" width="8.77734375" style="337" bestFit="1" customWidth="1"/>
    <col min="6923" max="7168" width="10.88671875" style="337"/>
    <col min="7169" max="7169" width="5.5546875" style="337" bestFit="1" customWidth="1"/>
    <col min="7170" max="7170" width="44.5546875" style="337" customWidth="1"/>
    <col min="7171" max="7171" width="7.21875" style="337" customWidth="1"/>
    <col min="7172" max="7172" width="9.109375" style="337" customWidth="1"/>
    <col min="7173" max="7173" width="12.44140625" style="337" customWidth="1"/>
    <col min="7174" max="7174" width="13.88671875" style="337" customWidth="1"/>
    <col min="7175" max="7175" width="21" style="337" customWidth="1"/>
    <col min="7176" max="7177" width="11.6640625" style="337" bestFit="1" customWidth="1"/>
    <col min="7178" max="7178" width="8.77734375" style="337" bestFit="1" customWidth="1"/>
    <col min="7179" max="7424" width="10.88671875" style="337"/>
    <col min="7425" max="7425" width="5.5546875" style="337" bestFit="1" customWidth="1"/>
    <col min="7426" max="7426" width="44.5546875" style="337" customWidth="1"/>
    <col min="7427" max="7427" width="7.21875" style="337" customWidth="1"/>
    <col min="7428" max="7428" width="9.109375" style="337" customWidth="1"/>
    <col min="7429" max="7429" width="12.44140625" style="337" customWidth="1"/>
    <col min="7430" max="7430" width="13.88671875" style="337" customWidth="1"/>
    <col min="7431" max="7431" width="21" style="337" customWidth="1"/>
    <col min="7432" max="7433" width="11.6640625" style="337" bestFit="1" customWidth="1"/>
    <col min="7434" max="7434" width="8.77734375" style="337" bestFit="1" customWidth="1"/>
    <col min="7435" max="7680" width="10.88671875" style="337"/>
    <col min="7681" max="7681" width="5.5546875" style="337" bestFit="1" customWidth="1"/>
    <col min="7682" max="7682" width="44.5546875" style="337" customWidth="1"/>
    <col min="7683" max="7683" width="7.21875" style="337" customWidth="1"/>
    <col min="7684" max="7684" width="9.109375" style="337" customWidth="1"/>
    <col min="7685" max="7685" width="12.44140625" style="337" customWidth="1"/>
    <col min="7686" max="7686" width="13.88671875" style="337" customWidth="1"/>
    <col min="7687" max="7687" width="21" style="337" customWidth="1"/>
    <col min="7688" max="7689" width="11.6640625" style="337" bestFit="1" customWidth="1"/>
    <col min="7690" max="7690" width="8.77734375" style="337" bestFit="1" customWidth="1"/>
    <col min="7691" max="7936" width="10.88671875" style="337"/>
    <col min="7937" max="7937" width="5.5546875" style="337" bestFit="1" customWidth="1"/>
    <col min="7938" max="7938" width="44.5546875" style="337" customWidth="1"/>
    <col min="7939" max="7939" width="7.21875" style="337" customWidth="1"/>
    <col min="7940" max="7940" width="9.109375" style="337" customWidth="1"/>
    <col min="7941" max="7941" width="12.44140625" style="337" customWidth="1"/>
    <col min="7942" max="7942" width="13.88671875" style="337" customWidth="1"/>
    <col min="7943" max="7943" width="21" style="337" customWidth="1"/>
    <col min="7944" max="7945" width="11.6640625" style="337" bestFit="1" customWidth="1"/>
    <col min="7946" max="7946" width="8.77734375" style="337" bestFit="1" customWidth="1"/>
    <col min="7947" max="8192" width="10.88671875" style="337"/>
    <col min="8193" max="8193" width="5.5546875" style="337" bestFit="1" customWidth="1"/>
    <col min="8194" max="8194" width="44.5546875" style="337" customWidth="1"/>
    <col min="8195" max="8195" width="7.21875" style="337" customWidth="1"/>
    <col min="8196" max="8196" width="9.109375" style="337" customWidth="1"/>
    <col min="8197" max="8197" width="12.44140625" style="337" customWidth="1"/>
    <col min="8198" max="8198" width="13.88671875" style="337" customWidth="1"/>
    <col min="8199" max="8199" width="21" style="337" customWidth="1"/>
    <col min="8200" max="8201" width="11.6640625" style="337" bestFit="1" customWidth="1"/>
    <col min="8202" max="8202" width="8.77734375" style="337" bestFit="1" customWidth="1"/>
    <col min="8203" max="8448" width="10.88671875" style="337"/>
    <col min="8449" max="8449" width="5.5546875" style="337" bestFit="1" customWidth="1"/>
    <col min="8450" max="8450" width="44.5546875" style="337" customWidth="1"/>
    <col min="8451" max="8451" width="7.21875" style="337" customWidth="1"/>
    <col min="8452" max="8452" width="9.109375" style="337" customWidth="1"/>
    <col min="8453" max="8453" width="12.44140625" style="337" customWidth="1"/>
    <col min="8454" max="8454" width="13.88671875" style="337" customWidth="1"/>
    <col min="8455" max="8455" width="21" style="337" customWidth="1"/>
    <col min="8456" max="8457" width="11.6640625" style="337" bestFit="1" customWidth="1"/>
    <col min="8458" max="8458" width="8.77734375" style="337" bestFit="1" customWidth="1"/>
    <col min="8459" max="8704" width="10.88671875" style="337"/>
    <col min="8705" max="8705" width="5.5546875" style="337" bestFit="1" customWidth="1"/>
    <col min="8706" max="8706" width="44.5546875" style="337" customWidth="1"/>
    <col min="8707" max="8707" width="7.21875" style="337" customWidth="1"/>
    <col min="8708" max="8708" width="9.109375" style="337" customWidth="1"/>
    <col min="8709" max="8709" width="12.44140625" style="337" customWidth="1"/>
    <col min="8710" max="8710" width="13.88671875" style="337" customWidth="1"/>
    <col min="8711" max="8711" width="21" style="337" customWidth="1"/>
    <col min="8712" max="8713" width="11.6640625" style="337" bestFit="1" customWidth="1"/>
    <col min="8714" max="8714" width="8.77734375" style="337" bestFit="1" customWidth="1"/>
    <col min="8715" max="8960" width="10.88671875" style="337"/>
    <col min="8961" max="8961" width="5.5546875" style="337" bestFit="1" customWidth="1"/>
    <col min="8962" max="8962" width="44.5546875" style="337" customWidth="1"/>
    <col min="8963" max="8963" width="7.21875" style="337" customWidth="1"/>
    <col min="8964" max="8964" width="9.109375" style="337" customWidth="1"/>
    <col min="8965" max="8965" width="12.44140625" style="337" customWidth="1"/>
    <col min="8966" max="8966" width="13.88671875" style="337" customWidth="1"/>
    <col min="8967" max="8967" width="21" style="337" customWidth="1"/>
    <col min="8968" max="8969" width="11.6640625" style="337" bestFit="1" customWidth="1"/>
    <col min="8970" max="8970" width="8.77734375" style="337" bestFit="1" customWidth="1"/>
    <col min="8971" max="9216" width="10.88671875" style="337"/>
    <col min="9217" max="9217" width="5.5546875" style="337" bestFit="1" customWidth="1"/>
    <col min="9218" max="9218" width="44.5546875" style="337" customWidth="1"/>
    <col min="9219" max="9219" width="7.21875" style="337" customWidth="1"/>
    <col min="9220" max="9220" width="9.109375" style="337" customWidth="1"/>
    <col min="9221" max="9221" width="12.44140625" style="337" customWidth="1"/>
    <col min="9222" max="9222" width="13.88671875" style="337" customWidth="1"/>
    <col min="9223" max="9223" width="21" style="337" customWidth="1"/>
    <col min="9224" max="9225" width="11.6640625" style="337" bestFit="1" customWidth="1"/>
    <col min="9226" max="9226" width="8.77734375" style="337" bestFit="1" customWidth="1"/>
    <col min="9227" max="9472" width="10.88671875" style="337"/>
    <col min="9473" max="9473" width="5.5546875" style="337" bestFit="1" customWidth="1"/>
    <col min="9474" max="9474" width="44.5546875" style="337" customWidth="1"/>
    <col min="9475" max="9475" width="7.21875" style="337" customWidth="1"/>
    <col min="9476" max="9476" width="9.109375" style="337" customWidth="1"/>
    <col min="9477" max="9477" width="12.44140625" style="337" customWidth="1"/>
    <col min="9478" max="9478" width="13.88671875" style="337" customWidth="1"/>
    <col min="9479" max="9479" width="21" style="337" customWidth="1"/>
    <col min="9480" max="9481" width="11.6640625" style="337" bestFit="1" customWidth="1"/>
    <col min="9482" max="9482" width="8.77734375" style="337" bestFit="1" customWidth="1"/>
    <col min="9483" max="9728" width="10.88671875" style="337"/>
    <col min="9729" max="9729" width="5.5546875" style="337" bestFit="1" customWidth="1"/>
    <col min="9730" max="9730" width="44.5546875" style="337" customWidth="1"/>
    <col min="9731" max="9731" width="7.21875" style="337" customWidth="1"/>
    <col min="9732" max="9732" width="9.109375" style="337" customWidth="1"/>
    <col min="9733" max="9733" width="12.44140625" style="337" customWidth="1"/>
    <col min="9734" max="9734" width="13.88671875" style="337" customWidth="1"/>
    <col min="9735" max="9735" width="21" style="337" customWidth="1"/>
    <col min="9736" max="9737" width="11.6640625" style="337" bestFit="1" customWidth="1"/>
    <col min="9738" max="9738" width="8.77734375" style="337" bestFit="1" customWidth="1"/>
    <col min="9739" max="9984" width="10.88671875" style="337"/>
    <col min="9985" max="9985" width="5.5546875" style="337" bestFit="1" customWidth="1"/>
    <col min="9986" max="9986" width="44.5546875" style="337" customWidth="1"/>
    <col min="9987" max="9987" width="7.21875" style="337" customWidth="1"/>
    <col min="9988" max="9988" width="9.109375" style="337" customWidth="1"/>
    <col min="9989" max="9989" width="12.44140625" style="337" customWidth="1"/>
    <col min="9990" max="9990" width="13.88671875" style="337" customWidth="1"/>
    <col min="9991" max="9991" width="21" style="337" customWidth="1"/>
    <col min="9992" max="9993" width="11.6640625" style="337" bestFit="1" customWidth="1"/>
    <col min="9994" max="9994" width="8.77734375" style="337" bestFit="1" customWidth="1"/>
    <col min="9995" max="10240" width="10.88671875" style="337"/>
    <col min="10241" max="10241" width="5.5546875" style="337" bestFit="1" customWidth="1"/>
    <col min="10242" max="10242" width="44.5546875" style="337" customWidth="1"/>
    <col min="10243" max="10243" width="7.21875" style="337" customWidth="1"/>
    <col min="10244" max="10244" width="9.109375" style="337" customWidth="1"/>
    <col min="10245" max="10245" width="12.44140625" style="337" customWidth="1"/>
    <col min="10246" max="10246" width="13.88671875" style="337" customWidth="1"/>
    <col min="10247" max="10247" width="21" style="337" customWidth="1"/>
    <col min="10248" max="10249" width="11.6640625" style="337" bestFit="1" customWidth="1"/>
    <col min="10250" max="10250" width="8.77734375" style="337" bestFit="1" customWidth="1"/>
    <col min="10251" max="10496" width="10.88671875" style="337"/>
    <col min="10497" max="10497" width="5.5546875" style="337" bestFit="1" customWidth="1"/>
    <col min="10498" max="10498" width="44.5546875" style="337" customWidth="1"/>
    <col min="10499" max="10499" width="7.21875" style="337" customWidth="1"/>
    <col min="10500" max="10500" width="9.109375" style="337" customWidth="1"/>
    <col min="10501" max="10501" width="12.44140625" style="337" customWidth="1"/>
    <col min="10502" max="10502" width="13.88671875" style="337" customWidth="1"/>
    <col min="10503" max="10503" width="21" style="337" customWidth="1"/>
    <col min="10504" max="10505" width="11.6640625" style="337" bestFit="1" customWidth="1"/>
    <col min="10506" max="10506" width="8.77734375" style="337" bestFit="1" customWidth="1"/>
    <col min="10507" max="10752" width="10.88671875" style="337"/>
    <col min="10753" max="10753" width="5.5546875" style="337" bestFit="1" customWidth="1"/>
    <col min="10754" max="10754" width="44.5546875" style="337" customWidth="1"/>
    <col min="10755" max="10755" width="7.21875" style="337" customWidth="1"/>
    <col min="10756" max="10756" width="9.109375" style="337" customWidth="1"/>
    <col min="10757" max="10757" width="12.44140625" style="337" customWidth="1"/>
    <col min="10758" max="10758" width="13.88671875" style="337" customWidth="1"/>
    <col min="10759" max="10759" width="21" style="337" customWidth="1"/>
    <col min="10760" max="10761" width="11.6640625" style="337" bestFit="1" customWidth="1"/>
    <col min="10762" max="10762" width="8.77734375" style="337" bestFit="1" customWidth="1"/>
    <col min="10763" max="11008" width="10.88671875" style="337"/>
    <col min="11009" max="11009" width="5.5546875" style="337" bestFit="1" customWidth="1"/>
    <col min="11010" max="11010" width="44.5546875" style="337" customWidth="1"/>
    <col min="11011" max="11011" width="7.21875" style="337" customWidth="1"/>
    <col min="11012" max="11012" width="9.109375" style="337" customWidth="1"/>
    <col min="11013" max="11013" width="12.44140625" style="337" customWidth="1"/>
    <col min="11014" max="11014" width="13.88671875" style="337" customWidth="1"/>
    <col min="11015" max="11015" width="21" style="337" customWidth="1"/>
    <col min="11016" max="11017" width="11.6640625" style="337" bestFit="1" customWidth="1"/>
    <col min="11018" max="11018" width="8.77734375" style="337" bestFit="1" customWidth="1"/>
    <col min="11019" max="11264" width="10.88671875" style="337"/>
    <col min="11265" max="11265" width="5.5546875" style="337" bestFit="1" customWidth="1"/>
    <col min="11266" max="11266" width="44.5546875" style="337" customWidth="1"/>
    <col min="11267" max="11267" width="7.21875" style="337" customWidth="1"/>
    <col min="11268" max="11268" width="9.109375" style="337" customWidth="1"/>
    <col min="11269" max="11269" width="12.44140625" style="337" customWidth="1"/>
    <col min="11270" max="11270" width="13.88671875" style="337" customWidth="1"/>
    <col min="11271" max="11271" width="21" style="337" customWidth="1"/>
    <col min="11272" max="11273" width="11.6640625" style="337" bestFit="1" customWidth="1"/>
    <col min="11274" max="11274" width="8.77734375" style="337" bestFit="1" customWidth="1"/>
    <col min="11275" max="11520" width="10.88671875" style="337"/>
    <col min="11521" max="11521" width="5.5546875" style="337" bestFit="1" customWidth="1"/>
    <col min="11522" max="11522" width="44.5546875" style="337" customWidth="1"/>
    <col min="11523" max="11523" width="7.21875" style="337" customWidth="1"/>
    <col min="11524" max="11524" width="9.109375" style="337" customWidth="1"/>
    <col min="11525" max="11525" width="12.44140625" style="337" customWidth="1"/>
    <col min="11526" max="11526" width="13.88671875" style="337" customWidth="1"/>
    <col min="11527" max="11527" width="21" style="337" customWidth="1"/>
    <col min="11528" max="11529" width="11.6640625" style="337" bestFit="1" customWidth="1"/>
    <col min="11530" max="11530" width="8.77734375" style="337" bestFit="1" customWidth="1"/>
    <col min="11531" max="11776" width="10.88671875" style="337"/>
    <col min="11777" max="11777" width="5.5546875" style="337" bestFit="1" customWidth="1"/>
    <col min="11778" max="11778" width="44.5546875" style="337" customWidth="1"/>
    <col min="11779" max="11779" width="7.21875" style="337" customWidth="1"/>
    <col min="11780" max="11780" width="9.109375" style="337" customWidth="1"/>
    <col min="11781" max="11781" width="12.44140625" style="337" customWidth="1"/>
    <col min="11782" max="11782" width="13.88671875" style="337" customWidth="1"/>
    <col min="11783" max="11783" width="21" style="337" customWidth="1"/>
    <col min="11784" max="11785" width="11.6640625" style="337" bestFit="1" customWidth="1"/>
    <col min="11786" max="11786" width="8.77734375" style="337" bestFit="1" customWidth="1"/>
    <col min="11787" max="12032" width="10.88671875" style="337"/>
    <col min="12033" max="12033" width="5.5546875" style="337" bestFit="1" customWidth="1"/>
    <col min="12034" max="12034" width="44.5546875" style="337" customWidth="1"/>
    <col min="12035" max="12035" width="7.21875" style="337" customWidth="1"/>
    <col min="12036" max="12036" width="9.109375" style="337" customWidth="1"/>
    <col min="12037" max="12037" width="12.44140625" style="337" customWidth="1"/>
    <col min="12038" max="12038" width="13.88671875" style="337" customWidth="1"/>
    <col min="12039" max="12039" width="21" style="337" customWidth="1"/>
    <col min="12040" max="12041" width="11.6640625" style="337" bestFit="1" customWidth="1"/>
    <col min="12042" max="12042" width="8.77734375" style="337" bestFit="1" customWidth="1"/>
    <col min="12043" max="12288" width="10.88671875" style="337"/>
    <col min="12289" max="12289" width="5.5546875" style="337" bestFit="1" customWidth="1"/>
    <col min="12290" max="12290" width="44.5546875" style="337" customWidth="1"/>
    <col min="12291" max="12291" width="7.21875" style="337" customWidth="1"/>
    <col min="12292" max="12292" width="9.109375" style="337" customWidth="1"/>
    <col min="12293" max="12293" width="12.44140625" style="337" customWidth="1"/>
    <col min="12294" max="12294" width="13.88671875" style="337" customWidth="1"/>
    <col min="12295" max="12295" width="21" style="337" customWidth="1"/>
    <col min="12296" max="12297" width="11.6640625" style="337" bestFit="1" customWidth="1"/>
    <col min="12298" max="12298" width="8.77734375" style="337" bestFit="1" customWidth="1"/>
    <col min="12299" max="12544" width="10.88671875" style="337"/>
    <col min="12545" max="12545" width="5.5546875" style="337" bestFit="1" customWidth="1"/>
    <col min="12546" max="12546" width="44.5546875" style="337" customWidth="1"/>
    <col min="12547" max="12547" width="7.21875" style="337" customWidth="1"/>
    <col min="12548" max="12548" width="9.109375" style="337" customWidth="1"/>
    <col min="12549" max="12549" width="12.44140625" style="337" customWidth="1"/>
    <col min="12550" max="12550" width="13.88671875" style="337" customWidth="1"/>
    <col min="12551" max="12551" width="21" style="337" customWidth="1"/>
    <col min="12552" max="12553" width="11.6640625" style="337" bestFit="1" customWidth="1"/>
    <col min="12554" max="12554" width="8.77734375" style="337" bestFit="1" customWidth="1"/>
    <col min="12555" max="12800" width="10.88671875" style="337"/>
    <col min="12801" max="12801" width="5.5546875" style="337" bestFit="1" customWidth="1"/>
    <col min="12802" max="12802" width="44.5546875" style="337" customWidth="1"/>
    <col min="12803" max="12803" width="7.21875" style="337" customWidth="1"/>
    <col min="12804" max="12804" width="9.109375" style="337" customWidth="1"/>
    <col min="12805" max="12805" width="12.44140625" style="337" customWidth="1"/>
    <col min="12806" max="12806" width="13.88671875" style="337" customWidth="1"/>
    <col min="12807" max="12807" width="21" style="337" customWidth="1"/>
    <col min="12808" max="12809" width="11.6640625" style="337" bestFit="1" customWidth="1"/>
    <col min="12810" max="12810" width="8.77734375" style="337" bestFit="1" customWidth="1"/>
    <col min="12811" max="13056" width="10.88671875" style="337"/>
    <col min="13057" max="13057" width="5.5546875" style="337" bestFit="1" customWidth="1"/>
    <col min="13058" max="13058" width="44.5546875" style="337" customWidth="1"/>
    <col min="13059" max="13059" width="7.21875" style="337" customWidth="1"/>
    <col min="13060" max="13060" width="9.109375" style="337" customWidth="1"/>
    <col min="13061" max="13061" width="12.44140625" style="337" customWidth="1"/>
    <col min="13062" max="13062" width="13.88671875" style="337" customWidth="1"/>
    <col min="13063" max="13063" width="21" style="337" customWidth="1"/>
    <col min="13064" max="13065" width="11.6640625" style="337" bestFit="1" customWidth="1"/>
    <col min="13066" max="13066" width="8.77734375" style="337" bestFit="1" customWidth="1"/>
    <col min="13067" max="13312" width="10.88671875" style="337"/>
    <col min="13313" max="13313" width="5.5546875" style="337" bestFit="1" customWidth="1"/>
    <col min="13314" max="13314" width="44.5546875" style="337" customWidth="1"/>
    <col min="13315" max="13315" width="7.21875" style="337" customWidth="1"/>
    <col min="13316" max="13316" width="9.109375" style="337" customWidth="1"/>
    <col min="13317" max="13317" width="12.44140625" style="337" customWidth="1"/>
    <col min="13318" max="13318" width="13.88671875" style="337" customWidth="1"/>
    <col min="13319" max="13319" width="21" style="337" customWidth="1"/>
    <col min="13320" max="13321" width="11.6640625" style="337" bestFit="1" customWidth="1"/>
    <col min="13322" max="13322" width="8.77734375" style="337" bestFit="1" customWidth="1"/>
    <col min="13323" max="13568" width="10.88671875" style="337"/>
    <col min="13569" max="13569" width="5.5546875" style="337" bestFit="1" customWidth="1"/>
    <col min="13570" max="13570" width="44.5546875" style="337" customWidth="1"/>
    <col min="13571" max="13571" width="7.21875" style="337" customWidth="1"/>
    <col min="13572" max="13572" width="9.109375" style="337" customWidth="1"/>
    <col min="13573" max="13573" width="12.44140625" style="337" customWidth="1"/>
    <col min="13574" max="13574" width="13.88671875" style="337" customWidth="1"/>
    <col min="13575" max="13575" width="21" style="337" customWidth="1"/>
    <col min="13576" max="13577" width="11.6640625" style="337" bestFit="1" customWidth="1"/>
    <col min="13578" max="13578" width="8.77734375" style="337" bestFit="1" customWidth="1"/>
    <col min="13579" max="13824" width="10.88671875" style="337"/>
    <col min="13825" max="13825" width="5.5546875" style="337" bestFit="1" customWidth="1"/>
    <col min="13826" max="13826" width="44.5546875" style="337" customWidth="1"/>
    <col min="13827" max="13827" width="7.21875" style="337" customWidth="1"/>
    <col min="13828" max="13828" width="9.109375" style="337" customWidth="1"/>
    <col min="13829" max="13829" width="12.44140625" style="337" customWidth="1"/>
    <col min="13830" max="13830" width="13.88671875" style="337" customWidth="1"/>
    <col min="13831" max="13831" width="21" style="337" customWidth="1"/>
    <col min="13832" max="13833" width="11.6640625" style="337" bestFit="1" customWidth="1"/>
    <col min="13834" max="13834" width="8.77734375" style="337" bestFit="1" customWidth="1"/>
    <col min="13835" max="14080" width="10.88671875" style="337"/>
    <col min="14081" max="14081" width="5.5546875" style="337" bestFit="1" customWidth="1"/>
    <col min="14082" max="14082" width="44.5546875" style="337" customWidth="1"/>
    <col min="14083" max="14083" width="7.21875" style="337" customWidth="1"/>
    <col min="14084" max="14084" width="9.109375" style="337" customWidth="1"/>
    <col min="14085" max="14085" width="12.44140625" style="337" customWidth="1"/>
    <col min="14086" max="14086" width="13.88671875" style="337" customWidth="1"/>
    <col min="14087" max="14087" width="21" style="337" customWidth="1"/>
    <col min="14088" max="14089" width="11.6640625" style="337" bestFit="1" customWidth="1"/>
    <col min="14090" max="14090" width="8.77734375" style="337" bestFit="1" customWidth="1"/>
    <col min="14091" max="14336" width="10.88671875" style="337"/>
    <col min="14337" max="14337" width="5.5546875" style="337" bestFit="1" customWidth="1"/>
    <col min="14338" max="14338" width="44.5546875" style="337" customWidth="1"/>
    <col min="14339" max="14339" width="7.21875" style="337" customWidth="1"/>
    <col min="14340" max="14340" width="9.109375" style="337" customWidth="1"/>
    <col min="14341" max="14341" width="12.44140625" style="337" customWidth="1"/>
    <col min="14342" max="14342" width="13.88671875" style="337" customWidth="1"/>
    <col min="14343" max="14343" width="21" style="337" customWidth="1"/>
    <col min="14344" max="14345" width="11.6640625" style="337" bestFit="1" customWidth="1"/>
    <col min="14346" max="14346" width="8.77734375" style="337" bestFit="1" customWidth="1"/>
    <col min="14347" max="14592" width="10.88671875" style="337"/>
    <col min="14593" max="14593" width="5.5546875" style="337" bestFit="1" customWidth="1"/>
    <col min="14594" max="14594" width="44.5546875" style="337" customWidth="1"/>
    <col min="14595" max="14595" width="7.21875" style="337" customWidth="1"/>
    <col min="14596" max="14596" width="9.109375" style="337" customWidth="1"/>
    <col min="14597" max="14597" width="12.44140625" style="337" customWidth="1"/>
    <col min="14598" max="14598" width="13.88671875" style="337" customWidth="1"/>
    <col min="14599" max="14599" width="21" style="337" customWidth="1"/>
    <col min="14600" max="14601" width="11.6640625" style="337" bestFit="1" customWidth="1"/>
    <col min="14602" max="14602" width="8.77734375" style="337" bestFit="1" customWidth="1"/>
    <col min="14603" max="14848" width="10.88671875" style="337"/>
    <col min="14849" max="14849" width="5.5546875" style="337" bestFit="1" customWidth="1"/>
    <col min="14850" max="14850" width="44.5546875" style="337" customWidth="1"/>
    <col min="14851" max="14851" width="7.21875" style="337" customWidth="1"/>
    <col min="14852" max="14852" width="9.109375" style="337" customWidth="1"/>
    <col min="14853" max="14853" width="12.44140625" style="337" customWidth="1"/>
    <col min="14854" max="14854" width="13.88671875" style="337" customWidth="1"/>
    <col min="14855" max="14855" width="21" style="337" customWidth="1"/>
    <col min="14856" max="14857" width="11.6640625" style="337" bestFit="1" customWidth="1"/>
    <col min="14858" max="14858" width="8.77734375" style="337" bestFit="1" customWidth="1"/>
    <col min="14859" max="15104" width="10.88671875" style="337"/>
    <col min="15105" max="15105" width="5.5546875" style="337" bestFit="1" customWidth="1"/>
    <col min="15106" max="15106" width="44.5546875" style="337" customWidth="1"/>
    <col min="15107" max="15107" width="7.21875" style="337" customWidth="1"/>
    <col min="15108" max="15108" width="9.109375" style="337" customWidth="1"/>
    <col min="15109" max="15109" width="12.44140625" style="337" customWidth="1"/>
    <col min="15110" max="15110" width="13.88671875" style="337" customWidth="1"/>
    <col min="15111" max="15111" width="21" style="337" customWidth="1"/>
    <col min="15112" max="15113" width="11.6640625" style="337" bestFit="1" customWidth="1"/>
    <col min="15114" max="15114" width="8.77734375" style="337" bestFit="1" customWidth="1"/>
    <col min="15115" max="15360" width="10.88671875" style="337"/>
    <col min="15361" max="15361" width="5.5546875" style="337" bestFit="1" customWidth="1"/>
    <col min="15362" max="15362" width="44.5546875" style="337" customWidth="1"/>
    <col min="15363" max="15363" width="7.21875" style="337" customWidth="1"/>
    <col min="15364" max="15364" width="9.109375" style="337" customWidth="1"/>
    <col min="15365" max="15365" width="12.44140625" style="337" customWidth="1"/>
    <col min="15366" max="15366" width="13.88671875" style="337" customWidth="1"/>
    <col min="15367" max="15367" width="21" style="337" customWidth="1"/>
    <col min="15368" max="15369" width="11.6640625" style="337" bestFit="1" customWidth="1"/>
    <col min="15370" max="15370" width="8.77734375" style="337" bestFit="1" customWidth="1"/>
    <col min="15371" max="15616" width="10.88671875" style="337"/>
    <col min="15617" max="15617" width="5.5546875" style="337" bestFit="1" customWidth="1"/>
    <col min="15618" max="15618" width="44.5546875" style="337" customWidth="1"/>
    <col min="15619" max="15619" width="7.21875" style="337" customWidth="1"/>
    <col min="15620" max="15620" width="9.109375" style="337" customWidth="1"/>
    <col min="15621" max="15621" width="12.44140625" style="337" customWidth="1"/>
    <col min="15622" max="15622" width="13.88671875" style="337" customWidth="1"/>
    <col min="15623" max="15623" width="21" style="337" customWidth="1"/>
    <col min="15624" max="15625" width="11.6640625" style="337" bestFit="1" customWidth="1"/>
    <col min="15626" max="15626" width="8.77734375" style="337" bestFit="1" customWidth="1"/>
    <col min="15627" max="15872" width="10.88671875" style="337"/>
    <col min="15873" max="15873" width="5.5546875" style="337" bestFit="1" customWidth="1"/>
    <col min="15874" max="15874" width="44.5546875" style="337" customWidth="1"/>
    <col min="15875" max="15875" width="7.21875" style="337" customWidth="1"/>
    <col min="15876" max="15876" width="9.109375" style="337" customWidth="1"/>
    <col min="15877" max="15877" width="12.44140625" style="337" customWidth="1"/>
    <col min="15878" max="15878" width="13.88671875" style="337" customWidth="1"/>
    <col min="15879" max="15879" width="21" style="337" customWidth="1"/>
    <col min="15880" max="15881" width="11.6640625" style="337" bestFit="1" customWidth="1"/>
    <col min="15882" max="15882" width="8.77734375" style="337" bestFit="1" customWidth="1"/>
    <col min="15883" max="16128" width="10.88671875" style="337"/>
    <col min="16129" max="16129" width="5.5546875" style="337" bestFit="1" customWidth="1"/>
    <col min="16130" max="16130" width="44.5546875" style="337" customWidth="1"/>
    <col min="16131" max="16131" width="7.21875" style="337" customWidth="1"/>
    <col min="16132" max="16132" width="9.109375" style="337" customWidth="1"/>
    <col min="16133" max="16133" width="12.44140625" style="337" customWidth="1"/>
    <col min="16134" max="16134" width="13.88671875" style="337" customWidth="1"/>
    <col min="16135" max="16135" width="21" style="337" customWidth="1"/>
    <col min="16136" max="16137" width="11.6640625" style="337" bestFit="1" customWidth="1"/>
    <col min="16138" max="16138" width="8.77734375" style="337" bestFit="1" customWidth="1"/>
    <col min="16139" max="16384" width="10.88671875" style="337"/>
  </cols>
  <sheetData>
    <row r="1" spans="1:6" ht="14.4" thickBot="1">
      <c r="A1" s="490"/>
      <c r="B1" s="491" t="s">
        <v>684</v>
      </c>
      <c r="C1" s="492"/>
      <c r="D1" s="503"/>
      <c r="E1" s="494"/>
      <c r="F1" s="494"/>
    </row>
    <row r="2" spans="1:6">
      <c r="A2" s="405"/>
    </row>
    <row r="3" spans="1:6" ht="233.4" customHeight="1">
      <c r="A3" s="405"/>
      <c r="B3" s="334" t="s">
        <v>477</v>
      </c>
    </row>
    <row r="4" spans="1:6">
      <c r="A4" s="405"/>
      <c r="B4" s="338"/>
    </row>
    <row r="5" spans="1:6" ht="110.4">
      <c r="A5" s="405" t="s">
        <v>141</v>
      </c>
      <c r="B5" s="339" t="s">
        <v>685</v>
      </c>
    </row>
    <row r="6" spans="1:6" ht="82.8">
      <c r="A6" s="405"/>
      <c r="B6" s="339" t="s">
        <v>686</v>
      </c>
    </row>
    <row r="7" spans="1:6">
      <c r="A7" s="405"/>
      <c r="B7" s="342" t="s">
        <v>540</v>
      </c>
    </row>
    <row r="8" spans="1:6">
      <c r="A8" s="405"/>
      <c r="B8" s="339" t="s">
        <v>687</v>
      </c>
    </row>
    <row r="9" spans="1:6">
      <c r="A9" s="405"/>
      <c r="B9" s="339" t="s">
        <v>688</v>
      </c>
    </row>
    <row r="10" spans="1:6" ht="27.6">
      <c r="A10" s="405"/>
      <c r="B10" s="339" t="s">
        <v>689</v>
      </c>
    </row>
    <row r="11" spans="1:6">
      <c r="A11" s="405"/>
      <c r="B11" s="339" t="s">
        <v>690</v>
      </c>
    </row>
    <row r="12" spans="1:6">
      <c r="A12" s="405"/>
      <c r="B12" s="339" t="s">
        <v>647</v>
      </c>
    </row>
    <row r="13" spans="1:6">
      <c r="A13" s="405"/>
      <c r="B13" s="339" t="s">
        <v>691</v>
      </c>
    </row>
    <row r="14" spans="1:6">
      <c r="A14" s="405"/>
      <c r="B14" s="339" t="s">
        <v>692</v>
      </c>
    </row>
    <row r="15" spans="1:6" ht="27.6">
      <c r="A15" s="405"/>
      <c r="B15" s="339" t="s">
        <v>693</v>
      </c>
    </row>
    <row r="16" spans="1:6">
      <c r="A16" s="405"/>
      <c r="B16" s="339" t="s">
        <v>649</v>
      </c>
    </row>
    <row r="17" spans="1:6" ht="41.4">
      <c r="A17" s="405"/>
      <c r="B17" s="338" t="s">
        <v>651</v>
      </c>
    </row>
    <row r="18" spans="1:6">
      <c r="A18" s="405"/>
      <c r="B18" s="339" t="s">
        <v>694</v>
      </c>
      <c r="C18" s="335" t="s">
        <v>10</v>
      </c>
      <c r="D18" s="504">
        <v>2</v>
      </c>
      <c r="E18" s="67"/>
      <c r="F18" s="38">
        <f>D18*ROUND(E18,2)</f>
        <v>0</v>
      </c>
    </row>
    <row r="19" spans="1:6">
      <c r="A19" s="405"/>
      <c r="B19" s="339"/>
    </row>
    <row r="20" spans="1:6">
      <c r="A20" s="405" t="s">
        <v>126</v>
      </c>
      <c r="B20" s="342" t="s">
        <v>695</v>
      </c>
    </row>
    <row r="21" spans="1:6" ht="27.6">
      <c r="A21" s="405"/>
      <c r="B21" s="497" t="s">
        <v>696</v>
      </c>
    </row>
    <row r="22" spans="1:6">
      <c r="A22" s="405"/>
      <c r="B22" s="497" t="s">
        <v>697</v>
      </c>
    </row>
    <row r="23" spans="1:6">
      <c r="A23" s="405"/>
      <c r="B23" s="497" t="s">
        <v>698</v>
      </c>
    </row>
    <row r="24" spans="1:6">
      <c r="A24" s="405"/>
      <c r="B24" s="497" t="s">
        <v>699</v>
      </c>
    </row>
    <row r="25" spans="1:6" ht="27.6">
      <c r="A25" s="405"/>
      <c r="B25" s="497" t="s">
        <v>700</v>
      </c>
    </row>
    <row r="26" spans="1:6">
      <c r="A26" s="405"/>
      <c r="B26" s="497" t="s">
        <v>701</v>
      </c>
    </row>
    <row r="27" spans="1:6">
      <c r="A27" s="405"/>
      <c r="B27" s="342" t="s">
        <v>540</v>
      </c>
    </row>
    <row r="28" spans="1:6">
      <c r="A28" s="405"/>
      <c r="B28" s="339" t="s">
        <v>702</v>
      </c>
    </row>
    <row r="29" spans="1:6" ht="27.6">
      <c r="A29" s="405"/>
      <c r="B29" s="339" t="s">
        <v>703</v>
      </c>
    </row>
    <row r="30" spans="1:6" ht="27.6">
      <c r="A30" s="405"/>
      <c r="B30" s="339" t="s">
        <v>704</v>
      </c>
    </row>
    <row r="31" spans="1:6">
      <c r="A31" s="405"/>
      <c r="B31" s="339" t="s">
        <v>705</v>
      </c>
    </row>
    <row r="32" spans="1:6">
      <c r="A32" s="405"/>
      <c r="B32" s="339" t="s">
        <v>706</v>
      </c>
    </row>
    <row r="33" spans="1:6">
      <c r="A33" s="405"/>
      <c r="B33" s="339" t="s">
        <v>707</v>
      </c>
    </row>
    <row r="34" spans="1:6">
      <c r="A34" s="405"/>
      <c r="B34" s="339" t="s">
        <v>708</v>
      </c>
    </row>
    <row r="35" spans="1:6">
      <c r="A35" s="405"/>
      <c r="B35" s="339" t="s">
        <v>709</v>
      </c>
    </row>
    <row r="36" spans="1:6" ht="41.4">
      <c r="A36" s="405"/>
      <c r="B36" s="338" t="s">
        <v>651</v>
      </c>
    </row>
    <row r="37" spans="1:6">
      <c r="A37" s="405"/>
      <c r="B37" s="339" t="s">
        <v>710</v>
      </c>
      <c r="C37" s="335" t="s">
        <v>10</v>
      </c>
      <c r="D37" s="504">
        <v>25</v>
      </c>
      <c r="E37" s="67"/>
      <c r="F37" s="38">
        <f>D37*ROUND(E37,2)</f>
        <v>0</v>
      </c>
    </row>
    <row r="38" spans="1:6">
      <c r="A38" s="405"/>
      <c r="B38" s="339"/>
    </row>
    <row r="39" spans="1:6">
      <c r="A39" s="405" t="s">
        <v>128</v>
      </c>
      <c r="B39" s="342" t="s">
        <v>711</v>
      </c>
    </row>
    <row r="40" spans="1:6">
      <c r="A40" s="405"/>
      <c r="B40" s="339" t="s">
        <v>712</v>
      </c>
    </row>
    <row r="41" spans="1:6">
      <c r="A41" s="405"/>
      <c r="B41" s="339" t="s">
        <v>713</v>
      </c>
    </row>
    <row r="42" spans="1:6">
      <c r="A42" s="405"/>
      <c r="B42" s="339" t="s">
        <v>714</v>
      </c>
    </row>
    <row r="43" spans="1:6">
      <c r="A43" s="405"/>
      <c r="B43" s="339" t="s">
        <v>715</v>
      </c>
    </row>
    <row r="44" spans="1:6">
      <c r="A44" s="405"/>
      <c r="B44" s="339" t="s">
        <v>716</v>
      </c>
    </row>
    <row r="45" spans="1:6">
      <c r="A45" s="405"/>
      <c r="B45" s="339" t="s">
        <v>717</v>
      </c>
    </row>
    <row r="46" spans="1:6" ht="27.6">
      <c r="A46" s="405"/>
      <c r="B46" s="339" t="s">
        <v>718</v>
      </c>
    </row>
    <row r="47" spans="1:6">
      <c r="A47" s="405"/>
      <c r="B47" s="339" t="s">
        <v>719</v>
      </c>
    </row>
    <row r="48" spans="1:6" ht="41.4">
      <c r="A48" s="405"/>
      <c r="B48" s="338" t="s">
        <v>651</v>
      </c>
    </row>
    <row r="49" spans="1:6">
      <c r="A49" s="405"/>
      <c r="B49" s="339" t="s">
        <v>720</v>
      </c>
      <c r="C49" s="335" t="s">
        <v>17</v>
      </c>
      <c r="D49" s="504">
        <v>25</v>
      </c>
      <c r="E49" s="67"/>
      <c r="F49" s="38">
        <f>D49*ROUND(E49,2)</f>
        <v>0</v>
      </c>
    </row>
    <row r="50" spans="1:6">
      <c r="A50" s="405"/>
      <c r="B50" s="339"/>
    </row>
    <row r="51" spans="1:6">
      <c r="A51" s="405" t="s">
        <v>130</v>
      </c>
      <c r="B51" s="342" t="s">
        <v>721</v>
      </c>
    </row>
    <row r="52" spans="1:6" ht="41.4">
      <c r="A52" s="405"/>
      <c r="B52" s="338" t="s">
        <v>651</v>
      </c>
    </row>
    <row r="53" spans="1:6">
      <c r="A53" s="405"/>
      <c r="B53" s="339" t="s">
        <v>722</v>
      </c>
      <c r="C53" s="335" t="s">
        <v>17</v>
      </c>
      <c r="D53" s="504">
        <v>23</v>
      </c>
      <c r="E53" s="67"/>
      <c r="F53" s="38">
        <f>D53*ROUND(E53,2)</f>
        <v>0</v>
      </c>
    </row>
    <row r="54" spans="1:6">
      <c r="A54" s="405"/>
      <c r="B54" s="339"/>
      <c r="E54" s="367"/>
      <c r="F54" s="442"/>
    </row>
    <row r="55" spans="1:6" ht="110.4">
      <c r="A55" s="405" t="s">
        <v>132</v>
      </c>
      <c r="B55" s="339" t="s">
        <v>723</v>
      </c>
    </row>
    <row r="56" spans="1:6">
      <c r="A56" s="405"/>
      <c r="B56" s="497" t="s">
        <v>724</v>
      </c>
    </row>
    <row r="57" spans="1:6">
      <c r="A57" s="405"/>
      <c r="B57" s="497" t="s">
        <v>725</v>
      </c>
    </row>
    <row r="58" spans="1:6">
      <c r="A58" s="405"/>
      <c r="B58" s="497" t="s">
        <v>713</v>
      </c>
    </row>
    <row r="59" spans="1:6">
      <c r="A59" s="405"/>
      <c r="B59" s="497" t="s">
        <v>726</v>
      </c>
    </row>
    <row r="60" spans="1:6" ht="27.6">
      <c r="A60" s="405"/>
      <c r="B60" s="497" t="s">
        <v>727</v>
      </c>
    </row>
    <row r="61" spans="1:6">
      <c r="A61" s="405"/>
      <c r="B61" s="497" t="s">
        <v>728</v>
      </c>
    </row>
    <row r="62" spans="1:6" ht="27.6">
      <c r="A62" s="405"/>
      <c r="B62" s="497" t="s">
        <v>718</v>
      </c>
    </row>
    <row r="63" spans="1:6" ht="27.6">
      <c r="A63" s="405"/>
      <c r="B63" s="497" t="s">
        <v>729</v>
      </c>
    </row>
    <row r="64" spans="1:6" ht="41.4">
      <c r="A64" s="405"/>
      <c r="B64" s="338" t="s">
        <v>651</v>
      </c>
    </row>
    <row r="65" spans="1:6">
      <c r="A65" s="405"/>
      <c r="B65" s="339" t="s">
        <v>730</v>
      </c>
      <c r="C65" s="335" t="s">
        <v>10</v>
      </c>
      <c r="D65" s="504">
        <v>1</v>
      </c>
      <c r="E65" s="67"/>
      <c r="F65" s="38">
        <f>D65*ROUND(E65,2)</f>
        <v>0</v>
      </c>
    </row>
    <row r="66" spans="1:6">
      <c r="A66" s="405"/>
      <c r="B66" s="339"/>
      <c r="E66" s="367"/>
      <c r="F66" s="442"/>
    </row>
    <row r="67" spans="1:6" ht="69">
      <c r="A67" s="405" t="s">
        <v>134</v>
      </c>
      <c r="B67" s="339" t="s">
        <v>731</v>
      </c>
    </row>
    <row r="68" spans="1:6">
      <c r="A68" s="405"/>
      <c r="B68" s="339" t="s">
        <v>732</v>
      </c>
      <c r="C68" s="335" t="s">
        <v>158</v>
      </c>
      <c r="D68" s="504">
        <v>30</v>
      </c>
      <c r="E68" s="67"/>
      <c r="F68" s="38">
        <f t="shared" ref="F68:F73" si="0">D68*ROUND(E68,2)</f>
        <v>0</v>
      </c>
    </row>
    <row r="69" spans="1:6">
      <c r="A69" s="405"/>
      <c r="B69" s="339" t="s">
        <v>733</v>
      </c>
      <c r="C69" s="335" t="s">
        <v>158</v>
      </c>
      <c r="D69" s="504">
        <f>33+45</f>
        <v>78</v>
      </c>
      <c r="E69" s="67"/>
      <c r="F69" s="38">
        <f t="shared" si="0"/>
        <v>0</v>
      </c>
    </row>
    <row r="70" spans="1:6">
      <c r="A70" s="405"/>
      <c r="B70" s="339" t="s">
        <v>734</v>
      </c>
      <c r="C70" s="335" t="s">
        <v>158</v>
      </c>
      <c r="D70" s="504">
        <f>30+22</f>
        <v>52</v>
      </c>
      <c r="E70" s="67"/>
      <c r="F70" s="38">
        <f t="shared" si="0"/>
        <v>0</v>
      </c>
    </row>
    <row r="71" spans="1:6">
      <c r="A71" s="405"/>
      <c r="B71" s="339" t="s">
        <v>735</v>
      </c>
      <c r="C71" s="335" t="s">
        <v>158</v>
      </c>
      <c r="D71" s="504">
        <v>45</v>
      </c>
      <c r="E71" s="67"/>
      <c r="F71" s="38">
        <f t="shared" si="0"/>
        <v>0</v>
      </c>
    </row>
    <row r="72" spans="1:6">
      <c r="A72" s="405"/>
      <c r="B72" s="339" t="s">
        <v>736</v>
      </c>
      <c r="C72" s="335" t="s">
        <v>158</v>
      </c>
      <c r="D72" s="504">
        <v>33</v>
      </c>
      <c r="E72" s="67"/>
      <c r="F72" s="38">
        <f t="shared" si="0"/>
        <v>0</v>
      </c>
    </row>
    <row r="73" spans="1:6">
      <c r="A73" s="405"/>
      <c r="B73" s="339" t="s">
        <v>737</v>
      </c>
      <c r="C73" s="335" t="s">
        <v>158</v>
      </c>
      <c r="D73" s="504">
        <v>22</v>
      </c>
      <c r="E73" s="67"/>
      <c r="F73" s="38">
        <f t="shared" si="0"/>
        <v>0</v>
      </c>
    </row>
    <row r="74" spans="1:6">
      <c r="A74" s="405"/>
      <c r="B74" s="339"/>
    </row>
    <row r="75" spans="1:6">
      <c r="A75" s="405" t="s">
        <v>136</v>
      </c>
      <c r="B75" s="342" t="s">
        <v>738</v>
      </c>
    </row>
    <row r="76" spans="1:6">
      <c r="A76" s="405"/>
      <c r="B76" s="339" t="s">
        <v>670</v>
      </c>
    </row>
    <row r="77" spans="1:6" ht="27.6">
      <c r="A77" s="405"/>
      <c r="B77" s="339" t="s">
        <v>739</v>
      </c>
    </row>
    <row r="78" spans="1:6">
      <c r="A78" s="405"/>
      <c r="B78" s="339" t="s">
        <v>557</v>
      </c>
    </row>
    <row r="79" spans="1:6" ht="27.6">
      <c r="A79" s="405"/>
      <c r="B79" s="339" t="s">
        <v>740</v>
      </c>
    </row>
    <row r="80" spans="1:6" ht="27.6">
      <c r="A80" s="405"/>
      <c r="B80" s="339" t="s">
        <v>559</v>
      </c>
    </row>
    <row r="81" spans="1:6">
      <c r="A81" s="405"/>
      <c r="B81" s="339"/>
      <c r="C81" s="335" t="s">
        <v>10</v>
      </c>
      <c r="D81" s="504">
        <v>25</v>
      </c>
      <c r="E81" s="67"/>
      <c r="F81" s="38">
        <f>D81*ROUND(E81,2)</f>
        <v>0</v>
      </c>
    </row>
    <row r="82" spans="1:6">
      <c r="A82" s="405"/>
      <c r="B82" s="339"/>
    </row>
    <row r="83" spans="1:6">
      <c r="A83" s="405" t="s">
        <v>138</v>
      </c>
      <c r="B83" s="342" t="s">
        <v>741</v>
      </c>
    </row>
    <row r="84" spans="1:6">
      <c r="A84" s="405"/>
      <c r="B84" s="339" t="s">
        <v>742</v>
      </c>
    </row>
    <row r="85" spans="1:6">
      <c r="A85" s="405"/>
      <c r="B85" s="339" t="s">
        <v>553</v>
      </c>
    </row>
    <row r="86" spans="1:6">
      <c r="A86" s="405"/>
      <c r="B86" s="339" t="s">
        <v>554</v>
      </c>
    </row>
    <row r="87" spans="1:6">
      <c r="A87" s="405"/>
      <c r="B87" s="339"/>
      <c r="C87" s="335" t="s">
        <v>10</v>
      </c>
      <c r="D87" s="504">
        <v>2</v>
      </c>
      <c r="E87" s="67"/>
      <c r="F87" s="38">
        <f>D87*ROUND(E87,2)</f>
        <v>0</v>
      </c>
    </row>
    <row r="88" spans="1:6">
      <c r="A88" s="405"/>
      <c r="B88" s="339"/>
    </row>
    <row r="89" spans="1:6">
      <c r="A89" s="405" t="s">
        <v>139</v>
      </c>
      <c r="B89" s="342" t="s">
        <v>743</v>
      </c>
    </row>
    <row r="90" spans="1:6">
      <c r="A90" s="405"/>
      <c r="B90" s="339" t="s">
        <v>744</v>
      </c>
    </row>
    <row r="91" spans="1:6">
      <c r="A91" s="405"/>
      <c r="B91" s="339" t="s">
        <v>745</v>
      </c>
    </row>
    <row r="92" spans="1:6">
      <c r="A92" s="405"/>
      <c r="B92" s="339"/>
      <c r="C92" s="335" t="s">
        <v>65</v>
      </c>
      <c r="D92" s="504">
        <v>20</v>
      </c>
      <c r="E92" s="67"/>
      <c r="F92" s="38">
        <f>D92*ROUND(E92,2)</f>
        <v>0</v>
      </c>
    </row>
    <row r="93" spans="1:6" ht="15.6">
      <c r="A93" s="405"/>
      <c r="B93" s="505"/>
    </row>
    <row r="94" spans="1:6">
      <c r="A94" s="405" t="s">
        <v>746</v>
      </c>
      <c r="B94" s="342" t="s">
        <v>676</v>
      </c>
    </row>
    <row r="95" spans="1:6">
      <c r="A95" s="405"/>
      <c r="B95" s="339" t="s">
        <v>677</v>
      </c>
    </row>
    <row r="96" spans="1:6">
      <c r="A96" s="405"/>
      <c r="B96" s="339" t="s">
        <v>678</v>
      </c>
    </row>
    <row r="97" spans="1:6">
      <c r="A97" s="405"/>
      <c r="B97" s="339" t="s">
        <v>679</v>
      </c>
    </row>
    <row r="98" spans="1:6">
      <c r="A98" s="405"/>
      <c r="B98" s="339"/>
      <c r="C98" s="335" t="s">
        <v>10</v>
      </c>
      <c r="D98" s="504">
        <v>1</v>
      </c>
      <c r="E98" s="67"/>
      <c r="F98" s="38">
        <f>D98*ROUND(E98,2)</f>
        <v>0</v>
      </c>
    </row>
    <row r="99" spans="1:6">
      <c r="A99" s="405"/>
      <c r="B99" s="339"/>
    </row>
    <row r="100" spans="1:6">
      <c r="A100" s="405" t="s">
        <v>185</v>
      </c>
      <c r="B100" s="342" t="s">
        <v>747</v>
      </c>
    </row>
    <row r="101" spans="1:6">
      <c r="A101" s="405"/>
      <c r="B101" s="339" t="s">
        <v>748</v>
      </c>
    </row>
    <row r="102" spans="1:6">
      <c r="A102" s="405"/>
      <c r="B102" s="339" t="s">
        <v>749</v>
      </c>
    </row>
    <row r="103" spans="1:6">
      <c r="A103" s="405"/>
      <c r="B103" s="339" t="s">
        <v>750</v>
      </c>
    </row>
    <row r="104" spans="1:6">
      <c r="A104" s="405"/>
      <c r="B104" s="339" t="s">
        <v>751</v>
      </c>
    </row>
    <row r="105" spans="1:6" ht="17.25" customHeight="1">
      <c r="A105" s="405"/>
      <c r="B105" s="497" t="s">
        <v>752</v>
      </c>
    </row>
    <row r="106" spans="1:6">
      <c r="A106" s="405"/>
      <c r="B106" s="497" t="s">
        <v>753</v>
      </c>
    </row>
    <row r="107" spans="1:6">
      <c r="A107" s="405"/>
      <c r="B107" s="339"/>
      <c r="C107" s="335" t="s">
        <v>10</v>
      </c>
      <c r="D107" s="504">
        <v>1</v>
      </c>
      <c r="E107" s="67"/>
      <c r="F107" s="38">
        <f>D107*ROUND(E107,2)</f>
        <v>0</v>
      </c>
    </row>
    <row r="108" spans="1:6">
      <c r="A108" s="405"/>
      <c r="B108" s="339"/>
    </row>
    <row r="109" spans="1:6">
      <c r="A109" s="405"/>
      <c r="B109" s="506" t="s">
        <v>754</v>
      </c>
    </row>
    <row r="110" spans="1:6">
      <c r="A110" s="405"/>
      <c r="B110" s="339"/>
    </row>
    <row r="111" spans="1:6" ht="193.2">
      <c r="A111" s="405" t="s">
        <v>187</v>
      </c>
      <c r="B111" s="339" t="s">
        <v>755</v>
      </c>
    </row>
    <row r="112" spans="1:6" ht="41.4">
      <c r="A112" s="405"/>
      <c r="B112" s="338" t="s">
        <v>623</v>
      </c>
    </row>
    <row r="113" spans="1:6">
      <c r="A113" s="405"/>
      <c r="B113" s="338" t="s">
        <v>398</v>
      </c>
    </row>
    <row r="114" spans="1:6" ht="69">
      <c r="A114" s="405"/>
      <c r="B114" s="339" t="s">
        <v>756</v>
      </c>
      <c r="C114" s="368" t="s">
        <v>10</v>
      </c>
      <c r="D114" s="504">
        <v>2</v>
      </c>
      <c r="E114" s="67"/>
      <c r="F114" s="38">
        <f>D114*ROUND(E114,2)</f>
        <v>0</v>
      </c>
    </row>
    <row r="115" spans="1:6">
      <c r="A115" s="405"/>
      <c r="B115" s="339"/>
    </row>
    <row r="116" spans="1:6">
      <c r="A116" s="405" t="s">
        <v>189</v>
      </c>
      <c r="B116" s="339" t="s">
        <v>757</v>
      </c>
      <c r="D116" s="507"/>
    </row>
    <row r="117" spans="1:6">
      <c r="A117" s="405"/>
      <c r="B117" s="339"/>
      <c r="C117" s="335" t="s">
        <v>10</v>
      </c>
      <c r="D117" s="504">
        <v>1</v>
      </c>
      <c r="E117" s="67"/>
      <c r="F117" s="38">
        <f>D117*ROUND(E117,2)</f>
        <v>0</v>
      </c>
    </row>
    <row r="118" spans="1:6">
      <c r="A118" s="405"/>
      <c r="B118" s="339"/>
    </row>
    <row r="119" spans="1:6" ht="27.6">
      <c r="A119" s="405" t="s">
        <v>192</v>
      </c>
      <c r="B119" s="339" t="s">
        <v>460</v>
      </c>
    </row>
    <row r="120" spans="1:6">
      <c r="A120" s="405"/>
      <c r="B120" s="339"/>
      <c r="C120" s="335" t="s">
        <v>65</v>
      </c>
      <c r="D120" s="504">
        <v>45</v>
      </c>
      <c r="E120" s="67"/>
      <c r="F120" s="38">
        <f>D120*ROUND(E120,2)</f>
        <v>0</v>
      </c>
    </row>
    <row r="121" spans="1:6" ht="55.2">
      <c r="A121" s="381" t="s">
        <v>197</v>
      </c>
      <c r="B121" s="453" t="s">
        <v>758</v>
      </c>
      <c r="C121" s="368"/>
      <c r="D121" s="410"/>
      <c r="E121" s="412"/>
      <c r="F121" s="412"/>
    </row>
    <row r="122" spans="1:6">
      <c r="A122" s="405"/>
      <c r="B122" s="453" t="s">
        <v>562</v>
      </c>
      <c r="C122" s="368" t="s">
        <v>158</v>
      </c>
      <c r="D122" s="410">
        <v>45</v>
      </c>
      <c r="E122" s="67"/>
      <c r="F122" s="38">
        <f>D122*ROUND(E122,2)</f>
        <v>0</v>
      </c>
    </row>
    <row r="123" spans="1:6">
      <c r="A123" s="405"/>
      <c r="B123" s="453" t="s">
        <v>759</v>
      </c>
      <c r="C123" s="368" t="s">
        <v>158</v>
      </c>
      <c r="D123" s="410">
        <v>60</v>
      </c>
      <c r="E123" s="67"/>
      <c r="F123" s="38">
        <f>D123*ROUND(E123,2)</f>
        <v>0</v>
      </c>
    </row>
    <row r="124" spans="1:6">
      <c r="A124" s="405"/>
      <c r="B124" s="453"/>
      <c r="C124" s="368"/>
      <c r="D124" s="410"/>
      <c r="E124" s="412"/>
      <c r="F124" s="412"/>
    </row>
    <row r="125" spans="1:6">
      <c r="A125" s="405" t="s">
        <v>199</v>
      </c>
      <c r="B125" s="339" t="s">
        <v>680</v>
      </c>
    </row>
    <row r="126" spans="1:6" ht="16.2">
      <c r="A126" s="405"/>
      <c r="B126" s="339"/>
      <c r="C126" s="335" t="s">
        <v>681</v>
      </c>
      <c r="D126" s="504">
        <v>12</v>
      </c>
      <c r="E126" s="67"/>
      <c r="F126" s="38">
        <f>D126*ROUND(E126,2)</f>
        <v>0</v>
      </c>
    </row>
    <row r="127" spans="1:6">
      <c r="A127" s="405"/>
      <c r="B127" s="339"/>
    </row>
    <row r="128" spans="1:6">
      <c r="A128" s="405" t="s">
        <v>201</v>
      </c>
      <c r="B128" s="339" t="s">
        <v>682</v>
      </c>
    </row>
    <row r="129" spans="1:6" ht="16.2">
      <c r="A129" s="405"/>
      <c r="B129" s="339"/>
      <c r="C129" s="335" t="s">
        <v>681</v>
      </c>
      <c r="D129" s="504">
        <v>12</v>
      </c>
      <c r="E129" s="67"/>
      <c r="F129" s="38">
        <f>D129*ROUND(E129,2)</f>
        <v>0</v>
      </c>
    </row>
    <row r="130" spans="1:6">
      <c r="A130" s="405"/>
      <c r="B130" s="339"/>
    </row>
    <row r="131" spans="1:6" ht="27.6">
      <c r="A131" s="405" t="s">
        <v>203</v>
      </c>
      <c r="B131" s="339" t="s">
        <v>683</v>
      </c>
    </row>
    <row r="132" spans="1:6">
      <c r="A132" s="405"/>
      <c r="B132" s="339"/>
      <c r="C132" s="335" t="s">
        <v>468</v>
      </c>
      <c r="D132" s="504">
        <v>15</v>
      </c>
      <c r="E132" s="67"/>
      <c r="F132" s="38">
        <f>D132*ROUND(E132,2)</f>
        <v>0</v>
      </c>
    </row>
    <row r="133" spans="1:6">
      <c r="A133" s="405"/>
      <c r="B133" s="339"/>
    </row>
    <row r="134" spans="1:6" ht="41.4">
      <c r="A134" s="405" t="s">
        <v>205</v>
      </c>
      <c r="B134" s="339" t="s">
        <v>635</v>
      </c>
    </row>
    <row r="135" spans="1:6">
      <c r="A135" s="405"/>
      <c r="B135" s="339"/>
      <c r="C135" s="335" t="s">
        <v>17</v>
      </c>
      <c r="D135" s="504">
        <v>6</v>
      </c>
      <c r="E135" s="67"/>
      <c r="F135" s="38">
        <f>D135*ROUND(E135,2)</f>
        <v>0</v>
      </c>
    </row>
    <row r="136" spans="1:6">
      <c r="A136" s="405"/>
      <c r="B136" s="339"/>
      <c r="D136" s="507"/>
    </row>
    <row r="137" spans="1:6" ht="41.4">
      <c r="A137" s="405" t="s">
        <v>207</v>
      </c>
      <c r="B137" s="339" t="s">
        <v>791</v>
      </c>
      <c r="C137" s="340"/>
      <c r="D137" s="507"/>
    </row>
    <row r="138" spans="1:6">
      <c r="A138" s="405"/>
      <c r="B138" s="339"/>
      <c r="C138" s="335" t="s">
        <v>10</v>
      </c>
      <c r="D138" s="504">
        <v>1</v>
      </c>
      <c r="E138" s="67"/>
      <c r="F138" s="38">
        <f>D138*ROUND(E138,2)</f>
        <v>0</v>
      </c>
    </row>
    <row r="139" spans="1:6">
      <c r="A139" s="405"/>
      <c r="B139" s="339"/>
      <c r="C139" s="340"/>
      <c r="D139" s="507"/>
    </row>
    <row r="140" spans="1:6">
      <c r="A140" s="405" t="s">
        <v>209</v>
      </c>
      <c r="B140" s="339" t="s">
        <v>637</v>
      </c>
      <c r="C140" s="340"/>
      <c r="D140" s="507"/>
    </row>
    <row r="141" spans="1:6">
      <c r="A141" s="405"/>
      <c r="B141" s="339"/>
      <c r="C141" s="340" t="s">
        <v>10</v>
      </c>
      <c r="D141" s="507">
        <v>1</v>
      </c>
      <c r="E141" s="67"/>
      <c r="F141" s="38">
        <f>D141*ROUND(E141,2)</f>
        <v>0</v>
      </c>
    </row>
    <row r="142" spans="1:6">
      <c r="A142" s="405"/>
      <c r="B142" s="339"/>
      <c r="C142" s="340"/>
      <c r="D142" s="507"/>
    </row>
    <row r="143" spans="1:6">
      <c r="A143" s="405"/>
      <c r="B143" s="499"/>
      <c r="C143" s="500"/>
      <c r="D143" s="508"/>
      <c r="E143" s="502"/>
      <c r="F143" s="502"/>
    </row>
    <row r="144" spans="1:6" s="332" customFormat="1" ht="14.4" thickBot="1">
      <c r="A144" s="391"/>
      <c r="B144" s="392" t="s">
        <v>476</v>
      </c>
      <c r="C144" s="393"/>
      <c r="D144" s="394"/>
      <c r="E144" s="331"/>
      <c r="F144" s="395">
        <f>SUM(F18:F142)</f>
        <v>0</v>
      </c>
    </row>
  </sheetData>
  <sheetProtection password="C610" sheet="1" objects="1" scenarios="1"/>
  <pageMargins left="0.82" right="0.36" top="0.59" bottom="0.93" header="0" footer="0.15"/>
  <pageSetup paperSize="9" scale="98" fitToHeight="0" orientation="portrait" horizontalDpi="1200" verticalDpi="1200" r:id="rId1"/>
  <headerFooter alignWithMargins="0">
    <oddFooter>&amp;C&amp;9Stran &amp;P od &amp;N</oddFooter>
  </headerFooter>
  <rowBreaks count="4" manualBreakCount="4">
    <brk id="19" max="16383" man="1"/>
    <brk id="54" max="16383" man="1"/>
    <brk id="87" max="16383" man="1"/>
    <brk id="11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8DB17-2E08-4C3D-B9FD-F7C4D08EA6A4}">
  <sheetPr>
    <tabColor indexed="14"/>
    <pageSetUpPr fitToPage="1"/>
  </sheetPr>
  <dimension ref="A1:F81"/>
  <sheetViews>
    <sheetView view="pageBreakPreview" zoomScale="85" zoomScaleNormal="100" workbookViewId="0">
      <selection activeCell="E18" sqref="E18:F18"/>
    </sheetView>
  </sheetViews>
  <sheetFormatPr defaultColWidth="10.88671875" defaultRowHeight="13.8"/>
  <cols>
    <col min="1" max="1" width="5.5546875" style="345" bestFit="1" customWidth="1"/>
    <col min="2" max="2" width="45.77734375" style="337" customWidth="1"/>
    <col min="3" max="3" width="7.21875" style="335" customWidth="1"/>
    <col min="4" max="4" width="9.109375" style="495" customWidth="1"/>
    <col min="5" max="5" width="12.44140625" style="496" customWidth="1"/>
    <col min="6" max="6" width="14.5546875" style="496" customWidth="1"/>
    <col min="7" max="7" width="21" style="337" customWidth="1"/>
    <col min="8" max="9" width="11.6640625" style="337" bestFit="1" customWidth="1"/>
    <col min="10" max="10" width="8.77734375" style="337" bestFit="1" customWidth="1"/>
    <col min="11" max="256" width="10.88671875" style="337"/>
    <col min="257" max="257" width="5.5546875" style="337" bestFit="1" customWidth="1"/>
    <col min="258" max="258" width="45.77734375" style="337" customWidth="1"/>
    <col min="259" max="259" width="7.21875" style="337" customWidth="1"/>
    <col min="260" max="260" width="9.109375" style="337" customWidth="1"/>
    <col min="261" max="261" width="12.44140625" style="337" customWidth="1"/>
    <col min="262" max="262" width="10.33203125" style="337" customWidth="1"/>
    <col min="263" max="263" width="21" style="337" customWidth="1"/>
    <col min="264" max="265" width="11.6640625" style="337" bestFit="1" customWidth="1"/>
    <col min="266" max="266" width="8.77734375" style="337" bestFit="1" customWidth="1"/>
    <col min="267" max="512" width="10.88671875" style="337"/>
    <col min="513" max="513" width="5.5546875" style="337" bestFit="1" customWidth="1"/>
    <col min="514" max="514" width="45.77734375" style="337" customWidth="1"/>
    <col min="515" max="515" width="7.21875" style="337" customWidth="1"/>
    <col min="516" max="516" width="9.109375" style="337" customWidth="1"/>
    <col min="517" max="517" width="12.44140625" style="337" customWidth="1"/>
    <col min="518" max="518" width="10.33203125" style="337" customWidth="1"/>
    <col min="519" max="519" width="21" style="337" customWidth="1"/>
    <col min="520" max="521" width="11.6640625" style="337" bestFit="1" customWidth="1"/>
    <col min="522" max="522" width="8.77734375" style="337" bestFit="1" customWidth="1"/>
    <col min="523" max="768" width="10.88671875" style="337"/>
    <col min="769" max="769" width="5.5546875" style="337" bestFit="1" customWidth="1"/>
    <col min="770" max="770" width="45.77734375" style="337" customWidth="1"/>
    <col min="771" max="771" width="7.21875" style="337" customWidth="1"/>
    <col min="772" max="772" width="9.109375" style="337" customWidth="1"/>
    <col min="773" max="773" width="12.44140625" style="337" customWidth="1"/>
    <col min="774" max="774" width="10.33203125" style="337" customWidth="1"/>
    <col min="775" max="775" width="21" style="337" customWidth="1"/>
    <col min="776" max="777" width="11.6640625" style="337" bestFit="1" customWidth="1"/>
    <col min="778" max="778" width="8.77734375" style="337" bestFit="1" customWidth="1"/>
    <col min="779" max="1024" width="10.88671875" style="337"/>
    <col min="1025" max="1025" width="5.5546875" style="337" bestFit="1" customWidth="1"/>
    <col min="1026" max="1026" width="45.77734375" style="337" customWidth="1"/>
    <col min="1027" max="1027" width="7.21875" style="337" customWidth="1"/>
    <col min="1028" max="1028" width="9.109375" style="337" customWidth="1"/>
    <col min="1029" max="1029" width="12.44140625" style="337" customWidth="1"/>
    <col min="1030" max="1030" width="10.33203125" style="337" customWidth="1"/>
    <col min="1031" max="1031" width="21" style="337" customWidth="1"/>
    <col min="1032" max="1033" width="11.6640625" style="337" bestFit="1" customWidth="1"/>
    <col min="1034" max="1034" width="8.77734375" style="337" bestFit="1" customWidth="1"/>
    <col min="1035" max="1280" width="10.88671875" style="337"/>
    <col min="1281" max="1281" width="5.5546875" style="337" bestFit="1" customWidth="1"/>
    <col min="1282" max="1282" width="45.77734375" style="337" customWidth="1"/>
    <col min="1283" max="1283" width="7.21875" style="337" customWidth="1"/>
    <col min="1284" max="1284" width="9.109375" style="337" customWidth="1"/>
    <col min="1285" max="1285" width="12.44140625" style="337" customWidth="1"/>
    <col min="1286" max="1286" width="10.33203125" style="337" customWidth="1"/>
    <col min="1287" max="1287" width="21" style="337" customWidth="1"/>
    <col min="1288" max="1289" width="11.6640625" style="337" bestFit="1" customWidth="1"/>
    <col min="1290" max="1290" width="8.77734375" style="337" bestFit="1" customWidth="1"/>
    <col min="1291" max="1536" width="10.88671875" style="337"/>
    <col min="1537" max="1537" width="5.5546875" style="337" bestFit="1" customWidth="1"/>
    <col min="1538" max="1538" width="45.77734375" style="337" customWidth="1"/>
    <col min="1539" max="1539" width="7.21875" style="337" customWidth="1"/>
    <col min="1540" max="1540" width="9.109375" style="337" customWidth="1"/>
    <col min="1541" max="1541" width="12.44140625" style="337" customWidth="1"/>
    <col min="1542" max="1542" width="10.33203125" style="337" customWidth="1"/>
    <col min="1543" max="1543" width="21" style="337" customWidth="1"/>
    <col min="1544" max="1545" width="11.6640625" style="337" bestFit="1" customWidth="1"/>
    <col min="1546" max="1546" width="8.77734375" style="337" bestFit="1" customWidth="1"/>
    <col min="1547" max="1792" width="10.88671875" style="337"/>
    <col min="1793" max="1793" width="5.5546875" style="337" bestFit="1" customWidth="1"/>
    <col min="1794" max="1794" width="45.77734375" style="337" customWidth="1"/>
    <col min="1795" max="1795" width="7.21875" style="337" customWidth="1"/>
    <col min="1796" max="1796" width="9.109375" style="337" customWidth="1"/>
    <col min="1797" max="1797" width="12.44140625" style="337" customWidth="1"/>
    <col min="1798" max="1798" width="10.33203125" style="337" customWidth="1"/>
    <col min="1799" max="1799" width="21" style="337" customWidth="1"/>
    <col min="1800" max="1801" width="11.6640625" style="337" bestFit="1" customWidth="1"/>
    <col min="1802" max="1802" width="8.77734375" style="337" bestFit="1" customWidth="1"/>
    <col min="1803" max="2048" width="10.88671875" style="337"/>
    <col min="2049" max="2049" width="5.5546875" style="337" bestFit="1" customWidth="1"/>
    <col min="2050" max="2050" width="45.77734375" style="337" customWidth="1"/>
    <col min="2051" max="2051" width="7.21875" style="337" customWidth="1"/>
    <col min="2052" max="2052" width="9.109375" style="337" customWidth="1"/>
    <col min="2053" max="2053" width="12.44140625" style="337" customWidth="1"/>
    <col min="2054" max="2054" width="10.33203125" style="337" customWidth="1"/>
    <col min="2055" max="2055" width="21" style="337" customWidth="1"/>
    <col min="2056" max="2057" width="11.6640625" style="337" bestFit="1" customWidth="1"/>
    <col min="2058" max="2058" width="8.77734375" style="337" bestFit="1" customWidth="1"/>
    <col min="2059" max="2304" width="10.88671875" style="337"/>
    <col min="2305" max="2305" width="5.5546875" style="337" bestFit="1" customWidth="1"/>
    <col min="2306" max="2306" width="45.77734375" style="337" customWidth="1"/>
    <col min="2307" max="2307" width="7.21875" style="337" customWidth="1"/>
    <col min="2308" max="2308" width="9.109375" style="337" customWidth="1"/>
    <col min="2309" max="2309" width="12.44140625" style="337" customWidth="1"/>
    <col min="2310" max="2310" width="10.33203125" style="337" customWidth="1"/>
    <col min="2311" max="2311" width="21" style="337" customWidth="1"/>
    <col min="2312" max="2313" width="11.6640625" style="337" bestFit="1" customWidth="1"/>
    <col min="2314" max="2314" width="8.77734375" style="337" bestFit="1" customWidth="1"/>
    <col min="2315" max="2560" width="10.88671875" style="337"/>
    <col min="2561" max="2561" width="5.5546875" style="337" bestFit="1" customWidth="1"/>
    <col min="2562" max="2562" width="45.77734375" style="337" customWidth="1"/>
    <col min="2563" max="2563" width="7.21875" style="337" customWidth="1"/>
    <col min="2564" max="2564" width="9.109375" style="337" customWidth="1"/>
    <col min="2565" max="2565" width="12.44140625" style="337" customWidth="1"/>
    <col min="2566" max="2566" width="10.33203125" style="337" customWidth="1"/>
    <col min="2567" max="2567" width="21" style="337" customWidth="1"/>
    <col min="2568" max="2569" width="11.6640625" style="337" bestFit="1" customWidth="1"/>
    <col min="2570" max="2570" width="8.77734375" style="337" bestFit="1" customWidth="1"/>
    <col min="2571" max="2816" width="10.88671875" style="337"/>
    <col min="2817" max="2817" width="5.5546875" style="337" bestFit="1" customWidth="1"/>
    <col min="2818" max="2818" width="45.77734375" style="337" customWidth="1"/>
    <col min="2819" max="2819" width="7.21875" style="337" customWidth="1"/>
    <col min="2820" max="2820" width="9.109375" style="337" customWidth="1"/>
    <col min="2821" max="2821" width="12.44140625" style="337" customWidth="1"/>
    <col min="2822" max="2822" width="10.33203125" style="337" customWidth="1"/>
    <col min="2823" max="2823" width="21" style="337" customWidth="1"/>
    <col min="2824" max="2825" width="11.6640625" style="337" bestFit="1" customWidth="1"/>
    <col min="2826" max="2826" width="8.77734375" style="337" bestFit="1" customWidth="1"/>
    <col min="2827" max="3072" width="10.88671875" style="337"/>
    <col min="3073" max="3073" width="5.5546875" style="337" bestFit="1" customWidth="1"/>
    <col min="3074" max="3074" width="45.77734375" style="337" customWidth="1"/>
    <col min="3075" max="3075" width="7.21875" style="337" customWidth="1"/>
    <col min="3076" max="3076" width="9.109375" style="337" customWidth="1"/>
    <col min="3077" max="3077" width="12.44140625" style="337" customWidth="1"/>
    <col min="3078" max="3078" width="10.33203125" style="337" customWidth="1"/>
    <col min="3079" max="3079" width="21" style="337" customWidth="1"/>
    <col min="3080" max="3081" width="11.6640625" style="337" bestFit="1" customWidth="1"/>
    <col min="3082" max="3082" width="8.77734375" style="337" bestFit="1" customWidth="1"/>
    <col min="3083" max="3328" width="10.88671875" style="337"/>
    <col min="3329" max="3329" width="5.5546875" style="337" bestFit="1" customWidth="1"/>
    <col min="3330" max="3330" width="45.77734375" style="337" customWidth="1"/>
    <col min="3331" max="3331" width="7.21875" style="337" customWidth="1"/>
    <col min="3332" max="3332" width="9.109375" style="337" customWidth="1"/>
    <col min="3333" max="3333" width="12.44140625" style="337" customWidth="1"/>
    <col min="3334" max="3334" width="10.33203125" style="337" customWidth="1"/>
    <col min="3335" max="3335" width="21" style="337" customWidth="1"/>
    <col min="3336" max="3337" width="11.6640625" style="337" bestFit="1" customWidth="1"/>
    <col min="3338" max="3338" width="8.77734375" style="337" bestFit="1" customWidth="1"/>
    <col min="3339" max="3584" width="10.88671875" style="337"/>
    <col min="3585" max="3585" width="5.5546875" style="337" bestFit="1" customWidth="1"/>
    <col min="3586" max="3586" width="45.77734375" style="337" customWidth="1"/>
    <col min="3587" max="3587" width="7.21875" style="337" customWidth="1"/>
    <col min="3588" max="3588" width="9.109375" style="337" customWidth="1"/>
    <col min="3589" max="3589" width="12.44140625" style="337" customWidth="1"/>
    <col min="3590" max="3590" width="10.33203125" style="337" customWidth="1"/>
    <col min="3591" max="3591" width="21" style="337" customWidth="1"/>
    <col min="3592" max="3593" width="11.6640625" style="337" bestFit="1" customWidth="1"/>
    <col min="3594" max="3594" width="8.77734375" style="337" bestFit="1" customWidth="1"/>
    <col min="3595" max="3840" width="10.88671875" style="337"/>
    <col min="3841" max="3841" width="5.5546875" style="337" bestFit="1" customWidth="1"/>
    <col min="3842" max="3842" width="45.77734375" style="337" customWidth="1"/>
    <col min="3843" max="3843" width="7.21875" style="337" customWidth="1"/>
    <col min="3844" max="3844" width="9.109375" style="337" customWidth="1"/>
    <col min="3845" max="3845" width="12.44140625" style="337" customWidth="1"/>
    <col min="3846" max="3846" width="10.33203125" style="337" customWidth="1"/>
    <col min="3847" max="3847" width="21" style="337" customWidth="1"/>
    <col min="3848" max="3849" width="11.6640625" style="337" bestFit="1" customWidth="1"/>
    <col min="3850" max="3850" width="8.77734375" style="337" bestFit="1" customWidth="1"/>
    <col min="3851" max="4096" width="10.88671875" style="337"/>
    <col min="4097" max="4097" width="5.5546875" style="337" bestFit="1" customWidth="1"/>
    <col min="4098" max="4098" width="45.77734375" style="337" customWidth="1"/>
    <col min="4099" max="4099" width="7.21875" style="337" customWidth="1"/>
    <col min="4100" max="4100" width="9.109375" style="337" customWidth="1"/>
    <col min="4101" max="4101" width="12.44140625" style="337" customWidth="1"/>
    <col min="4102" max="4102" width="10.33203125" style="337" customWidth="1"/>
    <col min="4103" max="4103" width="21" style="337" customWidth="1"/>
    <col min="4104" max="4105" width="11.6640625" style="337" bestFit="1" customWidth="1"/>
    <col min="4106" max="4106" width="8.77734375" style="337" bestFit="1" customWidth="1"/>
    <col min="4107" max="4352" width="10.88671875" style="337"/>
    <col min="4353" max="4353" width="5.5546875" style="337" bestFit="1" customWidth="1"/>
    <col min="4354" max="4354" width="45.77734375" style="337" customWidth="1"/>
    <col min="4355" max="4355" width="7.21875" style="337" customWidth="1"/>
    <col min="4356" max="4356" width="9.109375" style="337" customWidth="1"/>
    <col min="4357" max="4357" width="12.44140625" style="337" customWidth="1"/>
    <col min="4358" max="4358" width="10.33203125" style="337" customWidth="1"/>
    <col min="4359" max="4359" width="21" style="337" customWidth="1"/>
    <col min="4360" max="4361" width="11.6640625" style="337" bestFit="1" customWidth="1"/>
    <col min="4362" max="4362" width="8.77734375" style="337" bestFit="1" customWidth="1"/>
    <col min="4363" max="4608" width="10.88671875" style="337"/>
    <col min="4609" max="4609" width="5.5546875" style="337" bestFit="1" customWidth="1"/>
    <col min="4610" max="4610" width="45.77734375" style="337" customWidth="1"/>
    <col min="4611" max="4611" width="7.21875" style="337" customWidth="1"/>
    <col min="4612" max="4612" width="9.109375" style="337" customWidth="1"/>
    <col min="4613" max="4613" width="12.44140625" style="337" customWidth="1"/>
    <col min="4614" max="4614" width="10.33203125" style="337" customWidth="1"/>
    <col min="4615" max="4615" width="21" style="337" customWidth="1"/>
    <col min="4616" max="4617" width="11.6640625" style="337" bestFit="1" customWidth="1"/>
    <col min="4618" max="4618" width="8.77734375" style="337" bestFit="1" customWidth="1"/>
    <col min="4619" max="4864" width="10.88671875" style="337"/>
    <col min="4865" max="4865" width="5.5546875" style="337" bestFit="1" customWidth="1"/>
    <col min="4866" max="4866" width="45.77734375" style="337" customWidth="1"/>
    <col min="4867" max="4867" width="7.21875" style="337" customWidth="1"/>
    <col min="4868" max="4868" width="9.109375" style="337" customWidth="1"/>
    <col min="4869" max="4869" width="12.44140625" style="337" customWidth="1"/>
    <col min="4870" max="4870" width="10.33203125" style="337" customWidth="1"/>
    <col min="4871" max="4871" width="21" style="337" customWidth="1"/>
    <col min="4872" max="4873" width="11.6640625" style="337" bestFit="1" customWidth="1"/>
    <col min="4874" max="4874" width="8.77734375" style="337" bestFit="1" customWidth="1"/>
    <col min="4875" max="5120" width="10.88671875" style="337"/>
    <col min="5121" max="5121" width="5.5546875" style="337" bestFit="1" customWidth="1"/>
    <col min="5122" max="5122" width="45.77734375" style="337" customWidth="1"/>
    <col min="5123" max="5123" width="7.21875" style="337" customWidth="1"/>
    <col min="5124" max="5124" width="9.109375" style="337" customWidth="1"/>
    <col min="5125" max="5125" width="12.44140625" style="337" customWidth="1"/>
    <col min="5126" max="5126" width="10.33203125" style="337" customWidth="1"/>
    <col min="5127" max="5127" width="21" style="337" customWidth="1"/>
    <col min="5128" max="5129" width="11.6640625" style="337" bestFit="1" customWidth="1"/>
    <col min="5130" max="5130" width="8.77734375" style="337" bestFit="1" customWidth="1"/>
    <col min="5131" max="5376" width="10.88671875" style="337"/>
    <col min="5377" max="5377" width="5.5546875" style="337" bestFit="1" customWidth="1"/>
    <col min="5378" max="5378" width="45.77734375" style="337" customWidth="1"/>
    <col min="5379" max="5379" width="7.21875" style="337" customWidth="1"/>
    <col min="5380" max="5380" width="9.109375" style="337" customWidth="1"/>
    <col min="5381" max="5381" width="12.44140625" style="337" customWidth="1"/>
    <col min="5382" max="5382" width="10.33203125" style="337" customWidth="1"/>
    <col min="5383" max="5383" width="21" style="337" customWidth="1"/>
    <col min="5384" max="5385" width="11.6640625" style="337" bestFit="1" customWidth="1"/>
    <col min="5386" max="5386" width="8.77734375" style="337" bestFit="1" customWidth="1"/>
    <col min="5387" max="5632" width="10.88671875" style="337"/>
    <col min="5633" max="5633" width="5.5546875" style="337" bestFit="1" customWidth="1"/>
    <col min="5634" max="5634" width="45.77734375" style="337" customWidth="1"/>
    <col min="5635" max="5635" width="7.21875" style="337" customWidth="1"/>
    <col min="5636" max="5636" width="9.109375" style="337" customWidth="1"/>
    <col min="5637" max="5637" width="12.44140625" style="337" customWidth="1"/>
    <col min="5638" max="5638" width="10.33203125" style="337" customWidth="1"/>
    <col min="5639" max="5639" width="21" style="337" customWidth="1"/>
    <col min="5640" max="5641" width="11.6640625" style="337" bestFit="1" customWidth="1"/>
    <col min="5642" max="5642" width="8.77734375" style="337" bestFit="1" customWidth="1"/>
    <col min="5643" max="5888" width="10.88671875" style="337"/>
    <col min="5889" max="5889" width="5.5546875" style="337" bestFit="1" customWidth="1"/>
    <col min="5890" max="5890" width="45.77734375" style="337" customWidth="1"/>
    <col min="5891" max="5891" width="7.21875" style="337" customWidth="1"/>
    <col min="5892" max="5892" width="9.109375" style="337" customWidth="1"/>
    <col min="5893" max="5893" width="12.44140625" style="337" customWidth="1"/>
    <col min="5894" max="5894" width="10.33203125" style="337" customWidth="1"/>
    <col min="5895" max="5895" width="21" style="337" customWidth="1"/>
    <col min="5896" max="5897" width="11.6640625" style="337" bestFit="1" customWidth="1"/>
    <col min="5898" max="5898" width="8.77734375" style="337" bestFit="1" customWidth="1"/>
    <col min="5899" max="6144" width="10.88671875" style="337"/>
    <col min="6145" max="6145" width="5.5546875" style="337" bestFit="1" customWidth="1"/>
    <col min="6146" max="6146" width="45.77734375" style="337" customWidth="1"/>
    <col min="6147" max="6147" width="7.21875" style="337" customWidth="1"/>
    <col min="6148" max="6148" width="9.109375" style="337" customWidth="1"/>
    <col min="6149" max="6149" width="12.44140625" style="337" customWidth="1"/>
    <col min="6150" max="6150" width="10.33203125" style="337" customWidth="1"/>
    <col min="6151" max="6151" width="21" style="337" customWidth="1"/>
    <col min="6152" max="6153" width="11.6640625" style="337" bestFit="1" customWidth="1"/>
    <col min="6154" max="6154" width="8.77734375" style="337" bestFit="1" customWidth="1"/>
    <col min="6155" max="6400" width="10.88671875" style="337"/>
    <col min="6401" max="6401" width="5.5546875" style="337" bestFit="1" customWidth="1"/>
    <col min="6402" max="6402" width="45.77734375" style="337" customWidth="1"/>
    <col min="6403" max="6403" width="7.21875" style="337" customWidth="1"/>
    <col min="6404" max="6404" width="9.109375" style="337" customWidth="1"/>
    <col min="6405" max="6405" width="12.44140625" style="337" customWidth="1"/>
    <col min="6406" max="6406" width="10.33203125" style="337" customWidth="1"/>
    <col min="6407" max="6407" width="21" style="337" customWidth="1"/>
    <col min="6408" max="6409" width="11.6640625" style="337" bestFit="1" customWidth="1"/>
    <col min="6410" max="6410" width="8.77734375" style="337" bestFit="1" customWidth="1"/>
    <col min="6411" max="6656" width="10.88671875" style="337"/>
    <col min="6657" max="6657" width="5.5546875" style="337" bestFit="1" customWidth="1"/>
    <col min="6658" max="6658" width="45.77734375" style="337" customWidth="1"/>
    <col min="6659" max="6659" width="7.21875" style="337" customWidth="1"/>
    <col min="6660" max="6660" width="9.109375" style="337" customWidth="1"/>
    <col min="6661" max="6661" width="12.44140625" style="337" customWidth="1"/>
    <col min="6662" max="6662" width="10.33203125" style="337" customWidth="1"/>
    <col min="6663" max="6663" width="21" style="337" customWidth="1"/>
    <col min="6664" max="6665" width="11.6640625" style="337" bestFit="1" customWidth="1"/>
    <col min="6666" max="6666" width="8.77734375" style="337" bestFit="1" customWidth="1"/>
    <col min="6667" max="6912" width="10.88671875" style="337"/>
    <col min="6913" max="6913" width="5.5546875" style="337" bestFit="1" customWidth="1"/>
    <col min="6914" max="6914" width="45.77734375" style="337" customWidth="1"/>
    <col min="6915" max="6915" width="7.21875" style="337" customWidth="1"/>
    <col min="6916" max="6916" width="9.109375" style="337" customWidth="1"/>
    <col min="6917" max="6917" width="12.44140625" style="337" customWidth="1"/>
    <col min="6918" max="6918" width="10.33203125" style="337" customWidth="1"/>
    <col min="6919" max="6919" width="21" style="337" customWidth="1"/>
    <col min="6920" max="6921" width="11.6640625" style="337" bestFit="1" customWidth="1"/>
    <col min="6922" max="6922" width="8.77734375" style="337" bestFit="1" customWidth="1"/>
    <col min="6923" max="7168" width="10.88671875" style="337"/>
    <col min="7169" max="7169" width="5.5546875" style="337" bestFit="1" customWidth="1"/>
    <col min="7170" max="7170" width="45.77734375" style="337" customWidth="1"/>
    <col min="7171" max="7171" width="7.21875" style="337" customWidth="1"/>
    <col min="7172" max="7172" width="9.109375" style="337" customWidth="1"/>
    <col min="7173" max="7173" width="12.44140625" style="337" customWidth="1"/>
    <col min="7174" max="7174" width="10.33203125" style="337" customWidth="1"/>
    <col min="7175" max="7175" width="21" style="337" customWidth="1"/>
    <col min="7176" max="7177" width="11.6640625" style="337" bestFit="1" customWidth="1"/>
    <col min="7178" max="7178" width="8.77734375" style="337" bestFit="1" customWidth="1"/>
    <col min="7179" max="7424" width="10.88671875" style="337"/>
    <col min="7425" max="7425" width="5.5546875" style="337" bestFit="1" customWidth="1"/>
    <col min="7426" max="7426" width="45.77734375" style="337" customWidth="1"/>
    <col min="7427" max="7427" width="7.21875" style="337" customWidth="1"/>
    <col min="7428" max="7428" width="9.109375" style="337" customWidth="1"/>
    <col min="7429" max="7429" width="12.44140625" style="337" customWidth="1"/>
    <col min="7430" max="7430" width="10.33203125" style="337" customWidth="1"/>
    <col min="7431" max="7431" width="21" style="337" customWidth="1"/>
    <col min="7432" max="7433" width="11.6640625" style="337" bestFit="1" customWidth="1"/>
    <col min="7434" max="7434" width="8.77734375" style="337" bestFit="1" customWidth="1"/>
    <col min="7435" max="7680" width="10.88671875" style="337"/>
    <col min="7681" max="7681" width="5.5546875" style="337" bestFit="1" customWidth="1"/>
    <col min="7682" max="7682" width="45.77734375" style="337" customWidth="1"/>
    <col min="7683" max="7683" width="7.21875" style="337" customWidth="1"/>
    <col min="7684" max="7684" width="9.109375" style="337" customWidth="1"/>
    <col min="7685" max="7685" width="12.44140625" style="337" customWidth="1"/>
    <col min="7686" max="7686" width="10.33203125" style="337" customWidth="1"/>
    <col min="7687" max="7687" width="21" style="337" customWidth="1"/>
    <col min="7688" max="7689" width="11.6640625" style="337" bestFit="1" customWidth="1"/>
    <col min="7690" max="7690" width="8.77734375" style="337" bestFit="1" customWidth="1"/>
    <col min="7691" max="7936" width="10.88671875" style="337"/>
    <col min="7937" max="7937" width="5.5546875" style="337" bestFit="1" customWidth="1"/>
    <col min="7938" max="7938" width="45.77734375" style="337" customWidth="1"/>
    <col min="7939" max="7939" width="7.21875" style="337" customWidth="1"/>
    <col min="7940" max="7940" width="9.109375" style="337" customWidth="1"/>
    <col min="7941" max="7941" width="12.44140625" style="337" customWidth="1"/>
    <col min="7942" max="7942" width="10.33203125" style="337" customWidth="1"/>
    <col min="7943" max="7943" width="21" style="337" customWidth="1"/>
    <col min="7944" max="7945" width="11.6640625" style="337" bestFit="1" customWidth="1"/>
    <col min="7946" max="7946" width="8.77734375" style="337" bestFit="1" customWidth="1"/>
    <col min="7947" max="8192" width="10.88671875" style="337"/>
    <col min="8193" max="8193" width="5.5546875" style="337" bestFit="1" customWidth="1"/>
    <col min="8194" max="8194" width="45.77734375" style="337" customWidth="1"/>
    <col min="8195" max="8195" width="7.21875" style="337" customWidth="1"/>
    <col min="8196" max="8196" width="9.109375" style="337" customWidth="1"/>
    <col min="8197" max="8197" width="12.44140625" style="337" customWidth="1"/>
    <col min="8198" max="8198" width="10.33203125" style="337" customWidth="1"/>
    <col min="8199" max="8199" width="21" style="337" customWidth="1"/>
    <col min="8200" max="8201" width="11.6640625" style="337" bestFit="1" customWidth="1"/>
    <col min="8202" max="8202" width="8.77734375" style="337" bestFit="1" customWidth="1"/>
    <col min="8203" max="8448" width="10.88671875" style="337"/>
    <col min="8449" max="8449" width="5.5546875" style="337" bestFit="1" customWidth="1"/>
    <col min="8450" max="8450" width="45.77734375" style="337" customWidth="1"/>
    <col min="8451" max="8451" width="7.21875" style="337" customWidth="1"/>
    <col min="8452" max="8452" width="9.109375" style="337" customWidth="1"/>
    <col min="8453" max="8453" width="12.44140625" style="337" customWidth="1"/>
    <col min="8454" max="8454" width="10.33203125" style="337" customWidth="1"/>
    <col min="8455" max="8455" width="21" style="337" customWidth="1"/>
    <col min="8456" max="8457" width="11.6640625" style="337" bestFit="1" customWidth="1"/>
    <col min="8458" max="8458" width="8.77734375" style="337" bestFit="1" customWidth="1"/>
    <col min="8459" max="8704" width="10.88671875" style="337"/>
    <col min="8705" max="8705" width="5.5546875" style="337" bestFit="1" customWidth="1"/>
    <col min="8706" max="8706" width="45.77734375" style="337" customWidth="1"/>
    <col min="8707" max="8707" width="7.21875" style="337" customWidth="1"/>
    <col min="8708" max="8708" width="9.109375" style="337" customWidth="1"/>
    <col min="8709" max="8709" width="12.44140625" style="337" customWidth="1"/>
    <col min="8710" max="8710" width="10.33203125" style="337" customWidth="1"/>
    <col min="8711" max="8711" width="21" style="337" customWidth="1"/>
    <col min="8712" max="8713" width="11.6640625" style="337" bestFit="1" customWidth="1"/>
    <col min="8714" max="8714" width="8.77734375" style="337" bestFit="1" customWidth="1"/>
    <col min="8715" max="8960" width="10.88671875" style="337"/>
    <col min="8961" max="8961" width="5.5546875" style="337" bestFit="1" customWidth="1"/>
    <col min="8962" max="8962" width="45.77734375" style="337" customWidth="1"/>
    <col min="8963" max="8963" width="7.21875" style="337" customWidth="1"/>
    <col min="8964" max="8964" width="9.109375" style="337" customWidth="1"/>
    <col min="8965" max="8965" width="12.44140625" style="337" customWidth="1"/>
    <col min="8966" max="8966" width="10.33203125" style="337" customWidth="1"/>
    <col min="8967" max="8967" width="21" style="337" customWidth="1"/>
    <col min="8968" max="8969" width="11.6640625" style="337" bestFit="1" customWidth="1"/>
    <col min="8970" max="8970" width="8.77734375" style="337" bestFit="1" customWidth="1"/>
    <col min="8971" max="9216" width="10.88671875" style="337"/>
    <col min="9217" max="9217" width="5.5546875" style="337" bestFit="1" customWidth="1"/>
    <col min="9218" max="9218" width="45.77734375" style="337" customWidth="1"/>
    <col min="9219" max="9219" width="7.21875" style="337" customWidth="1"/>
    <col min="9220" max="9220" width="9.109375" style="337" customWidth="1"/>
    <col min="9221" max="9221" width="12.44140625" style="337" customWidth="1"/>
    <col min="9222" max="9222" width="10.33203125" style="337" customWidth="1"/>
    <col min="9223" max="9223" width="21" style="337" customWidth="1"/>
    <col min="9224" max="9225" width="11.6640625" style="337" bestFit="1" customWidth="1"/>
    <col min="9226" max="9226" width="8.77734375" style="337" bestFit="1" customWidth="1"/>
    <col min="9227" max="9472" width="10.88671875" style="337"/>
    <col min="9473" max="9473" width="5.5546875" style="337" bestFit="1" customWidth="1"/>
    <col min="9474" max="9474" width="45.77734375" style="337" customWidth="1"/>
    <col min="9475" max="9475" width="7.21875" style="337" customWidth="1"/>
    <col min="9476" max="9476" width="9.109375" style="337" customWidth="1"/>
    <col min="9477" max="9477" width="12.44140625" style="337" customWidth="1"/>
    <col min="9478" max="9478" width="10.33203125" style="337" customWidth="1"/>
    <col min="9479" max="9479" width="21" style="337" customWidth="1"/>
    <col min="9480" max="9481" width="11.6640625" style="337" bestFit="1" customWidth="1"/>
    <col min="9482" max="9482" width="8.77734375" style="337" bestFit="1" customWidth="1"/>
    <col min="9483" max="9728" width="10.88671875" style="337"/>
    <col min="9729" max="9729" width="5.5546875" style="337" bestFit="1" customWidth="1"/>
    <col min="9730" max="9730" width="45.77734375" style="337" customWidth="1"/>
    <col min="9731" max="9731" width="7.21875" style="337" customWidth="1"/>
    <col min="9732" max="9732" width="9.109375" style="337" customWidth="1"/>
    <col min="9733" max="9733" width="12.44140625" style="337" customWidth="1"/>
    <col min="9734" max="9734" width="10.33203125" style="337" customWidth="1"/>
    <col min="9735" max="9735" width="21" style="337" customWidth="1"/>
    <col min="9736" max="9737" width="11.6640625" style="337" bestFit="1" customWidth="1"/>
    <col min="9738" max="9738" width="8.77734375" style="337" bestFit="1" customWidth="1"/>
    <col min="9739" max="9984" width="10.88671875" style="337"/>
    <col min="9985" max="9985" width="5.5546875" style="337" bestFit="1" customWidth="1"/>
    <col min="9986" max="9986" width="45.77734375" style="337" customWidth="1"/>
    <col min="9987" max="9987" width="7.21875" style="337" customWidth="1"/>
    <col min="9988" max="9988" width="9.109375" style="337" customWidth="1"/>
    <col min="9989" max="9989" width="12.44140625" style="337" customWidth="1"/>
    <col min="9990" max="9990" width="10.33203125" style="337" customWidth="1"/>
    <col min="9991" max="9991" width="21" style="337" customWidth="1"/>
    <col min="9992" max="9993" width="11.6640625" style="337" bestFit="1" customWidth="1"/>
    <col min="9994" max="9994" width="8.77734375" style="337" bestFit="1" customWidth="1"/>
    <col min="9995" max="10240" width="10.88671875" style="337"/>
    <col min="10241" max="10241" width="5.5546875" style="337" bestFit="1" customWidth="1"/>
    <col min="10242" max="10242" width="45.77734375" style="337" customWidth="1"/>
    <col min="10243" max="10243" width="7.21875" style="337" customWidth="1"/>
    <col min="10244" max="10244" width="9.109375" style="337" customWidth="1"/>
    <col min="10245" max="10245" width="12.44140625" style="337" customWidth="1"/>
    <col min="10246" max="10246" width="10.33203125" style="337" customWidth="1"/>
    <col min="10247" max="10247" width="21" style="337" customWidth="1"/>
    <col min="10248" max="10249" width="11.6640625" style="337" bestFit="1" customWidth="1"/>
    <col min="10250" max="10250" width="8.77734375" style="337" bestFit="1" customWidth="1"/>
    <col min="10251" max="10496" width="10.88671875" style="337"/>
    <col min="10497" max="10497" width="5.5546875" style="337" bestFit="1" customWidth="1"/>
    <col min="10498" max="10498" width="45.77734375" style="337" customWidth="1"/>
    <col min="10499" max="10499" width="7.21875" style="337" customWidth="1"/>
    <col min="10500" max="10500" width="9.109375" style="337" customWidth="1"/>
    <col min="10501" max="10501" width="12.44140625" style="337" customWidth="1"/>
    <col min="10502" max="10502" width="10.33203125" style="337" customWidth="1"/>
    <col min="10503" max="10503" width="21" style="337" customWidth="1"/>
    <col min="10504" max="10505" width="11.6640625" style="337" bestFit="1" customWidth="1"/>
    <col min="10506" max="10506" width="8.77734375" style="337" bestFit="1" customWidth="1"/>
    <col min="10507" max="10752" width="10.88671875" style="337"/>
    <col min="10753" max="10753" width="5.5546875" style="337" bestFit="1" customWidth="1"/>
    <col min="10754" max="10754" width="45.77734375" style="337" customWidth="1"/>
    <col min="10755" max="10755" width="7.21875" style="337" customWidth="1"/>
    <col min="10756" max="10756" width="9.109375" style="337" customWidth="1"/>
    <col min="10757" max="10757" width="12.44140625" style="337" customWidth="1"/>
    <col min="10758" max="10758" width="10.33203125" style="337" customWidth="1"/>
    <col min="10759" max="10759" width="21" style="337" customWidth="1"/>
    <col min="10760" max="10761" width="11.6640625" style="337" bestFit="1" customWidth="1"/>
    <col min="10762" max="10762" width="8.77734375" style="337" bestFit="1" customWidth="1"/>
    <col min="10763" max="11008" width="10.88671875" style="337"/>
    <col min="11009" max="11009" width="5.5546875" style="337" bestFit="1" customWidth="1"/>
    <col min="11010" max="11010" width="45.77734375" style="337" customWidth="1"/>
    <col min="11011" max="11011" width="7.21875" style="337" customWidth="1"/>
    <col min="11012" max="11012" width="9.109375" style="337" customWidth="1"/>
    <col min="11013" max="11013" width="12.44140625" style="337" customWidth="1"/>
    <col min="11014" max="11014" width="10.33203125" style="337" customWidth="1"/>
    <col min="11015" max="11015" width="21" style="337" customWidth="1"/>
    <col min="11016" max="11017" width="11.6640625" style="337" bestFit="1" customWidth="1"/>
    <col min="11018" max="11018" width="8.77734375" style="337" bestFit="1" customWidth="1"/>
    <col min="11019" max="11264" width="10.88671875" style="337"/>
    <col min="11265" max="11265" width="5.5546875" style="337" bestFit="1" customWidth="1"/>
    <col min="11266" max="11266" width="45.77734375" style="337" customWidth="1"/>
    <col min="11267" max="11267" width="7.21875" style="337" customWidth="1"/>
    <col min="11268" max="11268" width="9.109375" style="337" customWidth="1"/>
    <col min="11269" max="11269" width="12.44140625" style="337" customWidth="1"/>
    <col min="11270" max="11270" width="10.33203125" style="337" customWidth="1"/>
    <col min="11271" max="11271" width="21" style="337" customWidth="1"/>
    <col min="11272" max="11273" width="11.6640625" style="337" bestFit="1" customWidth="1"/>
    <col min="11274" max="11274" width="8.77734375" style="337" bestFit="1" customWidth="1"/>
    <col min="11275" max="11520" width="10.88671875" style="337"/>
    <col min="11521" max="11521" width="5.5546875" style="337" bestFit="1" customWidth="1"/>
    <col min="11522" max="11522" width="45.77734375" style="337" customWidth="1"/>
    <col min="11523" max="11523" width="7.21875" style="337" customWidth="1"/>
    <col min="11524" max="11524" width="9.109375" style="337" customWidth="1"/>
    <col min="11525" max="11525" width="12.44140625" style="337" customWidth="1"/>
    <col min="11526" max="11526" width="10.33203125" style="337" customWidth="1"/>
    <col min="11527" max="11527" width="21" style="337" customWidth="1"/>
    <col min="11528" max="11529" width="11.6640625" style="337" bestFit="1" customWidth="1"/>
    <col min="11530" max="11530" width="8.77734375" style="337" bestFit="1" customWidth="1"/>
    <col min="11531" max="11776" width="10.88671875" style="337"/>
    <col min="11777" max="11777" width="5.5546875" style="337" bestFit="1" customWidth="1"/>
    <col min="11778" max="11778" width="45.77734375" style="337" customWidth="1"/>
    <col min="11779" max="11779" width="7.21875" style="337" customWidth="1"/>
    <col min="11780" max="11780" width="9.109375" style="337" customWidth="1"/>
    <col min="11781" max="11781" width="12.44140625" style="337" customWidth="1"/>
    <col min="11782" max="11782" width="10.33203125" style="337" customWidth="1"/>
    <col min="11783" max="11783" width="21" style="337" customWidth="1"/>
    <col min="11784" max="11785" width="11.6640625" style="337" bestFit="1" customWidth="1"/>
    <col min="11786" max="11786" width="8.77734375" style="337" bestFit="1" customWidth="1"/>
    <col min="11787" max="12032" width="10.88671875" style="337"/>
    <col min="12033" max="12033" width="5.5546875" style="337" bestFit="1" customWidth="1"/>
    <col min="12034" max="12034" width="45.77734375" style="337" customWidth="1"/>
    <col min="12035" max="12035" width="7.21875" style="337" customWidth="1"/>
    <col min="12036" max="12036" width="9.109375" style="337" customWidth="1"/>
    <col min="12037" max="12037" width="12.44140625" style="337" customWidth="1"/>
    <col min="12038" max="12038" width="10.33203125" style="337" customWidth="1"/>
    <col min="12039" max="12039" width="21" style="337" customWidth="1"/>
    <col min="12040" max="12041" width="11.6640625" style="337" bestFit="1" customWidth="1"/>
    <col min="12042" max="12042" width="8.77734375" style="337" bestFit="1" customWidth="1"/>
    <col min="12043" max="12288" width="10.88671875" style="337"/>
    <col min="12289" max="12289" width="5.5546875" style="337" bestFit="1" customWidth="1"/>
    <col min="12290" max="12290" width="45.77734375" style="337" customWidth="1"/>
    <col min="12291" max="12291" width="7.21875" style="337" customWidth="1"/>
    <col min="12292" max="12292" width="9.109375" style="337" customWidth="1"/>
    <col min="12293" max="12293" width="12.44140625" style="337" customWidth="1"/>
    <col min="12294" max="12294" width="10.33203125" style="337" customWidth="1"/>
    <col min="12295" max="12295" width="21" style="337" customWidth="1"/>
    <col min="12296" max="12297" width="11.6640625" style="337" bestFit="1" customWidth="1"/>
    <col min="12298" max="12298" width="8.77734375" style="337" bestFit="1" customWidth="1"/>
    <col min="12299" max="12544" width="10.88671875" style="337"/>
    <col min="12545" max="12545" width="5.5546875" style="337" bestFit="1" customWidth="1"/>
    <col min="12546" max="12546" width="45.77734375" style="337" customWidth="1"/>
    <col min="12547" max="12547" width="7.21875" style="337" customWidth="1"/>
    <col min="12548" max="12548" width="9.109375" style="337" customWidth="1"/>
    <col min="12549" max="12549" width="12.44140625" style="337" customWidth="1"/>
    <col min="12550" max="12550" width="10.33203125" style="337" customWidth="1"/>
    <col min="12551" max="12551" width="21" style="337" customWidth="1"/>
    <col min="12552" max="12553" width="11.6640625" style="337" bestFit="1" customWidth="1"/>
    <col min="12554" max="12554" width="8.77734375" style="337" bestFit="1" customWidth="1"/>
    <col min="12555" max="12800" width="10.88671875" style="337"/>
    <col min="12801" max="12801" width="5.5546875" style="337" bestFit="1" customWidth="1"/>
    <col min="12802" max="12802" width="45.77734375" style="337" customWidth="1"/>
    <col min="12803" max="12803" width="7.21875" style="337" customWidth="1"/>
    <col min="12804" max="12804" width="9.109375" style="337" customWidth="1"/>
    <col min="12805" max="12805" width="12.44140625" style="337" customWidth="1"/>
    <col min="12806" max="12806" width="10.33203125" style="337" customWidth="1"/>
    <col min="12807" max="12807" width="21" style="337" customWidth="1"/>
    <col min="12808" max="12809" width="11.6640625" style="337" bestFit="1" customWidth="1"/>
    <col min="12810" max="12810" width="8.77734375" style="337" bestFit="1" customWidth="1"/>
    <col min="12811" max="13056" width="10.88671875" style="337"/>
    <col min="13057" max="13057" width="5.5546875" style="337" bestFit="1" customWidth="1"/>
    <col min="13058" max="13058" width="45.77734375" style="337" customWidth="1"/>
    <col min="13059" max="13059" width="7.21875" style="337" customWidth="1"/>
    <col min="13060" max="13060" width="9.109375" style="337" customWidth="1"/>
    <col min="13061" max="13061" width="12.44140625" style="337" customWidth="1"/>
    <col min="13062" max="13062" width="10.33203125" style="337" customWidth="1"/>
    <col min="13063" max="13063" width="21" style="337" customWidth="1"/>
    <col min="13064" max="13065" width="11.6640625" style="337" bestFit="1" customWidth="1"/>
    <col min="13066" max="13066" width="8.77734375" style="337" bestFit="1" customWidth="1"/>
    <col min="13067" max="13312" width="10.88671875" style="337"/>
    <col min="13313" max="13313" width="5.5546875" style="337" bestFit="1" customWidth="1"/>
    <col min="13314" max="13314" width="45.77734375" style="337" customWidth="1"/>
    <col min="13315" max="13315" width="7.21875" style="337" customWidth="1"/>
    <col min="13316" max="13316" width="9.109375" style="337" customWidth="1"/>
    <col min="13317" max="13317" width="12.44140625" style="337" customWidth="1"/>
    <col min="13318" max="13318" width="10.33203125" style="337" customWidth="1"/>
    <col min="13319" max="13319" width="21" style="337" customWidth="1"/>
    <col min="13320" max="13321" width="11.6640625" style="337" bestFit="1" customWidth="1"/>
    <col min="13322" max="13322" width="8.77734375" style="337" bestFit="1" customWidth="1"/>
    <col min="13323" max="13568" width="10.88671875" style="337"/>
    <col min="13569" max="13569" width="5.5546875" style="337" bestFit="1" customWidth="1"/>
    <col min="13570" max="13570" width="45.77734375" style="337" customWidth="1"/>
    <col min="13571" max="13571" width="7.21875" style="337" customWidth="1"/>
    <col min="13572" max="13572" width="9.109375" style="337" customWidth="1"/>
    <col min="13573" max="13573" width="12.44140625" style="337" customWidth="1"/>
    <col min="13574" max="13574" width="10.33203125" style="337" customWidth="1"/>
    <col min="13575" max="13575" width="21" style="337" customWidth="1"/>
    <col min="13576" max="13577" width="11.6640625" style="337" bestFit="1" customWidth="1"/>
    <col min="13578" max="13578" width="8.77734375" style="337" bestFit="1" customWidth="1"/>
    <col min="13579" max="13824" width="10.88671875" style="337"/>
    <col min="13825" max="13825" width="5.5546875" style="337" bestFit="1" customWidth="1"/>
    <col min="13826" max="13826" width="45.77734375" style="337" customWidth="1"/>
    <col min="13827" max="13827" width="7.21875" style="337" customWidth="1"/>
    <col min="13828" max="13828" width="9.109375" style="337" customWidth="1"/>
    <col min="13829" max="13829" width="12.44140625" style="337" customWidth="1"/>
    <col min="13830" max="13830" width="10.33203125" style="337" customWidth="1"/>
    <col min="13831" max="13831" width="21" style="337" customWidth="1"/>
    <col min="13832" max="13833" width="11.6640625" style="337" bestFit="1" customWidth="1"/>
    <col min="13834" max="13834" width="8.77734375" style="337" bestFit="1" customWidth="1"/>
    <col min="13835" max="14080" width="10.88671875" style="337"/>
    <col min="14081" max="14081" width="5.5546875" style="337" bestFit="1" customWidth="1"/>
    <col min="14082" max="14082" width="45.77734375" style="337" customWidth="1"/>
    <col min="14083" max="14083" width="7.21875" style="337" customWidth="1"/>
    <col min="14084" max="14084" width="9.109375" style="337" customWidth="1"/>
    <col min="14085" max="14085" width="12.44140625" style="337" customWidth="1"/>
    <col min="14086" max="14086" width="10.33203125" style="337" customWidth="1"/>
    <col min="14087" max="14087" width="21" style="337" customWidth="1"/>
    <col min="14088" max="14089" width="11.6640625" style="337" bestFit="1" customWidth="1"/>
    <col min="14090" max="14090" width="8.77734375" style="337" bestFit="1" customWidth="1"/>
    <col min="14091" max="14336" width="10.88671875" style="337"/>
    <col min="14337" max="14337" width="5.5546875" style="337" bestFit="1" customWidth="1"/>
    <col min="14338" max="14338" width="45.77734375" style="337" customWidth="1"/>
    <col min="14339" max="14339" width="7.21875" style="337" customWidth="1"/>
    <col min="14340" max="14340" width="9.109375" style="337" customWidth="1"/>
    <col min="14341" max="14341" width="12.44140625" style="337" customWidth="1"/>
    <col min="14342" max="14342" width="10.33203125" style="337" customWidth="1"/>
    <col min="14343" max="14343" width="21" style="337" customWidth="1"/>
    <col min="14344" max="14345" width="11.6640625" style="337" bestFit="1" customWidth="1"/>
    <col min="14346" max="14346" width="8.77734375" style="337" bestFit="1" customWidth="1"/>
    <col min="14347" max="14592" width="10.88671875" style="337"/>
    <col min="14593" max="14593" width="5.5546875" style="337" bestFit="1" customWidth="1"/>
    <col min="14594" max="14594" width="45.77734375" style="337" customWidth="1"/>
    <col min="14595" max="14595" width="7.21875" style="337" customWidth="1"/>
    <col min="14596" max="14596" width="9.109375" style="337" customWidth="1"/>
    <col min="14597" max="14597" width="12.44140625" style="337" customWidth="1"/>
    <col min="14598" max="14598" width="10.33203125" style="337" customWidth="1"/>
    <col min="14599" max="14599" width="21" style="337" customWidth="1"/>
    <col min="14600" max="14601" width="11.6640625" style="337" bestFit="1" customWidth="1"/>
    <col min="14602" max="14602" width="8.77734375" style="337" bestFit="1" customWidth="1"/>
    <col min="14603" max="14848" width="10.88671875" style="337"/>
    <col min="14849" max="14849" width="5.5546875" style="337" bestFit="1" customWidth="1"/>
    <col min="14850" max="14850" width="45.77734375" style="337" customWidth="1"/>
    <col min="14851" max="14851" width="7.21875" style="337" customWidth="1"/>
    <col min="14852" max="14852" width="9.109375" style="337" customWidth="1"/>
    <col min="14853" max="14853" width="12.44140625" style="337" customWidth="1"/>
    <col min="14854" max="14854" width="10.33203125" style="337" customWidth="1"/>
    <col min="14855" max="14855" width="21" style="337" customWidth="1"/>
    <col min="14856" max="14857" width="11.6640625" style="337" bestFit="1" customWidth="1"/>
    <col min="14858" max="14858" width="8.77734375" style="337" bestFit="1" customWidth="1"/>
    <col min="14859" max="15104" width="10.88671875" style="337"/>
    <col min="15105" max="15105" width="5.5546875" style="337" bestFit="1" customWidth="1"/>
    <col min="15106" max="15106" width="45.77734375" style="337" customWidth="1"/>
    <col min="15107" max="15107" width="7.21875" style="337" customWidth="1"/>
    <col min="15108" max="15108" width="9.109375" style="337" customWidth="1"/>
    <col min="15109" max="15109" width="12.44140625" style="337" customWidth="1"/>
    <col min="15110" max="15110" width="10.33203125" style="337" customWidth="1"/>
    <col min="15111" max="15111" width="21" style="337" customWidth="1"/>
    <col min="15112" max="15113" width="11.6640625" style="337" bestFit="1" customWidth="1"/>
    <col min="15114" max="15114" width="8.77734375" style="337" bestFit="1" customWidth="1"/>
    <col min="15115" max="15360" width="10.88671875" style="337"/>
    <col min="15361" max="15361" width="5.5546875" style="337" bestFit="1" customWidth="1"/>
    <col min="15362" max="15362" width="45.77734375" style="337" customWidth="1"/>
    <col min="15363" max="15363" width="7.21875" style="337" customWidth="1"/>
    <col min="15364" max="15364" width="9.109375" style="337" customWidth="1"/>
    <col min="15365" max="15365" width="12.44140625" style="337" customWidth="1"/>
    <col min="15366" max="15366" width="10.33203125" style="337" customWidth="1"/>
    <col min="15367" max="15367" width="21" style="337" customWidth="1"/>
    <col min="15368" max="15369" width="11.6640625" style="337" bestFit="1" customWidth="1"/>
    <col min="15370" max="15370" width="8.77734375" style="337" bestFit="1" customWidth="1"/>
    <col min="15371" max="15616" width="10.88671875" style="337"/>
    <col min="15617" max="15617" width="5.5546875" style="337" bestFit="1" customWidth="1"/>
    <col min="15618" max="15618" width="45.77734375" style="337" customWidth="1"/>
    <col min="15619" max="15619" width="7.21875" style="337" customWidth="1"/>
    <col min="15620" max="15620" width="9.109375" style="337" customWidth="1"/>
    <col min="15621" max="15621" width="12.44140625" style="337" customWidth="1"/>
    <col min="15622" max="15622" width="10.33203125" style="337" customWidth="1"/>
    <col min="15623" max="15623" width="21" style="337" customWidth="1"/>
    <col min="15624" max="15625" width="11.6640625" style="337" bestFit="1" customWidth="1"/>
    <col min="15626" max="15626" width="8.77734375" style="337" bestFit="1" customWidth="1"/>
    <col min="15627" max="15872" width="10.88671875" style="337"/>
    <col min="15873" max="15873" width="5.5546875" style="337" bestFit="1" customWidth="1"/>
    <col min="15874" max="15874" width="45.77734375" style="337" customWidth="1"/>
    <col min="15875" max="15875" width="7.21875" style="337" customWidth="1"/>
    <col min="15876" max="15876" width="9.109375" style="337" customWidth="1"/>
    <col min="15877" max="15877" width="12.44140625" style="337" customWidth="1"/>
    <col min="15878" max="15878" width="10.33203125" style="337" customWidth="1"/>
    <col min="15879" max="15879" width="21" style="337" customWidth="1"/>
    <col min="15880" max="15881" width="11.6640625" style="337" bestFit="1" customWidth="1"/>
    <col min="15882" max="15882" width="8.77734375" style="337" bestFit="1" customWidth="1"/>
    <col min="15883" max="16128" width="10.88671875" style="337"/>
    <col min="16129" max="16129" width="5.5546875" style="337" bestFit="1" customWidth="1"/>
    <col min="16130" max="16130" width="45.77734375" style="337" customWidth="1"/>
    <col min="16131" max="16131" width="7.21875" style="337" customWidth="1"/>
    <col min="16132" max="16132" width="9.109375" style="337" customWidth="1"/>
    <col min="16133" max="16133" width="12.44140625" style="337" customWidth="1"/>
    <col min="16134" max="16134" width="10.33203125" style="337" customWidth="1"/>
    <col min="16135" max="16135" width="21" style="337" customWidth="1"/>
    <col min="16136" max="16137" width="11.6640625" style="337" bestFit="1" customWidth="1"/>
    <col min="16138" max="16138" width="8.77734375" style="337" bestFit="1" customWidth="1"/>
    <col min="16139" max="16384" width="10.88671875" style="337"/>
  </cols>
  <sheetData>
    <row r="1" spans="1:6" ht="14.4" thickBot="1">
      <c r="A1" s="490" t="s">
        <v>50</v>
      </c>
      <c r="B1" s="491" t="s">
        <v>351</v>
      </c>
      <c r="C1" s="492"/>
      <c r="D1" s="493"/>
      <c r="E1" s="494"/>
      <c r="F1" s="494"/>
    </row>
    <row r="2" spans="1:6">
      <c r="A2" s="405"/>
    </row>
    <row r="3" spans="1:6" ht="237.6" customHeight="1">
      <c r="A3" s="405"/>
      <c r="B3" s="334" t="s">
        <v>477</v>
      </c>
    </row>
    <row r="4" spans="1:6">
      <c r="A4" s="405"/>
      <c r="B4" s="338"/>
    </row>
    <row r="5" spans="1:6" ht="195" customHeight="1">
      <c r="A5" s="405" t="s">
        <v>141</v>
      </c>
      <c r="B5" s="339" t="s">
        <v>642</v>
      </c>
    </row>
    <row r="6" spans="1:6">
      <c r="A6" s="405"/>
      <c r="B6" s="339"/>
    </row>
    <row r="7" spans="1:6">
      <c r="A7" s="405"/>
      <c r="B7" s="342" t="s">
        <v>540</v>
      </c>
    </row>
    <row r="8" spans="1:6">
      <c r="A8" s="405"/>
      <c r="B8" s="339" t="s">
        <v>643</v>
      </c>
    </row>
    <row r="9" spans="1:6" ht="41.4">
      <c r="A9" s="405"/>
      <c r="B9" s="339" t="s">
        <v>644</v>
      </c>
    </row>
    <row r="10" spans="1:6" ht="27.6">
      <c r="A10" s="405"/>
      <c r="B10" s="339" t="s">
        <v>645</v>
      </c>
    </row>
    <row r="11" spans="1:6">
      <c r="A11" s="405"/>
      <c r="B11" s="339" t="s">
        <v>646</v>
      </c>
    </row>
    <row r="12" spans="1:6">
      <c r="A12" s="405"/>
      <c r="B12" s="339" t="s">
        <v>647</v>
      </c>
    </row>
    <row r="13" spans="1:6">
      <c r="A13" s="405"/>
      <c r="B13" s="332" t="s">
        <v>648</v>
      </c>
    </row>
    <row r="14" spans="1:6">
      <c r="A14" s="405"/>
      <c r="B14" s="332" t="s">
        <v>649</v>
      </c>
    </row>
    <row r="15" spans="1:6">
      <c r="A15" s="405"/>
      <c r="B15" s="425" t="s">
        <v>650</v>
      </c>
    </row>
    <row r="16" spans="1:6">
      <c r="A16" s="405"/>
      <c r="B16" s="339" t="s">
        <v>649</v>
      </c>
    </row>
    <row r="17" spans="1:6" ht="41.4">
      <c r="A17" s="405"/>
      <c r="B17" s="338" t="s">
        <v>651</v>
      </c>
    </row>
    <row r="18" spans="1:6" ht="14.4">
      <c r="A18" s="405"/>
      <c r="B18" s="374" t="s">
        <v>652</v>
      </c>
      <c r="C18" s="335" t="s">
        <v>10</v>
      </c>
      <c r="D18" s="495">
        <v>1</v>
      </c>
      <c r="E18" s="67"/>
      <c r="F18" s="38">
        <f>D18*ROUND(E18,2)</f>
        <v>0</v>
      </c>
    </row>
    <row r="19" spans="1:6">
      <c r="A19" s="405"/>
      <c r="B19" s="339"/>
    </row>
    <row r="20" spans="1:6" ht="41.4">
      <c r="A20" s="405" t="s">
        <v>126</v>
      </c>
      <c r="B20" s="338" t="s">
        <v>653</v>
      </c>
    </row>
    <row r="21" spans="1:6" ht="41.4">
      <c r="A21" s="405"/>
      <c r="B21" s="339" t="s">
        <v>654</v>
      </c>
    </row>
    <row r="22" spans="1:6" ht="27.6">
      <c r="A22" s="405"/>
      <c r="B22" s="339" t="s">
        <v>655</v>
      </c>
    </row>
    <row r="23" spans="1:6">
      <c r="A23" s="405"/>
      <c r="B23" s="497"/>
    </row>
    <row r="24" spans="1:6">
      <c r="A24" s="405"/>
      <c r="B24" s="342" t="s">
        <v>540</v>
      </c>
    </row>
    <row r="25" spans="1:6">
      <c r="A25" s="405"/>
      <c r="B25" s="497" t="s">
        <v>656</v>
      </c>
    </row>
    <row r="26" spans="1:6" ht="27.6">
      <c r="A26" s="405"/>
      <c r="B26" s="497" t="s">
        <v>657</v>
      </c>
    </row>
    <row r="27" spans="1:6" ht="27.6">
      <c r="A27" s="405"/>
      <c r="B27" s="497" t="s">
        <v>658</v>
      </c>
    </row>
    <row r="28" spans="1:6" ht="27.6">
      <c r="A28" s="405"/>
      <c r="B28" s="497" t="s">
        <v>659</v>
      </c>
    </row>
    <row r="29" spans="1:6">
      <c r="A29" s="405"/>
      <c r="B29" s="497" t="s">
        <v>660</v>
      </c>
    </row>
    <row r="30" spans="1:6" ht="27.6">
      <c r="A30" s="405"/>
      <c r="B30" s="497" t="s">
        <v>661</v>
      </c>
    </row>
    <row r="31" spans="1:6">
      <c r="A31" s="405"/>
      <c r="B31" s="497" t="s">
        <v>662</v>
      </c>
    </row>
    <row r="32" spans="1:6">
      <c r="A32" s="405"/>
      <c r="B32" s="339" t="s">
        <v>663</v>
      </c>
    </row>
    <row r="33" spans="1:6" ht="27.6">
      <c r="A33" s="405"/>
      <c r="B33" s="497" t="s">
        <v>664</v>
      </c>
    </row>
    <row r="34" spans="1:6">
      <c r="A34" s="405"/>
      <c r="B34" s="497" t="s">
        <v>665</v>
      </c>
    </row>
    <row r="35" spans="1:6" ht="41.4">
      <c r="A35" s="405"/>
      <c r="B35" s="338" t="s">
        <v>651</v>
      </c>
    </row>
    <row r="36" spans="1:6" ht="15" customHeight="1">
      <c r="A36" s="405"/>
      <c r="B36" s="339" t="s">
        <v>666</v>
      </c>
      <c r="C36" s="335" t="s">
        <v>10</v>
      </c>
      <c r="D36" s="495">
        <v>1</v>
      </c>
      <c r="E36" s="67"/>
      <c r="F36" s="38">
        <f>D36*ROUND(E36,2)</f>
        <v>0</v>
      </c>
    </row>
    <row r="37" spans="1:6" ht="15" customHeight="1">
      <c r="A37" s="405"/>
      <c r="B37" s="339"/>
      <c r="E37" s="367"/>
      <c r="F37" s="442"/>
    </row>
    <row r="38" spans="1:6">
      <c r="A38" s="405" t="s">
        <v>128</v>
      </c>
      <c r="B38" s="339" t="s">
        <v>667</v>
      </c>
    </row>
    <row r="39" spans="1:6">
      <c r="A39" s="405"/>
      <c r="B39" s="339" t="s">
        <v>668</v>
      </c>
      <c r="C39" s="337"/>
      <c r="D39" s="337"/>
      <c r="E39" s="337"/>
      <c r="F39" s="337"/>
    </row>
    <row r="40" spans="1:6" ht="15" customHeight="1">
      <c r="A40" s="405"/>
      <c r="B40" s="339"/>
      <c r="C40" s="335" t="s">
        <v>17</v>
      </c>
      <c r="D40" s="495">
        <v>2</v>
      </c>
      <c r="E40" s="67"/>
      <c r="F40" s="38">
        <f>D40*ROUND(E40,2)</f>
        <v>0</v>
      </c>
    </row>
    <row r="41" spans="1:6">
      <c r="A41" s="405"/>
      <c r="B41" s="339"/>
    </row>
    <row r="42" spans="1:6">
      <c r="A42" s="405" t="s">
        <v>130</v>
      </c>
      <c r="B42" s="342" t="s">
        <v>669</v>
      </c>
    </row>
    <row r="43" spans="1:6">
      <c r="A43" s="405"/>
      <c r="B43" s="339" t="s">
        <v>670</v>
      </c>
    </row>
    <row r="44" spans="1:6" ht="27.6">
      <c r="A44" s="405"/>
      <c r="B44" s="339" t="s">
        <v>671</v>
      </c>
    </row>
    <row r="45" spans="1:6">
      <c r="A45" s="405"/>
      <c r="B45" s="339" t="s">
        <v>557</v>
      </c>
    </row>
    <row r="46" spans="1:6" ht="27.6">
      <c r="A46" s="405"/>
      <c r="B46" s="339" t="s">
        <v>559</v>
      </c>
    </row>
    <row r="47" spans="1:6">
      <c r="A47" s="405"/>
      <c r="B47" s="339" t="s">
        <v>672</v>
      </c>
      <c r="C47" s="337"/>
      <c r="D47" s="337"/>
      <c r="E47" s="337"/>
      <c r="F47" s="337"/>
    </row>
    <row r="48" spans="1:6" ht="27.6">
      <c r="A48" s="405"/>
      <c r="B48" s="339" t="s">
        <v>673</v>
      </c>
      <c r="E48" s="367"/>
      <c r="F48" s="442"/>
    </row>
    <row r="49" spans="1:6" ht="27.6">
      <c r="A49" s="405"/>
      <c r="B49" s="339" t="s">
        <v>674</v>
      </c>
      <c r="E49" s="367"/>
      <c r="F49" s="442"/>
    </row>
    <row r="50" spans="1:6" ht="41.4">
      <c r="A50" s="405"/>
      <c r="B50" s="339" t="s">
        <v>675</v>
      </c>
      <c r="E50" s="367"/>
      <c r="F50" s="442"/>
    </row>
    <row r="51" spans="1:6">
      <c r="A51" s="405"/>
      <c r="B51" s="339"/>
      <c r="C51" s="335" t="s">
        <v>10</v>
      </c>
      <c r="D51" s="495">
        <v>1</v>
      </c>
      <c r="E51" s="67"/>
      <c r="F51" s="38">
        <f>D51*ROUND(E51,2)</f>
        <v>0</v>
      </c>
    </row>
    <row r="52" spans="1:6">
      <c r="A52" s="405"/>
      <c r="B52" s="339"/>
      <c r="E52" s="367"/>
      <c r="F52" s="442"/>
    </row>
    <row r="53" spans="1:6">
      <c r="A53" s="405" t="s">
        <v>132</v>
      </c>
      <c r="B53" s="342" t="s">
        <v>676</v>
      </c>
    </row>
    <row r="54" spans="1:6">
      <c r="A54" s="405"/>
      <c r="B54" s="339" t="s">
        <v>677</v>
      </c>
    </row>
    <row r="55" spans="1:6">
      <c r="A55" s="405"/>
      <c r="B55" s="339" t="s">
        <v>678</v>
      </c>
    </row>
    <row r="56" spans="1:6">
      <c r="A56" s="405"/>
      <c r="B56" s="339" t="s">
        <v>679</v>
      </c>
    </row>
    <row r="57" spans="1:6">
      <c r="A57" s="405"/>
      <c r="B57" s="339"/>
      <c r="C57" s="335" t="s">
        <v>10</v>
      </c>
      <c r="D57" s="495">
        <v>1</v>
      </c>
      <c r="E57" s="67"/>
      <c r="F57" s="38">
        <f>D57*ROUND(E57,2)</f>
        <v>0</v>
      </c>
    </row>
    <row r="58" spans="1:6">
      <c r="A58" s="405"/>
      <c r="B58" s="339"/>
    </row>
    <row r="59" spans="1:6" ht="27.6">
      <c r="A59" s="405" t="s">
        <v>134</v>
      </c>
      <c r="B59" s="339" t="s">
        <v>460</v>
      </c>
    </row>
    <row r="60" spans="1:6">
      <c r="A60" s="405"/>
      <c r="B60" s="339"/>
      <c r="C60" s="335" t="s">
        <v>65</v>
      </c>
      <c r="D60" s="495">
        <v>45</v>
      </c>
      <c r="E60" s="67"/>
      <c r="F60" s="38">
        <f>D60*ROUND(E60,2)</f>
        <v>0</v>
      </c>
    </row>
    <row r="61" spans="1:6">
      <c r="A61" s="405"/>
      <c r="B61" s="339"/>
      <c r="E61" s="357"/>
      <c r="F61" s="357"/>
    </row>
    <row r="62" spans="1:6">
      <c r="A62" s="405" t="s">
        <v>136</v>
      </c>
      <c r="B62" s="339" t="s">
        <v>680</v>
      </c>
    </row>
    <row r="63" spans="1:6" ht="16.2">
      <c r="A63" s="405"/>
      <c r="B63" s="339"/>
      <c r="C63" s="335" t="s">
        <v>681</v>
      </c>
      <c r="D63" s="495">
        <v>12</v>
      </c>
      <c r="E63" s="67"/>
      <c r="F63" s="38">
        <f>D63*ROUND(E63,2)</f>
        <v>0</v>
      </c>
    </row>
    <row r="64" spans="1:6">
      <c r="A64" s="405"/>
      <c r="B64" s="339"/>
    </row>
    <row r="65" spans="1:6">
      <c r="A65" s="405" t="s">
        <v>138</v>
      </c>
      <c r="B65" s="339" t="s">
        <v>682</v>
      </c>
    </row>
    <row r="66" spans="1:6" ht="16.2">
      <c r="A66" s="405"/>
      <c r="B66" s="339"/>
      <c r="C66" s="335" t="s">
        <v>681</v>
      </c>
      <c r="D66" s="495">
        <v>12</v>
      </c>
      <c r="E66" s="67"/>
      <c r="F66" s="38">
        <f>D66*ROUND(E66,2)</f>
        <v>0</v>
      </c>
    </row>
    <row r="67" spans="1:6">
      <c r="A67" s="405"/>
      <c r="B67" s="339"/>
    </row>
    <row r="68" spans="1:6" ht="27.6">
      <c r="A68" s="405" t="s">
        <v>139</v>
      </c>
      <c r="B68" s="339" t="s">
        <v>683</v>
      </c>
    </row>
    <row r="69" spans="1:6">
      <c r="A69" s="405"/>
      <c r="B69" s="339"/>
      <c r="C69" s="335" t="s">
        <v>468</v>
      </c>
      <c r="D69" s="495">
        <v>6</v>
      </c>
      <c r="E69" s="67"/>
      <c r="F69" s="38">
        <f>D69*ROUND(E69,2)</f>
        <v>0</v>
      </c>
    </row>
    <row r="70" spans="1:6">
      <c r="A70" s="405"/>
      <c r="B70" s="339"/>
    </row>
    <row r="71" spans="1:6" ht="41.4">
      <c r="A71" s="405" t="s">
        <v>152</v>
      </c>
      <c r="B71" s="339" t="s">
        <v>635</v>
      </c>
    </row>
    <row r="72" spans="1:6">
      <c r="A72" s="405"/>
      <c r="B72" s="339"/>
      <c r="C72" s="335" t="s">
        <v>17</v>
      </c>
      <c r="D72" s="495">
        <v>3</v>
      </c>
      <c r="E72" s="67"/>
      <c r="F72" s="38">
        <f>D72*ROUND(E72,2)</f>
        <v>0</v>
      </c>
    </row>
    <row r="73" spans="1:6">
      <c r="A73" s="405"/>
      <c r="B73" s="339"/>
      <c r="D73" s="498"/>
    </row>
    <row r="74" spans="1:6" ht="41.4">
      <c r="A74" s="405" t="s">
        <v>185</v>
      </c>
      <c r="B74" s="339" t="s">
        <v>791</v>
      </c>
      <c r="C74" s="340"/>
      <c r="D74" s="498"/>
    </row>
    <row r="75" spans="1:6">
      <c r="A75" s="405"/>
      <c r="B75" s="339"/>
      <c r="C75" s="335" t="s">
        <v>10</v>
      </c>
      <c r="D75" s="495">
        <v>1</v>
      </c>
      <c r="E75" s="67"/>
      <c r="F75" s="38">
        <f>D75*ROUND(E75,2)</f>
        <v>0</v>
      </c>
    </row>
    <row r="76" spans="1:6">
      <c r="A76" s="405"/>
      <c r="B76" s="339"/>
      <c r="C76" s="340"/>
      <c r="D76" s="498"/>
    </row>
    <row r="77" spans="1:6">
      <c r="A77" s="405" t="s">
        <v>187</v>
      </c>
      <c r="B77" s="339" t="s">
        <v>637</v>
      </c>
      <c r="C77" s="340"/>
      <c r="D77" s="498"/>
    </row>
    <row r="78" spans="1:6">
      <c r="A78" s="405"/>
      <c r="B78" s="339"/>
      <c r="C78" s="340" t="s">
        <v>10</v>
      </c>
      <c r="D78" s="498">
        <v>1</v>
      </c>
      <c r="E78" s="67"/>
      <c r="F78" s="38">
        <f>D78*ROUND(E78,2)</f>
        <v>0</v>
      </c>
    </row>
    <row r="79" spans="1:6">
      <c r="A79" s="405"/>
      <c r="B79" s="339"/>
      <c r="C79" s="340"/>
      <c r="D79" s="498"/>
    </row>
    <row r="80" spans="1:6">
      <c r="A80" s="405"/>
      <c r="B80" s="499"/>
      <c r="C80" s="500"/>
      <c r="D80" s="501"/>
      <c r="E80" s="502"/>
      <c r="F80" s="502"/>
    </row>
    <row r="81" spans="1:6" s="332" customFormat="1" ht="14.4" thickBot="1">
      <c r="A81" s="391"/>
      <c r="B81" s="392" t="s">
        <v>476</v>
      </c>
      <c r="C81" s="393"/>
      <c r="D81" s="394"/>
      <c r="E81" s="331"/>
      <c r="F81" s="395">
        <f>SUM(F18:F79)</f>
        <v>0</v>
      </c>
    </row>
  </sheetData>
  <sheetProtection password="C610" sheet="1" objects="1" scenarios="1"/>
  <pageMargins left="0.7" right="0.54" top="0.59" bottom="0.96" header="0" footer="0.2"/>
  <pageSetup paperSize="9" scale="95" fitToHeight="0" orientation="portrait" horizontalDpi="1200" verticalDpi="1200" r:id="rId1"/>
  <headerFooter alignWithMargins="0">
    <oddFooter>&amp;C&amp;9Stran &amp;P od &amp;N</oddFooter>
  </headerFooter>
  <rowBreaks count="1" manualBreakCount="1">
    <brk id="5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B4EF1-CD9F-4919-858F-212A6FAFFBC2}">
  <sheetPr>
    <tabColor indexed="14"/>
  </sheetPr>
  <dimension ref="A1:M245"/>
  <sheetViews>
    <sheetView view="pageBreakPreview" topLeftCell="A92" zoomScale="85" zoomScaleNormal="100" zoomScaleSheetLayoutView="100" workbookViewId="0">
      <selection activeCell="B112" sqref="B112"/>
    </sheetView>
  </sheetViews>
  <sheetFormatPr defaultColWidth="10.77734375" defaultRowHeight="13.8"/>
  <cols>
    <col min="1" max="1" width="4.21875" style="482" customWidth="1"/>
    <col min="2" max="2" width="46.44140625" style="483" customWidth="1"/>
    <col min="3" max="3" width="6.77734375" style="464" customWidth="1"/>
    <col min="4" max="4" width="9.6640625" style="484" bestFit="1" customWidth="1"/>
    <col min="5" max="5" width="11.21875" style="485" bestFit="1" customWidth="1"/>
    <col min="6" max="6" width="13.88671875" style="486" customWidth="1"/>
    <col min="7" max="256" width="10.77734375" style="468"/>
    <col min="257" max="257" width="4.21875" style="468" customWidth="1"/>
    <col min="258" max="258" width="46.44140625" style="468" customWidth="1"/>
    <col min="259" max="259" width="6.77734375" style="468" customWidth="1"/>
    <col min="260" max="260" width="9.6640625" style="468" bestFit="1" customWidth="1"/>
    <col min="261" max="261" width="11.21875" style="468" bestFit="1" customWidth="1"/>
    <col min="262" max="262" width="13.88671875" style="468" customWidth="1"/>
    <col min="263" max="512" width="10.77734375" style="468"/>
    <col min="513" max="513" width="4.21875" style="468" customWidth="1"/>
    <col min="514" max="514" width="46.44140625" style="468" customWidth="1"/>
    <col min="515" max="515" width="6.77734375" style="468" customWidth="1"/>
    <col min="516" max="516" width="9.6640625" style="468" bestFit="1" customWidth="1"/>
    <col min="517" max="517" width="11.21875" style="468" bestFit="1" customWidth="1"/>
    <col min="518" max="518" width="13.88671875" style="468" customWidth="1"/>
    <col min="519" max="768" width="10.77734375" style="468"/>
    <col min="769" max="769" width="4.21875" style="468" customWidth="1"/>
    <col min="770" max="770" width="46.44140625" style="468" customWidth="1"/>
    <col min="771" max="771" width="6.77734375" style="468" customWidth="1"/>
    <col min="772" max="772" width="9.6640625" style="468" bestFit="1" customWidth="1"/>
    <col min="773" max="773" width="11.21875" style="468" bestFit="1" customWidth="1"/>
    <col min="774" max="774" width="13.88671875" style="468" customWidth="1"/>
    <col min="775" max="1024" width="10.77734375" style="468"/>
    <col min="1025" max="1025" width="4.21875" style="468" customWidth="1"/>
    <col min="1026" max="1026" width="46.44140625" style="468" customWidth="1"/>
    <col min="1027" max="1027" width="6.77734375" style="468" customWidth="1"/>
    <col min="1028" max="1028" width="9.6640625" style="468" bestFit="1" customWidth="1"/>
    <col min="1029" max="1029" width="11.21875" style="468" bestFit="1" customWidth="1"/>
    <col min="1030" max="1030" width="13.88671875" style="468" customWidth="1"/>
    <col min="1031" max="1280" width="10.77734375" style="468"/>
    <col min="1281" max="1281" width="4.21875" style="468" customWidth="1"/>
    <col min="1282" max="1282" width="46.44140625" style="468" customWidth="1"/>
    <col min="1283" max="1283" width="6.77734375" style="468" customWidth="1"/>
    <col min="1284" max="1284" width="9.6640625" style="468" bestFit="1" customWidth="1"/>
    <col min="1285" max="1285" width="11.21875" style="468" bestFit="1" customWidth="1"/>
    <col min="1286" max="1286" width="13.88671875" style="468" customWidth="1"/>
    <col min="1287" max="1536" width="10.77734375" style="468"/>
    <col min="1537" max="1537" width="4.21875" style="468" customWidth="1"/>
    <col min="1538" max="1538" width="46.44140625" style="468" customWidth="1"/>
    <col min="1539" max="1539" width="6.77734375" style="468" customWidth="1"/>
    <col min="1540" max="1540" width="9.6640625" style="468" bestFit="1" customWidth="1"/>
    <col min="1541" max="1541" width="11.21875" style="468" bestFit="1" customWidth="1"/>
    <col min="1542" max="1542" width="13.88671875" style="468" customWidth="1"/>
    <col min="1543" max="1792" width="10.77734375" style="468"/>
    <col min="1793" max="1793" width="4.21875" style="468" customWidth="1"/>
    <col min="1794" max="1794" width="46.44140625" style="468" customWidth="1"/>
    <col min="1795" max="1795" width="6.77734375" style="468" customWidth="1"/>
    <col min="1796" max="1796" width="9.6640625" style="468" bestFit="1" customWidth="1"/>
    <col min="1797" max="1797" width="11.21875" style="468" bestFit="1" customWidth="1"/>
    <col min="1798" max="1798" width="13.88671875" style="468" customWidth="1"/>
    <col min="1799" max="2048" width="10.77734375" style="468"/>
    <col min="2049" max="2049" width="4.21875" style="468" customWidth="1"/>
    <col min="2050" max="2050" width="46.44140625" style="468" customWidth="1"/>
    <col min="2051" max="2051" width="6.77734375" style="468" customWidth="1"/>
    <col min="2052" max="2052" width="9.6640625" style="468" bestFit="1" customWidth="1"/>
    <col min="2053" max="2053" width="11.21875" style="468" bestFit="1" customWidth="1"/>
    <col min="2054" max="2054" width="13.88671875" style="468" customWidth="1"/>
    <col min="2055" max="2304" width="10.77734375" style="468"/>
    <col min="2305" max="2305" width="4.21875" style="468" customWidth="1"/>
    <col min="2306" max="2306" width="46.44140625" style="468" customWidth="1"/>
    <col min="2307" max="2307" width="6.77734375" style="468" customWidth="1"/>
    <col min="2308" max="2308" width="9.6640625" style="468" bestFit="1" customWidth="1"/>
    <col min="2309" max="2309" width="11.21875" style="468" bestFit="1" customWidth="1"/>
    <col min="2310" max="2310" width="13.88671875" style="468" customWidth="1"/>
    <col min="2311" max="2560" width="10.77734375" style="468"/>
    <col min="2561" max="2561" width="4.21875" style="468" customWidth="1"/>
    <col min="2562" max="2562" width="46.44140625" style="468" customWidth="1"/>
    <col min="2563" max="2563" width="6.77734375" style="468" customWidth="1"/>
    <col min="2564" max="2564" width="9.6640625" style="468" bestFit="1" customWidth="1"/>
    <col min="2565" max="2565" width="11.21875" style="468" bestFit="1" customWidth="1"/>
    <col min="2566" max="2566" width="13.88671875" style="468" customWidth="1"/>
    <col min="2567" max="2816" width="10.77734375" style="468"/>
    <col min="2817" max="2817" width="4.21875" style="468" customWidth="1"/>
    <col min="2818" max="2818" width="46.44140625" style="468" customWidth="1"/>
    <col min="2819" max="2819" width="6.77734375" style="468" customWidth="1"/>
    <col min="2820" max="2820" width="9.6640625" style="468" bestFit="1" customWidth="1"/>
    <col min="2821" max="2821" width="11.21875" style="468" bestFit="1" customWidth="1"/>
    <col min="2822" max="2822" width="13.88671875" style="468" customWidth="1"/>
    <col min="2823" max="3072" width="10.77734375" style="468"/>
    <col min="3073" max="3073" width="4.21875" style="468" customWidth="1"/>
    <col min="3074" max="3074" width="46.44140625" style="468" customWidth="1"/>
    <col min="3075" max="3075" width="6.77734375" style="468" customWidth="1"/>
    <col min="3076" max="3076" width="9.6640625" style="468" bestFit="1" customWidth="1"/>
    <col min="3077" max="3077" width="11.21875" style="468" bestFit="1" customWidth="1"/>
    <col min="3078" max="3078" width="13.88671875" style="468" customWidth="1"/>
    <col min="3079" max="3328" width="10.77734375" style="468"/>
    <col min="3329" max="3329" width="4.21875" style="468" customWidth="1"/>
    <col min="3330" max="3330" width="46.44140625" style="468" customWidth="1"/>
    <col min="3331" max="3331" width="6.77734375" style="468" customWidth="1"/>
    <col min="3332" max="3332" width="9.6640625" style="468" bestFit="1" customWidth="1"/>
    <col min="3333" max="3333" width="11.21875" style="468" bestFit="1" customWidth="1"/>
    <col min="3334" max="3334" width="13.88671875" style="468" customWidth="1"/>
    <col min="3335" max="3584" width="10.77734375" style="468"/>
    <col min="3585" max="3585" width="4.21875" style="468" customWidth="1"/>
    <col min="3586" max="3586" width="46.44140625" style="468" customWidth="1"/>
    <col min="3587" max="3587" width="6.77734375" style="468" customWidth="1"/>
    <col min="3588" max="3588" width="9.6640625" style="468" bestFit="1" customWidth="1"/>
    <col min="3589" max="3589" width="11.21875" style="468" bestFit="1" customWidth="1"/>
    <col min="3590" max="3590" width="13.88671875" style="468" customWidth="1"/>
    <col min="3591" max="3840" width="10.77734375" style="468"/>
    <col min="3841" max="3841" width="4.21875" style="468" customWidth="1"/>
    <col min="3842" max="3842" width="46.44140625" style="468" customWidth="1"/>
    <col min="3843" max="3843" width="6.77734375" style="468" customWidth="1"/>
    <col min="3844" max="3844" width="9.6640625" style="468" bestFit="1" customWidth="1"/>
    <col min="3845" max="3845" width="11.21875" style="468" bestFit="1" customWidth="1"/>
    <col min="3846" max="3846" width="13.88671875" style="468" customWidth="1"/>
    <col min="3847" max="4096" width="10.77734375" style="468"/>
    <col min="4097" max="4097" width="4.21875" style="468" customWidth="1"/>
    <col min="4098" max="4098" width="46.44140625" style="468" customWidth="1"/>
    <col min="4099" max="4099" width="6.77734375" style="468" customWidth="1"/>
    <col min="4100" max="4100" width="9.6640625" style="468" bestFit="1" customWidth="1"/>
    <col min="4101" max="4101" width="11.21875" style="468" bestFit="1" customWidth="1"/>
    <col min="4102" max="4102" width="13.88671875" style="468" customWidth="1"/>
    <col min="4103" max="4352" width="10.77734375" style="468"/>
    <col min="4353" max="4353" width="4.21875" style="468" customWidth="1"/>
    <col min="4354" max="4354" width="46.44140625" style="468" customWidth="1"/>
    <col min="4355" max="4355" width="6.77734375" style="468" customWidth="1"/>
    <col min="4356" max="4356" width="9.6640625" style="468" bestFit="1" customWidth="1"/>
    <col min="4357" max="4357" width="11.21875" style="468" bestFit="1" customWidth="1"/>
    <col min="4358" max="4358" width="13.88671875" style="468" customWidth="1"/>
    <col min="4359" max="4608" width="10.77734375" style="468"/>
    <col min="4609" max="4609" width="4.21875" style="468" customWidth="1"/>
    <col min="4610" max="4610" width="46.44140625" style="468" customWidth="1"/>
    <col min="4611" max="4611" width="6.77734375" style="468" customWidth="1"/>
    <col min="4612" max="4612" width="9.6640625" style="468" bestFit="1" customWidth="1"/>
    <col min="4613" max="4613" width="11.21875" style="468" bestFit="1" customWidth="1"/>
    <col min="4614" max="4614" width="13.88671875" style="468" customWidth="1"/>
    <col min="4615" max="4864" width="10.77734375" style="468"/>
    <col min="4865" max="4865" width="4.21875" style="468" customWidth="1"/>
    <col min="4866" max="4866" width="46.44140625" style="468" customWidth="1"/>
    <col min="4867" max="4867" width="6.77734375" style="468" customWidth="1"/>
    <col min="4868" max="4868" width="9.6640625" style="468" bestFit="1" customWidth="1"/>
    <col min="4869" max="4869" width="11.21875" style="468" bestFit="1" customWidth="1"/>
    <col min="4870" max="4870" width="13.88671875" style="468" customWidth="1"/>
    <col min="4871" max="5120" width="10.77734375" style="468"/>
    <col min="5121" max="5121" width="4.21875" style="468" customWidth="1"/>
    <col min="5122" max="5122" width="46.44140625" style="468" customWidth="1"/>
    <col min="5123" max="5123" width="6.77734375" style="468" customWidth="1"/>
    <col min="5124" max="5124" width="9.6640625" style="468" bestFit="1" customWidth="1"/>
    <col min="5125" max="5125" width="11.21875" style="468" bestFit="1" customWidth="1"/>
    <col min="5126" max="5126" width="13.88671875" style="468" customWidth="1"/>
    <col min="5127" max="5376" width="10.77734375" style="468"/>
    <col min="5377" max="5377" width="4.21875" style="468" customWidth="1"/>
    <col min="5378" max="5378" width="46.44140625" style="468" customWidth="1"/>
    <col min="5379" max="5379" width="6.77734375" style="468" customWidth="1"/>
    <col min="5380" max="5380" width="9.6640625" style="468" bestFit="1" customWidth="1"/>
    <col min="5381" max="5381" width="11.21875" style="468" bestFit="1" customWidth="1"/>
    <col min="5382" max="5382" width="13.88671875" style="468" customWidth="1"/>
    <col min="5383" max="5632" width="10.77734375" style="468"/>
    <col min="5633" max="5633" width="4.21875" style="468" customWidth="1"/>
    <col min="5634" max="5634" width="46.44140625" style="468" customWidth="1"/>
    <col min="5635" max="5635" width="6.77734375" style="468" customWidth="1"/>
    <col min="5636" max="5636" width="9.6640625" style="468" bestFit="1" customWidth="1"/>
    <col min="5637" max="5637" width="11.21875" style="468" bestFit="1" customWidth="1"/>
    <col min="5638" max="5638" width="13.88671875" style="468" customWidth="1"/>
    <col min="5639" max="5888" width="10.77734375" style="468"/>
    <col min="5889" max="5889" width="4.21875" style="468" customWidth="1"/>
    <col min="5890" max="5890" width="46.44140625" style="468" customWidth="1"/>
    <col min="5891" max="5891" width="6.77734375" style="468" customWidth="1"/>
    <col min="5892" max="5892" width="9.6640625" style="468" bestFit="1" customWidth="1"/>
    <col min="5893" max="5893" width="11.21875" style="468" bestFit="1" customWidth="1"/>
    <col min="5894" max="5894" width="13.88671875" style="468" customWidth="1"/>
    <col min="5895" max="6144" width="10.77734375" style="468"/>
    <col min="6145" max="6145" width="4.21875" style="468" customWidth="1"/>
    <col min="6146" max="6146" width="46.44140625" style="468" customWidth="1"/>
    <col min="6147" max="6147" width="6.77734375" style="468" customWidth="1"/>
    <col min="6148" max="6148" width="9.6640625" style="468" bestFit="1" customWidth="1"/>
    <col min="6149" max="6149" width="11.21875" style="468" bestFit="1" customWidth="1"/>
    <col min="6150" max="6150" width="13.88671875" style="468" customWidth="1"/>
    <col min="6151" max="6400" width="10.77734375" style="468"/>
    <col min="6401" max="6401" width="4.21875" style="468" customWidth="1"/>
    <col min="6402" max="6402" width="46.44140625" style="468" customWidth="1"/>
    <col min="6403" max="6403" width="6.77734375" style="468" customWidth="1"/>
    <col min="6404" max="6404" width="9.6640625" style="468" bestFit="1" customWidth="1"/>
    <col min="6405" max="6405" width="11.21875" style="468" bestFit="1" customWidth="1"/>
    <col min="6406" max="6406" width="13.88671875" style="468" customWidth="1"/>
    <col min="6407" max="6656" width="10.77734375" style="468"/>
    <col min="6657" max="6657" width="4.21875" style="468" customWidth="1"/>
    <col min="6658" max="6658" width="46.44140625" style="468" customWidth="1"/>
    <col min="6659" max="6659" width="6.77734375" style="468" customWidth="1"/>
    <col min="6660" max="6660" width="9.6640625" style="468" bestFit="1" customWidth="1"/>
    <col min="6661" max="6661" width="11.21875" style="468" bestFit="1" customWidth="1"/>
    <col min="6662" max="6662" width="13.88671875" style="468" customWidth="1"/>
    <col min="6663" max="6912" width="10.77734375" style="468"/>
    <col min="6913" max="6913" width="4.21875" style="468" customWidth="1"/>
    <col min="6914" max="6914" width="46.44140625" style="468" customWidth="1"/>
    <col min="6915" max="6915" width="6.77734375" style="468" customWidth="1"/>
    <col min="6916" max="6916" width="9.6640625" style="468" bestFit="1" customWidth="1"/>
    <col min="6917" max="6917" width="11.21875" style="468" bestFit="1" customWidth="1"/>
    <col min="6918" max="6918" width="13.88671875" style="468" customWidth="1"/>
    <col min="6919" max="7168" width="10.77734375" style="468"/>
    <col min="7169" max="7169" width="4.21875" style="468" customWidth="1"/>
    <col min="7170" max="7170" width="46.44140625" style="468" customWidth="1"/>
    <col min="7171" max="7171" width="6.77734375" style="468" customWidth="1"/>
    <col min="7172" max="7172" width="9.6640625" style="468" bestFit="1" customWidth="1"/>
    <col min="7173" max="7173" width="11.21875" style="468" bestFit="1" customWidth="1"/>
    <col min="7174" max="7174" width="13.88671875" style="468" customWidth="1"/>
    <col min="7175" max="7424" width="10.77734375" style="468"/>
    <col min="7425" max="7425" width="4.21875" style="468" customWidth="1"/>
    <col min="7426" max="7426" width="46.44140625" style="468" customWidth="1"/>
    <col min="7427" max="7427" width="6.77734375" style="468" customWidth="1"/>
    <col min="7428" max="7428" width="9.6640625" style="468" bestFit="1" customWidth="1"/>
    <col min="7429" max="7429" width="11.21875" style="468" bestFit="1" customWidth="1"/>
    <col min="7430" max="7430" width="13.88671875" style="468" customWidth="1"/>
    <col min="7431" max="7680" width="10.77734375" style="468"/>
    <col min="7681" max="7681" width="4.21875" style="468" customWidth="1"/>
    <col min="7682" max="7682" width="46.44140625" style="468" customWidth="1"/>
    <col min="7683" max="7683" width="6.77734375" style="468" customWidth="1"/>
    <col min="7684" max="7684" width="9.6640625" style="468" bestFit="1" customWidth="1"/>
    <col min="7685" max="7685" width="11.21875" style="468" bestFit="1" customWidth="1"/>
    <col min="7686" max="7686" width="13.88671875" style="468" customWidth="1"/>
    <col min="7687" max="7936" width="10.77734375" style="468"/>
    <col min="7937" max="7937" width="4.21875" style="468" customWidth="1"/>
    <col min="7938" max="7938" width="46.44140625" style="468" customWidth="1"/>
    <col min="7939" max="7939" width="6.77734375" style="468" customWidth="1"/>
    <col min="7940" max="7940" width="9.6640625" style="468" bestFit="1" customWidth="1"/>
    <col min="7941" max="7941" width="11.21875" style="468" bestFit="1" customWidth="1"/>
    <col min="7942" max="7942" width="13.88671875" style="468" customWidth="1"/>
    <col min="7943" max="8192" width="10.77734375" style="468"/>
    <col min="8193" max="8193" width="4.21875" style="468" customWidth="1"/>
    <col min="8194" max="8194" width="46.44140625" style="468" customWidth="1"/>
    <col min="8195" max="8195" width="6.77734375" style="468" customWidth="1"/>
    <col min="8196" max="8196" width="9.6640625" style="468" bestFit="1" customWidth="1"/>
    <col min="8197" max="8197" width="11.21875" style="468" bestFit="1" customWidth="1"/>
    <col min="8198" max="8198" width="13.88671875" style="468" customWidth="1"/>
    <col min="8199" max="8448" width="10.77734375" style="468"/>
    <col min="8449" max="8449" width="4.21875" style="468" customWidth="1"/>
    <col min="8450" max="8450" width="46.44140625" style="468" customWidth="1"/>
    <col min="8451" max="8451" width="6.77734375" style="468" customWidth="1"/>
    <col min="8452" max="8452" width="9.6640625" style="468" bestFit="1" customWidth="1"/>
    <col min="8453" max="8453" width="11.21875" style="468" bestFit="1" customWidth="1"/>
    <col min="8454" max="8454" width="13.88671875" style="468" customWidth="1"/>
    <col min="8455" max="8704" width="10.77734375" style="468"/>
    <col min="8705" max="8705" width="4.21875" style="468" customWidth="1"/>
    <col min="8706" max="8706" width="46.44140625" style="468" customWidth="1"/>
    <col min="8707" max="8707" width="6.77734375" style="468" customWidth="1"/>
    <col min="8708" max="8708" width="9.6640625" style="468" bestFit="1" customWidth="1"/>
    <col min="8709" max="8709" width="11.21875" style="468" bestFit="1" customWidth="1"/>
    <col min="8710" max="8710" width="13.88671875" style="468" customWidth="1"/>
    <col min="8711" max="8960" width="10.77734375" style="468"/>
    <col min="8961" max="8961" width="4.21875" style="468" customWidth="1"/>
    <col min="8962" max="8962" width="46.44140625" style="468" customWidth="1"/>
    <col min="8963" max="8963" width="6.77734375" style="468" customWidth="1"/>
    <col min="8964" max="8964" width="9.6640625" style="468" bestFit="1" customWidth="1"/>
    <col min="8965" max="8965" width="11.21875" style="468" bestFit="1" customWidth="1"/>
    <col min="8966" max="8966" width="13.88671875" style="468" customWidth="1"/>
    <col min="8967" max="9216" width="10.77734375" style="468"/>
    <col min="9217" max="9217" width="4.21875" style="468" customWidth="1"/>
    <col min="9218" max="9218" width="46.44140625" style="468" customWidth="1"/>
    <col min="9219" max="9219" width="6.77734375" style="468" customWidth="1"/>
    <col min="9220" max="9220" width="9.6640625" style="468" bestFit="1" customWidth="1"/>
    <col min="9221" max="9221" width="11.21875" style="468" bestFit="1" customWidth="1"/>
    <col min="9222" max="9222" width="13.88671875" style="468" customWidth="1"/>
    <col min="9223" max="9472" width="10.77734375" style="468"/>
    <col min="9473" max="9473" width="4.21875" style="468" customWidth="1"/>
    <col min="9474" max="9474" width="46.44140625" style="468" customWidth="1"/>
    <col min="9475" max="9475" width="6.77734375" style="468" customWidth="1"/>
    <col min="9476" max="9476" width="9.6640625" style="468" bestFit="1" customWidth="1"/>
    <col min="9477" max="9477" width="11.21875" style="468" bestFit="1" customWidth="1"/>
    <col min="9478" max="9478" width="13.88671875" style="468" customWidth="1"/>
    <col min="9479" max="9728" width="10.77734375" style="468"/>
    <col min="9729" max="9729" width="4.21875" style="468" customWidth="1"/>
    <col min="9730" max="9730" width="46.44140625" style="468" customWidth="1"/>
    <col min="9731" max="9731" width="6.77734375" style="468" customWidth="1"/>
    <col min="9732" max="9732" width="9.6640625" style="468" bestFit="1" customWidth="1"/>
    <col min="9733" max="9733" width="11.21875" style="468" bestFit="1" customWidth="1"/>
    <col min="9734" max="9734" width="13.88671875" style="468" customWidth="1"/>
    <col min="9735" max="9984" width="10.77734375" style="468"/>
    <col min="9985" max="9985" width="4.21875" style="468" customWidth="1"/>
    <col min="9986" max="9986" width="46.44140625" style="468" customWidth="1"/>
    <col min="9987" max="9987" width="6.77734375" style="468" customWidth="1"/>
    <col min="9988" max="9988" width="9.6640625" style="468" bestFit="1" customWidth="1"/>
    <col min="9989" max="9989" width="11.21875" style="468" bestFit="1" customWidth="1"/>
    <col min="9990" max="9990" width="13.88671875" style="468" customWidth="1"/>
    <col min="9991" max="10240" width="10.77734375" style="468"/>
    <col min="10241" max="10241" width="4.21875" style="468" customWidth="1"/>
    <col min="10242" max="10242" width="46.44140625" style="468" customWidth="1"/>
    <col min="10243" max="10243" width="6.77734375" style="468" customWidth="1"/>
    <col min="10244" max="10244" width="9.6640625" style="468" bestFit="1" customWidth="1"/>
    <col min="10245" max="10245" width="11.21875" style="468" bestFit="1" customWidth="1"/>
    <col min="10246" max="10246" width="13.88671875" style="468" customWidth="1"/>
    <col min="10247" max="10496" width="10.77734375" style="468"/>
    <col min="10497" max="10497" width="4.21875" style="468" customWidth="1"/>
    <col min="10498" max="10498" width="46.44140625" style="468" customWidth="1"/>
    <col min="10499" max="10499" width="6.77734375" style="468" customWidth="1"/>
    <col min="10500" max="10500" width="9.6640625" style="468" bestFit="1" customWidth="1"/>
    <col min="10501" max="10501" width="11.21875" style="468" bestFit="1" customWidth="1"/>
    <col min="10502" max="10502" width="13.88671875" style="468" customWidth="1"/>
    <col min="10503" max="10752" width="10.77734375" style="468"/>
    <col min="10753" max="10753" width="4.21875" style="468" customWidth="1"/>
    <col min="10754" max="10754" width="46.44140625" style="468" customWidth="1"/>
    <col min="10755" max="10755" width="6.77734375" style="468" customWidth="1"/>
    <col min="10756" max="10756" width="9.6640625" style="468" bestFit="1" customWidth="1"/>
    <col min="10757" max="10757" width="11.21875" style="468" bestFit="1" customWidth="1"/>
    <col min="10758" max="10758" width="13.88671875" style="468" customWidth="1"/>
    <col min="10759" max="11008" width="10.77734375" style="468"/>
    <col min="11009" max="11009" width="4.21875" style="468" customWidth="1"/>
    <col min="11010" max="11010" width="46.44140625" style="468" customWidth="1"/>
    <col min="11011" max="11011" width="6.77734375" style="468" customWidth="1"/>
    <col min="11012" max="11012" width="9.6640625" style="468" bestFit="1" customWidth="1"/>
    <col min="11013" max="11013" width="11.21875" style="468" bestFit="1" customWidth="1"/>
    <col min="11014" max="11014" width="13.88671875" style="468" customWidth="1"/>
    <col min="11015" max="11264" width="10.77734375" style="468"/>
    <col min="11265" max="11265" width="4.21875" style="468" customWidth="1"/>
    <col min="11266" max="11266" width="46.44140625" style="468" customWidth="1"/>
    <col min="11267" max="11267" width="6.77734375" style="468" customWidth="1"/>
    <col min="11268" max="11268" width="9.6640625" style="468" bestFit="1" customWidth="1"/>
    <col min="11269" max="11269" width="11.21875" style="468" bestFit="1" customWidth="1"/>
    <col min="11270" max="11270" width="13.88671875" style="468" customWidth="1"/>
    <col min="11271" max="11520" width="10.77734375" style="468"/>
    <col min="11521" max="11521" width="4.21875" style="468" customWidth="1"/>
    <col min="11522" max="11522" width="46.44140625" style="468" customWidth="1"/>
    <col min="11523" max="11523" width="6.77734375" style="468" customWidth="1"/>
    <col min="11524" max="11524" width="9.6640625" style="468" bestFit="1" customWidth="1"/>
    <col min="11525" max="11525" width="11.21875" style="468" bestFit="1" customWidth="1"/>
    <col min="11526" max="11526" width="13.88671875" style="468" customWidth="1"/>
    <col min="11527" max="11776" width="10.77734375" style="468"/>
    <col min="11777" max="11777" width="4.21875" style="468" customWidth="1"/>
    <col min="11778" max="11778" width="46.44140625" style="468" customWidth="1"/>
    <col min="11779" max="11779" width="6.77734375" style="468" customWidth="1"/>
    <col min="11780" max="11780" width="9.6640625" style="468" bestFit="1" customWidth="1"/>
    <col min="11781" max="11781" width="11.21875" style="468" bestFit="1" customWidth="1"/>
    <col min="11782" max="11782" width="13.88671875" style="468" customWidth="1"/>
    <col min="11783" max="12032" width="10.77734375" style="468"/>
    <col min="12033" max="12033" width="4.21875" style="468" customWidth="1"/>
    <col min="12034" max="12034" width="46.44140625" style="468" customWidth="1"/>
    <col min="12035" max="12035" width="6.77734375" style="468" customWidth="1"/>
    <col min="12036" max="12036" width="9.6640625" style="468" bestFit="1" customWidth="1"/>
    <col min="12037" max="12037" width="11.21875" style="468" bestFit="1" customWidth="1"/>
    <col min="12038" max="12038" width="13.88671875" style="468" customWidth="1"/>
    <col min="12039" max="12288" width="10.77734375" style="468"/>
    <col min="12289" max="12289" width="4.21875" style="468" customWidth="1"/>
    <col min="12290" max="12290" width="46.44140625" style="468" customWidth="1"/>
    <col min="12291" max="12291" width="6.77734375" style="468" customWidth="1"/>
    <col min="12292" max="12292" width="9.6640625" style="468" bestFit="1" customWidth="1"/>
    <col min="12293" max="12293" width="11.21875" style="468" bestFit="1" customWidth="1"/>
    <col min="12294" max="12294" width="13.88671875" style="468" customWidth="1"/>
    <col min="12295" max="12544" width="10.77734375" style="468"/>
    <col min="12545" max="12545" width="4.21875" style="468" customWidth="1"/>
    <col min="12546" max="12546" width="46.44140625" style="468" customWidth="1"/>
    <col min="12547" max="12547" width="6.77734375" style="468" customWidth="1"/>
    <col min="12548" max="12548" width="9.6640625" style="468" bestFit="1" customWidth="1"/>
    <col min="12549" max="12549" width="11.21875" style="468" bestFit="1" customWidth="1"/>
    <col min="12550" max="12550" width="13.88671875" style="468" customWidth="1"/>
    <col min="12551" max="12800" width="10.77734375" style="468"/>
    <col min="12801" max="12801" width="4.21875" style="468" customWidth="1"/>
    <col min="12802" max="12802" width="46.44140625" style="468" customWidth="1"/>
    <col min="12803" max="12803" width="6.77734375" style="468" customWidth="1"/>
    <col min="12804" max="12804" width="9.6640625" style="468" bestFit="1" customWidth="1"/>
    <col min="12805" max="12805" width="11.21875" style="468" bestFit="1" customWidth="1"/>
    <col min="12806" max="12806" width="13.88671875" style="468" customWidth="1"/>
    <col min="12807" max="13056" width="10.77734375" style="468"/>
    <col min="13057" max="13057" width="4.21875" style="468" customWidth="1"/>
    <col min="13058" max="13058" width="46.44140625" style="468" customWidth="1"/>
    <col min="13059" max="13059" width="6.77734375" style="468" customWidth="1"/>
    <col min="13060" max="13060" width="9.6640625" style="468" bestFit="1" customWidth="1"/>
    <col min="13061" max="13061" width="11.21875" style="468" bestFit="1" customWidth="1"/>
    <col min="13062" max="13062" width="13.88671875" style="468" customWidth="1"/>
    <col min="13063" max="13312" width="10.77734375" style="468"/>
    <col min="13313" max="13313" width="4.21875" style="468" customWidth="1"/>
    <col min="13314" max="13314" width="46.44140625" style="468" customWidth="1"/>
    <col min="13315" max="13315" width="6.77734375" style="468" customWidth="1"/>
    <col min="13316" max="13316" width="9.6640625" style="468" bestFit="1" customWidth="1"/>
    <col min="13317" max="13317" width="11.21875" style="468" bestFit="1" customWidth="1"/>
    <col min="13318" max="13318" width="13.88671875" style="468" customWidth="1"/>
    <col min="13319" max="13568" width="10.77734375" style="468"/>
    <col min="13569" max="13569" width="4.21875" style="468" customWidth="1"/>
    <col min="13570" max="13570" width="46.44140625" style="468" customWidth="1"/>
    <col min="13571" max="13571" width="6.77734375" style="468" customWidth="1"/>
    <col min="13572" max="13572" width="9.6640625" style="468" bestFit="1" customWidth="1"/>
    <col min="13573" max="13573" width="11.21875" style="468" bestFit="1" customWidth="1"/>
    <col min="13574" max="13574" width="13.88671875" style="468" customWidth="1"/>
    <col min="13575" max="13824" width="10.77734375" style="468"/>
    <col min="13825" max="13825" width="4.21875" style="468" customWidth="1"/>
    <col min="13826" max="13826" width="46.44140625" style="468" customWidth="1"/>
    <col min="13827" max="13827" width="6.77734375" style="468" customWidth="1"/>
    <col min="13828" max="13828" width="9.6640625" style="468" bestFit="1" customWidth="1"/>
    <col min="13829" max="13829" width="11.21875" style="468" bestFit="1" customWidth="1"/>
    <col min="13830" max="13830" width="13.88671875" style="468" customWidth="1"/>
    <col min="13831" max="14080" width="10.77734375" style="468"/>
    <col min="14081" max="14081" width="4.21875" style="468" customWidth="1"/>
    <col min="14082" max="14082" width="46.44140625" style="468" customWidth="1"/>
    <col min="14083" max="14083" width="6.77734375" style="468" customWidth="1"/>
    <col min="14084" max="14084" width="9.6640625" style="468" bestFit="1" customWidth="1"/>
    <col min="14085" max="14085" width="11.21875" style="468" bestFit="1" customWidth="1"/>
    <col min="14086" max="14086" width="13.88671875" style="468" customWidth="1"/>
    <col min="14087" max="14336" width="10.77734375" style="468"/>
    <col min="14337" max="14337" width="4.21875" style="468" customWidth="1"/>
    <col min="14338" max="14338" width="46.44140625" style="468" customWidth="1"/>
    <col min="14339" max="14339" width="6.77734375" style="468" customWidth="1"/>
    <col min="14340" max="14340" width="9.6640625" style="468" bestFit="1" customWidth="1"/>
    <col min="14341" max="14341" width="11.21875" style="468" bestFit="1" customWidth="1"/>
    <col min="14342" max="14342" width="13.88671875" style="468" customWidth="1"/>
    <col min="14343" max="14592" width="10.77734375" style="468"/>
    <col min="14593" max="14593" width="4.21875" style="468" customWidth="1"/>
    <col min="14594" max="14594" width="46.44140625" style="468" customWidth="1"/>
    <col min="14595" max="14595" width="6.77734375" style="468" customWidth="1"/>
    <col min="14596" max="14596" width="9.6640625" style="468" bestFit="1" customWidth="1"/>
    <col min="14597" max="14597" width="11.21875" style="468" bestFit="1" customWidth="1"/>
    <col min="14598" max="14598" width="13.88671875" style="468" customWidth="1"/>
    <col min="14599" max="14848" width="10.77734375" style="468"/>
    <col min="14849" max="14849" width="4.21875" style="468" customWidth="1"/>
    <col min="14850" max="14850" width="46.44140625" style="468" customWidth="1"/>
    <col min="14851" max="14851" width="6.77734375" style="468" customWidth="1"/>
    <col min="14852" max="14852" width="9.6640625" style="468" bestFit="1" customWidth="1"/>
    <col min="14853" max="14853" width="11.21875" style="468" bestFit="1" customWidth="1"/>
    <col min="14854" max="14854" width="13.88671875" style="468" customWidth="1"/>
    <col min="14855" max="15104" width="10.77734375" style="468"/>
    <col min="15105" max="15105" width="4.21875" style="468" customWidth="1"/>
    <col min="15106" max="15106" width="46.44140625" style="468" customWidth="1"/>
    <col min="15107" max="15107" width="6.77734375" style="468" customWidth="1"/>
    <col min="15108" max="15108" width="9.6640625" style="468" bestFit="1" customWidth="1"/>
    <col min="15109" max="15109" width="11.21875" style="468" bestFit="1" customWidth="1"/>
    <col min="15110" max="15110" width="13.88671875" style="468" customWidth="1"/>
    <col min="15111" max="15360" width="10.77734375" style="468"/>
    <col min="15361" max="15361" width="4.21875" style="468" customWidth="1"/>
    <col min="15362" max="15362" width="46.44140625" style="468" customWidth="1"/>
    <col min="15363" max="15363" width="6.77734375" style="468" customWidth="1"/>
    <col min="15364" max="15364" width="9.6640625" style="468" bestFit="1" customWidth="1"/>
    <col min="15365" max="15365" width="11.21875" style="468" bestFit="1" customWidth="1"/>
    <col min="15366" max="15366" width="13.88671875" style="468" customWidth="1"/>
    <col min="15367" max="15616" width="10.77734375" style="468"/>
    <col min="15617" max="15617" width="4.21875" style="468" customWidth="1"/>
    <col min="15618" max="15618" width="46.44140625" style="468" customWidth="1"/>
    <col min="15619" max="15619" width="6.77734375" style="468" customWidth="1"/>
    <col min="15620" max="15620" width="9.6640625" style="468" bestFit="1" customWidth="1"/>
    <col min="15621" max="15621" width="11.21875" style="468" bestFit="1" customWidth="1"/>
    <col min="15622" max="15622" width="13.88671875" style="468" customWidth="1"/>
    <col min="15623" max="15872" width="10.77734375" style="468"/>
    <col min="15873" max="15873" width="4.21875" style="468" customWidth="1"/>
    <col min="15874" max="15874" width="46.44140625" style="468" customWidth="1"/>
    <col min="15875" max="15875" width="6.77734375" style="468" customWidth="1"/>
    <col min="15876" max="15876" width="9.6640625" style="468" bestFit="1" customWidth="1"/>
    <col min="15877" max="15877" width="11.21875" style="468" bestFit="1" customWidth="1"/>
    <col min="15878" max="15878" width="13.88671875" style="468" customWidth="1"/>
    <col min="15879" max="16128" width="10.77734375" style="468"/>
    <col min="16129" max="16129" width="4.21875" style="468" customWidth="1"/>
    <col min="16130" max="16130" width="46.44140625" style="468" customWidth="1"/>
    <col min="16131" max="16131" width="6.77734375" style="468" customWidth="1"/>
    <col min="16132" max="16132" width="9.6640625" style="468" bestFit="1" customWidth="1"/>
    <col min="16133" max="16133" width="11.21875" style="468" bestFit="1" customWidth="1"/>
    <col min="16134" max="16134" width="13.88671875" style="468" customWidth="1"/>
    <col min="16135" max="16384" width="10.77734375" style="468"/>
  </cols>
  <sheetData>
    <row r="1" spans="1:13" s="404" customFormat="1" ht="14.4" thickBot="1">
      <c r="A1" s="398" t="s">
        <v>54</v>
      </c>
      <c r="B1" s="399" t="s">
        <v>352</v>
      </c>
      <c r="C1" s="400"/>
      <c r="D1" s="401"/>
      <c r="E1" s="402"/>
      <c r="F1" s="403"/>
    </row>
    <row r="3" spans="1:13" s="337" customFormat="1" ht="220.8">
      <c r="A3" s="405"/>
      <c r="B3" s="334" t="s">
        <v>477</v>
      </c>
      <c r="C3" s="406"/>
      <c r="D3" s="407"/>
      <c r="E3" s="408"/>
      <c r="F3" s="408"/>
    </row>
    <row r="4" spans="1:13" s="337" customFormat="1" ht="55.2">
      <c r="A4" s="381" t="s">
        <v>141</v>
      </c>
      <c r="B4" s="409" t="s">
        <v>478</v>
      </c>
      <c r="C4" s="368"/>
      <c r="D4" s="410"/>
      <c r="E4" s="411"/>
      <c r="F4" s="412"/>
    </row>
    <row r="5" spans="1:13" s="332" customFormat="1" ht="219" customHeight="1">
      <c r="A5" s="413"/>
      <c r="B5" s="370" t="s">
        <v>479</v>
      </c>
      <c r="C5" s="414"/>
      <c r="D5" s="415"/>
    </row>
    <row r="6" spans="1:13" s="332" customFormat="1">
      <c r="A6" s="413"/>
      <c r="B6" s="370"/>
      <c r="C6" s="414"/>
      <c r="D6" s="415"/>
    </row>
    <row r="7" spans="1:13" s="332" customFormat="1">
      <c r="A7" s="413"/>
      <c r="B7" s="409" t="s">
        <v>480</v>
      </c>
      <c r="C7" s="414"/>
      <c r="D7" s="415"/>
    </row>
    <row r="8" spans="1:13" s="332" customFormat="1">
      <c r="A8" s="413"/>
      <c r="B8" s="416" t="s">
        <v>481</v>
      </c>
      <c r="C8" s="414"/>
      <c r="D8" s="415"/>
    </row>
    <row r="9" spans="1:13" s="332" customFormat="1" ht="117" customHeight="1">
      <c r="A9" s="413"/>
      <c r="B9" s="417" t="s">
        <v>482</v>
      </c>
      <c r="C9" s="414"/>
      <c r="D9" s="415"/>
    </row>
    <row r="10" spans="1:13" s="332" customFormat="1" ht="55.2">
      <c r="A10" s="413"/>
      <c r="B10" s="409" t="s">
        <v>483</v>
      </c>
      <c r="C10" s="414"/>
      <c r="D10" s="415"/>
    </row>
    <row r="11" spans="1:13" s="332" customFormat="1" ht="151.80000000000001">
      <c r="A11" s="413"/>
      <c r="B11" s="417" t="s">
        <v>484</v>
      </c>
      <c r="C11" s="414"/>
      <c r="D11" s="415"/>
    </row>
    <row r="12" spans="1:13" s="332" customFormat="1" ht="41.4">
      <c r="A12" s="413"/>
      <c r="B12" s="418" t="s">
        <v>485</v>
      </c>
      <c r="C12" s="414"/>
      <c r="D12" s="415"/>
    </row>
    <row r="13" spans="1:13" s="332" customFormat="1">
      <c r="A13" s="413"/>
      <c r="B13" s="416"/>
      <c r="C13" s="414"/>
      <c r="D13" s="415"/>
    </row>
    <row r="14" spans="1:13" s="332" customFormat="1" ht="41.4">
      <c r="A14" s="413"/>
      <c r="B14" s="416" t="s">
        <v>486</v>
      </c>
      <c r="C14" s="414"/>
      <c r="D14" s="415"/>
      <c r="F14" s="419"/>
      <c r="G14" s="419"/>
      <c r="I14" s="419"/>
      <c r="J14" s="419"/>
      <c r="L14" s="419"/>
      <c r="M14" s="419"/>
    </row>
    <row r="15" spans="1:13" s="332" customFormat="1">
      <c r="A15" s="413"/>
      <c r="B15" s="416"/>
      <c r="C15" s="414"/>
      <c r="D15" s="415"/>
    </row>
    <row r="16" spans="1:13" s="332" customFormat="1">
      <c r="A16" s="413"/>
      <c r="B16" s="409" t="s">
        <v>487</v>
      </c>
      <c r="C16" s="414"/>
      <c r="D16" s="415"/>
    </row>
    <row r="17" spans="1:6" s="332" customFormat="1" ht="124.2">
      <c r="A17" s="413"/>
      <c r="B17" s="370" t="s">
        <v>488</v>
      </c>
      <c r="C17" s="414"/>
      <c r="D17" s="415"/>
    </row>
    <row r="18" spans="1:6" s="332" customFormat="1" ht="17.399999999999999">
      <c r="A18" s="413"/>
      <c r="B18" s="413" t="s">
        <v>489</v>
      </c>
      <c r="C18" s="414"/>
      <c r="D18" s="415"/>
    </row>
    <row r="19" spans="1:6" s="420" customFormat="1">
      <c r="A19" s="413"/>
      <c r="B19" s="413" t="s">
        <v>490</v>
      </c>
      <c r="C19" s="414"/>
      <c r="D19" s="415"/>
    </row>
    <row r="20" spans="1:6" s="420" customFormat="1">
      <c r="A20" s="413"/>
      <c r="B20" s="413" t="s">
        <v>491</v>
      </c>
      <c r="C20" s="414"/>
      <c r="D20" s="415"/>
    </row>
    <row r="21" spans="1:6" s="420" customFormat="1">
      <c r="A21" s="413"/>
      <c r="B21" s="413"/>
      <c r="C21" s="414"/>
      <c r="D21" s="415"/>
    </row>
    <row r="22" spans="1:6" s="420" customFormat="1">
      <c r="A22" s="413"/>
      <c r="B22" s="421" t="s">
        <v>492</v>
      </c>
      <c r="C22" s="414"/>
      <c r="D22" s="415"/>
    </row>
    <row r="23" spans="1:6" s="420" customFormat="1" ht="55.2">
      <c r="A23" s="413"/>
      <c r="B23" s="422" t="s">
        <v>493</v>
      </c>
      <c r="C23" s="414"/>
      <c r="D23" s="415"/>
    </row>
    <row r="24" spans="1:6" s="425" customFormat="1" ht="14.4">
      <c r="A24" s="423"/>
      <c r="B24" s="424" t="s">
        <v>494</v>
      </c>
      <c r="D24" s="426"/>
      <c r="F24" s="427"/>
    </row>
    <row r="25" spans="1:6" s="425" customFormat="1">
      <c r="A25" s="423"/>
      <c r="B25" s="428" t="s">
        <v>495</v>
      </c>
      <c r="D25" s="426"/>
      <c r="F25" s="427"/>
    </row>
    <row r="26" spans="1:6" s="425" customFormat="1">
      <c r="A26" s="423"/>
      <c r="B26" s="428" t="s">
        <v>496</v>
      </c>
      <c r="D26" s="426"/>
      <c r="F26" s="427"/>
    </row>
    <row r="27" spans="1:6" s="425" customFormat="1">
      <c r="A27" s="423"/>
      <c r="B27" s="428" t="s">
        <v>497</v>
      </c>
      <c r="D27" s="426"/>
      <c r="F27" s="427"/>
    </row>
    <row r="28" spans="1:6" s="425" customFormat="1">
      <c r="A28" s="423"/>
      <c r="B28" s="428" t="s">
        <v>498</v>
      </c>
      <c r="D28" s="426"/>
      <c r="F28" s="427"/>
    </row>
    <row r="29" spans="1:6" s="425" customFormat="1">
      <c r="A29" s="423"/>
      <c r="B29" s="428" t="s">
        <v>499</v>
      </c>
      <c r="D29" s="426"/>
      <c r="F29" s="427"/>
    </row>
    <row r="30" spans="1:6" s="420" customFormat="1">
      <c r="A30" s="413"/>
      <c r="B30" s="413"/>
      <c r="C30" s="414"/>
      <c r="D30" s="415"/>
    </row>
    <row r="31" spans="1:6" s="420" customFormat="1">
      <c r="A31" s="413"/>
      <c r="B31" s="409" t="s">
        <v>500</v>
      </c>
      <c r="C31" s="414"/>
      <c r="D31" s="415"/>
    </row>
    <row r="32" spans="1:6" s="420" customFormat="1" ht="55.2">
      <c r="A32" s="413"/>
      <c r="B32" s="429" t="s">
        <v>483</v>
      </c>
      <c r="C32" s="414"/>
      <c r="D32" s="415"/>
    </row>
    <row r="33" spans="1:6" s="420" customFormat="1" ht="124.2">
      <c r="A33" s="413"/>
      <c r="B33" s="430" t="s">
        <v>501</v>
      </c>
      <c r="C33" s="414"/>
      <c r="D33" s="415"/>
    </row>
    <row r="34" spans="1:6" s="420" customFormat="1" ht="110.4">
      <c r="A34" s="413"/>
      <c r="B34" s="417" t="s">
        <v>482</v>
      </c>
      <c r="C34" s="414"/>
      <c r="D34" s="415"/>
    </row>
    <row r="35" spans="1:6" s="420" customFormat="1" ht="41.4">
      <c r="A35" s="413"/>
      <c r="B35" s="418" t="s">
        <v>485</v>
      </c>
      <c r="C35" s="414"/>
      <c r="D35" s="415"/>
    </row>
    <row r="36" spans="1:6" s="425" customFormat="1" ht="14.4">
      <c r="A36" s="423"/>
      <c r="B36" s="424" t="s">
        <v>502</v>
      </c>
      <c r="D36" s="426"/>
      <c r="F36" s="427"/>
    </row>
    <row r="37" spans="1:6" s="425" customFormat="1">
      <c r="A37" s="423"/>
      <c r="B37" s="428" t="s">
        <v>503</v>
      </c>
      <c r="D37" s="426"/>
      <c r="F37" s="427"/>
    </row>
    <row r="38" spans="1:6" s="425" customFormat="1">
      <c r="A38" s="423"/>
      <c r="B38" s="428" t="s">
        <v>504</v>
      </c>
      <c r="D38" s="426"/>
      <c r="F38" s="427"/>
    </row>
    <row r="39" spans="1:6" s="425" customFormat="1">
      <c r="A39" s="423"/>
      <c r="B39" s="428" t="s">
        <v>505</v>
      </c>
      <c r="D39" s="426"/>
      <c r="F39" s="427"/>
    </row>
    <row r="40" spans="1:6" s="425" customFormat="1">
      <c r="A40" s="423"/>
      <c r="B40" s="428" t="s">
        <v>506</v>
      </c>
      <c r="D40" s="426"/>
      <c r="F40" s="427"/>
    </row>
    <row r="41" spans="1:6" s="425" customFormat="1">
      <c r="A41" s="423"/>
      <c r="B41" s="428"/>
      <c r="D41" s="426"/>
      <c r="F41" s="427"/>
    </row>
    <row r="42" spans="1:6" s="425" customFormat="1">
      <c r="A42" s="423"/>
      <c r="B42" s="428" t="s">
        <v>507</v>
      </c>
      <c r="D42" s="426"/>
      <c r="F42" s="427"/>
    </row>
    <row r="43" spans="1:6" s="425" customFormat="1">
      <c r="A43" s="423"/>
      <c r="B43" s="428" t="s">
        <v>508</v>
      </c>
      <c r="D43" s="426"/>
      <c r="F43" s="427"/>
    </row>
    <row r="44" spans="1:6" s="425" customFormat="1">
      <c r="A44" s="423"/>
      <c r="B44" s="428" t="s">
        <v>509</v>
      </c>
      <c r="D44" s="426"/>
      <c r="F44" s="427"/>
    </row>
    <row r="45" spans="1:6" s="425" customFormat="1">
      <c r="A45" s="423"/>
      <c r="B45" s="428" t="s">
        <v>510</v>
      </c>
      <c r="D45" s="426"/>
      <c r="F45" s="427"/>
    </row>
    <row r="46" spans="1:6" s="425" customFormat="1">
      <c r="A46" s="423"/>
      <c r="B46" s="428" t="s">
        <v>511</v>
      </c>
      <c r="D46" s="426"/>
      <c r="F46" s="427"/>
    </row>
    <row r="47" spans="1:6" s="425" customFormat="1">
      <c r="A47" s="423"/>
      <c r="B47" s="428" t="s">
        <v>512</v>
      </c>
      <c r="D47" s="426"/>
      <c r="F47" s="427"/>
    </row>
    <row r="48" spans="1:6" s="332" customFormat="1">
      <c r="A48" s="413"/>
      <c r="B48" s="413"/>
      <c r="C48" s="414"/>
      <c r="D48" s="415"/>
    </row>
    <row r="49" spans="1:12" s="332" customFormat="1">
      <c r="A49" s="413"/>
      <c r="B49" s="431" t="s">
        <v>513</v>
      </c>
      <c r="C49" s="414"/>
      <c r="D49" s="415"/>
    </row>
    <row r="50" spans="1:12" s="332" customFormat="1" ht="96.6">
      <c r="A50" s="432"/>
      <c r="B50" s="347" t="s">
        <v>514</v>
      </c>
      <c r="C50" s="414"/>
      <c r="D50" s="415"/>
    </row>
    <row r="51" spans="1:12" s="332" customFormat="1">
      <c r="A51" s="432"/>
      <c r="B51" s="413"/>
      <c r="C51" s="414"/>
      <c r="D51" s="415"/>
    </row>
    <row r="52" spans="1:12" s="332" customFormat="1" ht="41.4">
      <c r="A52" s="432"/>
      <c r="B52" s="413" t="s">
        <v>515</v>
      </c>
      <c r="C52" s="414"/>
      <c r="D52" s="415"/>
    </row>
    <row r="53" spans="1:12" s="332" customFormat="1">
      <c r="A53" s="432"/>
      <c r="B53" s="413"/>
      <c r="C53" s="414"/>
      <c r="D53" s="415"/>
    </row>
    <row r="54" spans="1:12" s="337" customFormat="1" ht="55.2">
      <c r="A54" s="381"/>
      <c r="B54" s="433" t="s">
        <v>516</v>
      </c>
      <c r="C54" s="368"/>
      <c r="D54" s="410"/>
      <c r="E54" s="411"/>
      <c r="F54" s="412"/>
    </row>
    <row r="55" spans="1:12" s="337" customFormat="1" ht="69">
      <c r="A55" s="381"/>
      <c r="B55" s="433" t="s">
        <v>517</v>
      </c>
      <c r="C55" s="368"/>
      <c r="D55" s="410"/>
      <c r="E55" s="411"/>
      <c r="F55" s="412"/>
    </row>
    <row r="56" spans="1:12" s="337" customFormat="1" ht="41.4">
      <c r="A56" s="381"/>
      <c r="B56" s="434" t="s">
        <v>518</v>
      </c>
      <c r="C56" s="435" t="s">
        <v>10</v>
      </c>
      <c r="D56" s="436">
        <v>2</v>
      </c>
      <c r="E56" s="67"/>
      <c r="F56" s="38">
        <f>D56*ROUND(E56,2)</f>
        <v>0</v>
      </c>
    </row>
    <row r="57" spans="1:12" s="337" customFormat="1">
      <c r="A57" s="381"/>
      <c r="B57" s="416"/>
      <c r="C57" s="368"/>
      <c r="D57" s="410"/>
      <c r="E57" s="411"/>
      <c r="F57" s="412"/>
    </row>
    <row r="58" spans="1:12" s="332" customFormat="1" ht="27.6">
      <c r="A58" s="413" t="s">
        <v>126</v>
      </c>
      <c r="B58" s="437" t="s">
        <v>519</v>
      </c>
      <c r="C58" s="438"/>
      <c r="D58" s="439"/>
    </row>
    <row r="59" spans="1:12" s="332" customFormat="1" ht="41.4">
      <c r="A59" s="413"/>
      <c r="B59" s="360" t="s">
        <v>520</v>
      </c>
      <c r="C59" s="368" t="s">
        <v>10</v>
      </c>
      <c r="D59" s="410">
        <v>2</v>
      </c>
      <c r="E59" s="67"/>
      <c r="F59" s="38">
        <f>D59*ROUND(E59,2)</f>
        <v>0</v>
      </c>
    </row>
    <row r="60" spans="1:12" s="332" customFormat="1">
      <c r="A60" s="413"/>
      <c r="B60" s="360"/>
      <c r="C60" s="368"/>
      <c r="D60" s="410"/>
    </row>
    <row r="61" spans="1:12" s="337" customFormat="1" ht="142.5" customHeight="1">
      <c r="A61" s="381" t="s">
        <v>128</v>
      </c>
      <c r="B61" s="440" t="s">
        <v>521</v>
      </c>
      <c r="C61" s="368"/>
      <c r="D61" s="410"/>
      <c r="E61" s="411"/>
      <c r="F61" s="412"/>
    </row>
    <row r="62" spans="1:12" s="425" customFormat="1" ht="27.6">
      <c r="A62" s="423"/>
      <c r="B62" s="441" t="s">
        <v>522</v>
      </c>
      <c r="C62" s="419"/>
      <c r="D62" s="419"/>
      <c r="E62" s="367"/>
      <c r="F62" s="442"/>
      <c r="K62" s="443"/>
      <c r="L62" s="443"/>
    </row>
    <row r="63" spans="1:12" s="425" customFormat="1" ht="27.6">
      <c r="A63" s="423"/>
      <c r="B63" s="441" t="s">
        <v>523</v>
      </c>
      <c r="C63" s="419"/>
      <c r="D63" s="419"/>
      <c r="E63" s="367"/>
      <c r="F63" s="442"/>
      <c r="K63" s="443"/>
      <c r="L63" s="443"/>
    </row>
    <row r="64" spans="1:12" s="425" customFormat="1">
      <c r="A64" s="423"/>
      <c r="B64" s="425" t="s">
        <v>524</v>
      </c>
      <c r="C64" s="419"/>
      <c r="D64" s="419"/>
      <c r="E64" s="367"/>
      <c r="F64" s="442"/>
      <c r="K64" s="443"/>
      <c r="L64" s="443"/>
    </row>
    <row r="65" spans="1:12" s="425" customFormat="1">
      <c r="A65" s="423"/>
      <c r="B65" s="425" t="s">
        <v>525</v>
      </c>
      <c r="C65" s="419"/>
      <c r="D65" s="419"/>
      <c r="E65" s="367"/>
      <c r="F65" s="442"/>
      <c r="K65" s="443"/>
      <c r="L65" s="443"/>
    </row>
    <row r="66" spans="1:12" s="425" customFormat="1">
      <c r="A66" s="423"/>
      <c r="B66" s="425" t="s">
        <v>526</v>
      </c>
      <c r="C66" s="419"/>
      <c r="D66" s="419"/>
      <c r="E66" s="367"/>
      <c r="F66" s="442"/>
      <c r="K66" s="443"/>
      <c r="L66" s="443"/>
    </row>
    <row r="67" spans="1:12" s="425" customFormat="1">
      <c r="A67" s="423"/>
      <c r="B67" s="332" t="s">
        <v>527</v>
      </c>
      <c r="C67" s="419"/>
      <c r="D67" s="419"/>
      <c r="E67" s="367"/>
      <c r="F67" s="442"/>
      <c r="K67" s="443"/>
      <c r="L67" s="443"/>
    </row>
    <row r="68" spans="1:12" s="425" customFormat="1">
      <c r="A68" s="423"/>
      <c r="B68" s="332" t="s">
        <v>528</v>
      </c>
      <c r="C68" s="419"/>
      <c r="D68" s="419"/>
      <c r="E68" s="367"/>
      <c r="F68" s="442"/>
      <c r="K68" s="443"/>
      <c r="L68" s="443"/>
    </row>
    <row r="69" spans="1:12" s="425" customFormat="1">
      <c r="A69" s="423"/>
      <c r="B69" s="332" t="s">
        <v>529</v>
      </c>
      <c r="C69" s="419"/>
      <c r="D69" s="419"/>
      <c r="E69" s="367"/>
      <c r="F69" s="442"/>
      <c r="K69" s="443"/>
      <c r="L69" s="443"/>
    </row>
    <row r="70" spans="1:12" s="425" customFormat="1">
      <c r="A70" s="423"/>
      <c r="B70" s="425" t="s">
        <v>530</v>
      </c>
      <c r="C70" s="419"/>
      <c r="D70" s="419"/>
      <c r="E70" s="367"/>
      <c r="F70" s="442"/>
      <c r="K70" s="443"/>
      <c r="L70" s="443"/>
    </row>
    <row r="71" spans="1:12" s="425" customFormat="1">
      <c r="A71" s="423"/>
      <c r="B71" s="425" t="s">
        <v>531</v>
      </c>
      <c r="C71" s="419"/>
      <c r="D71" s="419"/>
      <c r="E71" s="367"/>
      <c r="F71" s="442"/>
      <c r="K71" s="443"/>
      <c r="L71" s="443"/>
    </row>
    <row r="72" spans="1:12" s="337" customFormat="1" ht="27.6">
      <c r="A72" s="381"/>
      <c r="B72" s="441" t="s">
        <v>532</v>
      </c>
      <c r="C72" s="368"/>
      <c r="D72" s="410"/>
      <c r="E72" s="411"/>
      <c r="F72" s="412"/>
    </row>
    <row r="73" spans="1:12" s="337" customFormat="1" ht="41.4">
      <c r="A73" s="381"/>
      <c r="B73" s="444" t="s">
        <v>533</v>
      </c>
      <c r="C73" s="368"/>
      <c r="D73" s="410"/>
      <c r="E73" s="411"/>
      <c r="F73" s="412"/>
    </row>
    <row r="74" spans="1:12" s="337" customFormat="1">
      <c r="A74" s="381"/>
      <c r="B74" s="441" t="s">
        <v>534</v>
      </c>
      <c r="C74" s="368" t="s">
        <v>10</v>
      </c>
      <c r="D74" s="410">
        <v>2</v>
      </c>
      <c r="E74" s="67"/>
      <c r="F74" s="38">
        <f>D74*ROUND(E74,2)</f>
        <v>0</v>
      </c>
    </row>
    <row r="75" spans="1:12" s="337" customFormat="1">
      <c r="A75" s="381"/>
      <c r="B75" s="441"/>
      <c r="C75" s="368"/>
      <c r="D75" s="410"/>
      <c r="E75" s="367"/>
      <c r="F75" s="442"/>
    </row>
    <row r="76" spans="1:12" s="337" customFormat="1" ht="41.4">
      <c r="A76" s="381" t="s">
        <v>130</v>
      </c>
      <c r="B76" s="440" t="s">
        <v>535</v>
      </c>
      <c r="C76" s="368"/>
      <c r="D76" s="410"/>
      <c r="E76" s="411"/>
      <c r="F76" s="412"/>
    </row>
    <row r="77" spans="1:12" s="425" customFormat="1" ht="27.6">
      <c r="A77" s="423"/>
      <c r="B77" s="441" t="s">
        <v>536</v>
      </c>
      <c r="C77" s="419"/>
      <c r="D77" s="419"/>
      <c r="E77" s="367"/>
      <c r="F77" s="442"/>
      <c r="K77" s="443"/>
      <c r="L77" s="443"/>
    </row>
    <row r="78" spans="1:12" s="425" customFormat="1" ht="27.6">
      <c r="A78" s="423"/>
      <c r="B78" s="441" t="s">
        <v>537</v>
      </c>
      <c r="C78" s="419"/>
      <c r="D78" s="419"/>
      <c r="E78" s="367"/>
      <c r="F78" s="442"/>
      <c r="K78" s="443"/>
      <c r="L78" s="443"/>
    </row>
    <row r="79" spans="1:12" s="425" customFormat="1" ht="27.6">
      <c r="A79" s="423"/>
      <c r="B79" s="441" t="s">
        <v>538</v>
      </c>
      <c r="C79" s="419"/>
      <c r="D79" s="419"/>
      <c r="E79" s="367"/>
      <c r="F79" s="442"/>
      <c r="K79" s="443"/>
      <c r="L79" s="443"/>
    </row>
    <row r="80" spans="1:12" s="425" customFormat="1">
      <c r="A80" s="423"/>
      <c r="B80" s="425" t="s">
        <v>539</v>
      </c>
      <c r="C80" s="419"/>
      <c r="D80" s="419"/>
      <c r="E80" s="367"/>
      <c r="F80" s="442"/>
      <c r="K80" s="443"/>
      <c r="L80" s="443"/>
    </row>
    <row r="81" spans="1:12" s="425" customFormat="1">
      <c r="A81" s="423"/>
      <c r="C81" s="419"/>
      <c r="D81" s="419"/>
      <c r="E81" s="367"/>
      <c r="F81" s="442"/>
      <c r="K81" s="443"/>
      <c r="L81" s="443"/>
    </row>
    <row r="82" spans="1:12" s="425" customFormat="1">
      <c r="A82" s="423"/>
      <c r="B82" s="445" t="s">
        <v>540</v>
      </c>
      <c r="C82" s="419"/>
      <c r="D82" s="419"/>
      <c r="E82" s="442"/>
      <c r="F82" s="442"/>
      <c r="K82" s="443"/>
      <c r="L82" s="443"/>
    </row>
    <row r="83" spans="1:12" s="425" customFormat="1">
      <c r="A83" s="423"/>
      <c r="B83" s="428" t="s">
        <v>541</v>
      </c>
      <c r="C83" s="419"/>
      <c r="D83" s="419"/>
      <c r="E83" s="442"/>
      <c r="F83" s="442"/>
      <c r="K83" s="443"/>
      <c r="L83" s="443"/>
    </row>
    <row r="84" spans="1:12" s="425" customFormat="1">
      <c r="A84" s="423"/>
      <c r="B84" s="428" t="s">
        <v>542</v>
      </c>
      <c r="C84" s="419"/>
      <c r="D84" s="419"/>
      <c r="E84" s="442"/>
      <c r="F84" s="442"/>
      <c r="K84" s="443"/>
      <c r="L84" s="443"/>
    </row>
    <row r="85" spans="1:12" s="425" customFormat="1">
      <c r="A85" s="423"/>
      <c r="B85" s="428" t="s">
        <v>543</v>
      </c>
      <c r="C85" s="419"/>
      <c r="D85" s="419"/>
      <c r="E85" s="442"/>
      <c r="F85" s="442"/>
      <c r="K85" s="443"/>
      <c r="L85" s="443"/>
    </row>
    <row r="86" spans="1:12" s="425" customFormat="1">
      <c r="A86" s="423"/>
      <c r="B86" s="428" t="s">
        <v>544</v>
      </c>
      <c r="D86" s="426"/>
    </row>
    <row r="87" spans="1:12" s="337" customFormat="1" ht="41.4">
      <c r="A87" s="381"/>
      <c r="B87" s="444" t="s">
        <v>533</v>
      </c>
      <c r="C87" s="368"/>
      <c r="D87" s="410"/>
      <c r="E87" s="411"/>
      <c r="F87" s="412"/>
    </row>
    <row r="88" spans="1:12" s="337" customFormat="1">
      <c r="A88" s="381"/>
      <c r="B88" s="441" t="s">
        <v>545</v>
      </c>
      <c r="C88" s="419" t="s">
        <v>10</v>
      </c>
      <c r="D88" s="419">
        <v>2</v>
      </c>
      <c r="E88" s="67"/>
      <c r="F88" s="38">
        <f>D88*ROUND(E88,2)</f>
        <v>0</v>
      </c>
    </row>
    <row r="89" spans="1:12" s="337" customFormat="1">
      <c r="A89" s="381"/>
      <c r="B89" s="441"/>
      <c r="C89" s="368"/>
      <c r="D89" s="410"/>
      <c r="E89" s="367"/>
      <c r="F89" s="442"/>
    </row>
    <row r="90" spans="1:12" s="332" customFormat="1" ht="55.2">
      <c r="A90" s="446" t="s">
        <v>132</v>
      </c>
      <c r="B90" s="447" t="s">
        <v>546</v>
      </c>
      <c r="C90" s="419"/>
      <c r="D90" s="419"/>
      <c r="E90" s="367"/>
    </row>
    <row r="91" spans="1:12" s="332" customFormat="1">
      <c r="A91" s="448" t="s">
        <v>547</v>
      </c>
      <c r="B91" s="347" t="s">
        <v>548</v>
      </c>
      <c r="C91" s="419" t="s">
        <v>158</v>
      </c>
      <c r="D91" s="419">
        <v>25</v>
      </c>
      <c r="E91" s="67"/>
      <c r="F91" s="38">
        <f>D91*ROUND(E91,2)</f>
        <v>0</v>
      </c>
    </row>
    <row r="92" spans="1:12" s="332" customFormat="1">
      <c r="A92" s="448" t="s">
        <v>547</v>
      </c>
      <c r="B92" s="347" t="s">
        <v>549</v>
      </c>
      <c r="C92" s="419" t="s">
        <v>158</v>
      </c>
      <c r="D92" s="419">
        <v>25</v>
      </c>
      <c r="E92" s="67"/>
      <c r="F92" s="38">
        <f>D92*ROUND(E92,2)</f>
        <v>0</v>
      </c>
    </row>
    <row r="93" spans="1:12" s="337" customFormat="1">
      <c r="A93" s="381"/>
      <c r="B93" s="441"/>
      <c r="C93" s="368"/>
      <c r="D93" s="410"/>
      <c r="E93" s="367"/>
      <c r="F93" s="442"/>
    </row>
    <row r="94" spans="1:12" s="332" customFormat="1">
      <c r="A94" s="432" t="s">
        <v>134</v>
      </c>
      <c r="B94" s="449" t="s">
        <v>550</v>
      </c>
      <c r="C94" s="419"/>
      <c r="D94" s="419"/>
      <c r="E94" s="367"/>
    </row>
    <row r="95" spans="1:12" s="332" customFormat="1">
      <c r="A95" s="423"/>
      <c r="B95" s="450" t="s">
        <v>551</v>
      </c>
      <c r="C95" s="419"/>
      <c r="D95" s="419"/>
      <c r="E95" s="367"/>
    </row>
    <row r="96" spans="1:12" s="332" customFormat="1">
      <c r="A96" s="423"/>
      <c r="B96" s="450" t="s">
        <v>552</v>
      </c>
      <c r="C96" s="419"/>
      <c r="D96" s="419"/>
      <c r="E96" s="367"/>
    </row>
    <row r="97" spans="1:6" s="332" customFormat="1">
      <c r="A97" s="423"/>
      <c r="B97" s="450" t="s">
        <v>553</v>
      </c>
      <c r="C97" s="419"/>
      <c r="D97" s="419"/>
      <c r="E97" s="367"/>
    </row>
    <row r="98" spans="1:6" s="332" customFormat="1">
      <c r="A98" s="423"/>
      <c r="B98" s="450" t="s">
        <v>554</v>
      </c>
      <c r="D98" s="363"/>
    </row>
    <row r="99" spans="1:6" s="337" customFormat="1">
      <c r="A99" s="381"/>
      <c r="B99" s="441"/>
      <c r="C99" s="419" t="s">
        <v>10</v>
      </c>
      <c r="D99" s="419">
        <v>2</v>
      </c>
      <c r="E99" s="67"/>
      <c r="F99" s="38">
        <f>D99*ROUND(E99,2)</f>
        <v>0</v>
      </c>
    </row>
    <row r="100" spans="1:6" s="337" customFormat="1">
      <c r="A100" s="381"/>
      <c r="B100" s="441"/>
      <c r="C100" s="368"/>
      <c r="D100" s="410"/>
      <c r="E100" s="367"/>
      <c r="F100" s="442"/>
    </row>
    <row r="101" spans="1:6" s="337" customFormat="1">
      <c r="A101" s="432" t="s">
        <v>136</v>
      </c>
      <c r="B101" s="449" t="s">
        <v>555</v>
      </c>
      <c r="C101" s="368"/>
      <c r="D101" s="410"/>
      <c r="E101" s="367"/>
      <c r="F101" s="442"/>
    </row>
    <row r="102" spans="1:6" s="332" customFormat="1">
      <c r="A102" s="451"/>
      <c r="B102" s="450" t="s">
        <v>556</v>
      </c>
      <c r="C102" s="419"/>
      <c r="D102" s="419"/>
      <c r="E102" s="367"/>
    </row>
    <row r="103" spans="1:6" s="332" customFormat="1">
      <c r="A103" s="451"/>
      <c r="B103" s="450" t="s">
        <v>557</v>
      </c>
      <c r="C103" s="419"/>
      <c r="D103" s="419"/>
      <c r="E103" s="367"/>
    </row>
    <row r="104" spans="1:6" s="332" customFormat="1" ht="18.75" customHeight="1">
      <c r="A104" s="451"/>
      <c r="B104" s="452" t="s">
        <v>558</v>
      </c>
      <c r="C104" s="419"/>
      <c r="D104" s="419"/>
      <c r="E104" s="367"/>
    </row>
    <row r="105" spans="1:6" s="332" customFormat="1">
      <c r="A105" s="451"/>
      <c r="B105" s="452" t="s">
        <v>559</v>
      </c>
      <c r="D105" s="363"/>
    </row>
    <row r="106" spans="1:6" s="337" customFormat="1">
      <c r="A106" s="381"/>
      <c r="B106" s="441"/>
      <c r="C106" s="419" t="s">
        <v>10</v>
      </c>
      <c r="D106" s="419">
        <v>2</v>
      </c>
      <c r="E106" s="67"/>
      <c r="F106" s="38">
        <f>D106*ROUND(E106,2)</f>
        <v>0</v>
      </c>
    </row>
    <row r="107" spans="1:6" s="337" customFormat="1">
      <c r="A107" s="381"/>
      <c r="B107" s="441"/>
      <c r="C107" s="419"/>
      <c r="D107" s="419"/>
      <c r="E107" s="367"/>
      <c r="F107" s="442"/>
    </row>
    <row r="108" spans="1:6" s="337" customFormat="1">
      <c r="A108" s="381" t="s">
        <v>138</v>
      </c>
      <c r="B108" s="453" t="s">
        <v>560</v>
      </c>
      <c r="C108" s="368"/>
      <c r="D108" s="410"/>
      <c r="E108" s="412"/>
      <c r="F108" s="412"/>
    </row>
    <row r="109" spans="1:6" s="337" customFormat="1">
      <c r="A109" s="405"/>
      <c r="B109" s="453"/>
      <c r="C109" s="368" t="s">
        <v>10</v>
      </c>
      <c r="D109" s="410">
        <v>2</v>
      </c>
      <c r="E109" s="67"/>
      <c r="F109" s="38">
        <f>D109*ROUND(E109,2)</f>
        <v>0</v>
      </c>
    </row>
    <row r="110" spans="1:6" s="337" customFormat="1">
      <c r="A110" s="405"/>
      <c r="B110" s="453"/>
      <c r="C110" s="368"/>
      <c r="D110" s="410"/>
      <c r="E110" s="412"/>
      <c r="F110" s="412"/>
    </row>
    <row r="111" spans="1:6" s="337" customFormat="1" ht="41.4">
      <c r="A111" s="381" t="s">
        <v>139</v>
      </c>
      <c r="B111" s="453" t="s">
        <v>561</v>
      </c>
      <c r="C111" s="368"/>
      <c r="D111" s="410"/>
      <c r="E111" s="412"/>
      <c r="F111" s="412"/>
    </row>
    <row r="112" spans="1:6" s="337" customFormat="1">
      <c r="A112" s="405"/>
      <c r="B112" s="453" t="s">
        <v>562</v>
      </c>
      <c r="C112" s="368" t="s">
        <v>158</v>
      </c>
      <c r="D112" s="410">
        <v>30</v>
      </c>
      <c r="E112" s="67"/>
      <c r="F112" s="38">
        <f>D112*ROUND(E112,2)</f>
        <v>0</v>
      </c>
    </row>
    <row r="113" spans="1:6" s="337" customFormat="1">
      <c r="A113" s="405"/>
      <c r="B113" s="453"/>
      <c r="C113" s="368"/>
      <c r="D113" s="410"/>
      <c r="E113" s="412"/>
      <c r="F113" s="412"/>
    </row>
    <row r="114" spans="1:6" s="337" customFormat="1" ht="41.4">
      <c r="A114" s="381" t="s">
        <v>152</v>
      </c>
      <c r="B114" s="453" t="s">
        <v>563</v>
      </c>
      <c r="C114" s="368"/>
      <c r="D114" s="410"/>
      <c r="E114" s="412"/>
      <c r="F114" s="412"/>
    </row>
    <row r="115" spans="1:6" s="337" customFormat="1">
      <c r="A115" s="405"/>
      <c r="B115" s="453"/>
      <c r="C115" s="368" t="s">
        <v>10</v>
      </c>
      <c r="D115" s="410">
        <v>4</v>
      </c>
      <c r="E115" s="67"/>
      <c r="F115" s="38">
        <f>D115*ROUND(E115,2)</f>
        <v>0</v>
      </c>
    </row>
    <row r="116" spans="1:6" s="337" customFormat="1">
      <c r="A116" s="405"/>
      <c r="B116" s="453"/>
      <c r="C116" s="368"/>
      <c r="D116" s="410"/>
      <c r="E116" s="412"/>
      <c r="F116" s="412"/>
    </row>
    <row r="117" spans="1:6" s="337" customFormat="1" ht="193.2">
      <c r="A117" s="381" t="s">
        <v>185</v>
      </c>
      <c r="B117" s="454" t="s">
        <v>564</v>
      </c>
      <c r="C117" s="368"/>
      <c r="D117" s="410"/>
      <c r="E117" s="412"/>
      <c r="F117" s="412"/>
    </row>
    <row r="118" spans="1:6" s="337" customFormat="1" ht="27.6">
      <c r="A118" s="381"/>
      <c r="B118" s="454" t="s">
        <v>565</v>
      </c>
      <c r="C118" s="368"/>
      <c r="D118" s="410"/>
      <c r="E118" s="412"/>
      <c r="F118" s="412"/>
    </row>
    <row r="119" spans="1:6" s="337" customFormat="1" ht="27.6">
      <c r="A119" s="381"/>
      <c r="B119" s="454" t="s">
        <v>566</v>
      </c>
      <c r="C119" s="368"/>
      <c r="D119" s="410"/>
      <c r="E119" s="412"/>
      <c r="F119" s="412"/>
    </row>
    <row r="120" spans="1:6" s="337" customFormat="1" ht="41.4">
      <c r="A120" s="405"/>
      <c r="B120" s="455" t="s">
        <v>567</v>
      </c>
      <c r="C120" s="368"/>
      <c r="D120" s="410"/>
      <c r="E120" s="412"/>
      <c r="F120" s="412"/>
    </row>
    <row r="121" spans="1:6" s="337" customFormat="1">
      <c r="A121" s="405"/>
      <c r="B121" s="456" t="s">
        <v>568</v>
      </c>
      <c r="C121" s="368" t="s">
        <v>17</v>
      </c>
      <c r="D121" s="410">
        <v>4</v>
      </c>
      <c r="E121" s="576"/>
      <c r="F121" s="577">
        <f>D121*ROUND(E121,2)</f>
        <v>0</v>
      </c>
    </row>
    <row r="122" spans="1:6" s="461" customFormat="1">
      <c r="A122" s="457"/>
      <c r="B122" s="458"/>
      <c r="C122" s="459"/>
      <c r="D122" s="460"/>
      <c r="E122" s="411"/>
      <c r="F122" s="411"/>
    </row>
    <row r="123" spans="1:6" s="337" customFormat="1" ht="110.4">
      <c r="A123" s="381" t="s">
        <v>187</v>
      </c>
      <c r="B123" s="339" t="s">
        <v>569</v>
      </c>
      <c r="C123" s="368"/>
      <c r="D123" s="410"/>
      <c r="E123" s="412"/>
      <c r="F123" s="412"/>
    </row>
    <row r="124" spans="1:6" s="337" customFormat="1">
      <c r="A124" s="405"/>
      <c r="B124" s="339" t="s">
        <v>570</v>
      </c>
      <c r="C124" s="368" t="s">
        <v>17</v>
      </c>
      <c r="D124" s="410">
        <v>2</v>
      </c>
      <c r="E124" s="67"/>
      <c r="F124" s="38">
        <f>D124*ROUND(E124,2)</f>
        <v>0</v>
      </c>
    </row>
    <row r="125" spans="1:6" s="337" customFormat="1">
      <c r="A125" s="405"/>
      <c r="B125" s="339"/>
      <c r="C125" s="368"/>
      <c r="D125" s="410"/>
      <c r="E125" s="412"/>
      <c r="F125" s="412"/>
    </row>
    <row r="126" spans="1:6" s="337" customFormat="1" ht="96.6">
      <c r="A126" s="381" t="s">
        <v>189</v>
      </c>
      <c r="B126" s="370" t="s">
        <v>571</v>
      </c>
      <c r="C126" s="406"/>
      <c r="D126" s="335"/>
      <c r="E126" s="407"/>
      <c r="F126" s="412"/>
    </row>
    <row r="127" spans="1:6" s="337" customFormat="1">
      <c r="A127" s="405"/>
      <c r="B127" s="339" t="s">
        <v>572</v>
      </c>
      <c r="C127" s="368" t="s">
        <v>17</v>
      </c>
      <c r="D127" s="410">
        <v>20</v>
      </c>
      <c r="E127" s="67"/>
      <c r="F127" s="38">
        <f>D127*ROUND(E127,2)</f>
        <v>0</v>
      </c>
    </row>
    <row r="128" spans="1:6" s="337" customFormat="1">
      <c r="A128" s="405"/>
      <c r="B128" s="339"/>
      <c r="C128" s="368"/>
      <c r="D128" s="410"/>
      <c r="E128" s="412"/>
      <c r="F128" s="412"/>
    </row>
    <row r="129" spans="1:7" s="337" customFormat="1" ht="15">
      <c r="A129" s="405"/>
      <c r="B129" s="339"/>
      <c r="C129" s="406"/>
      <c r="D129" s="407"/>
      <c r="E129" s="412"/>
      <c r="F129" s="412"/>
    </row>
    <row r="130" spans="1:7" s="337" customFormat="1" ht="124.2">
      <c r="A130" s="381" t="s">
        <v>192</v>
      </c>
      <c r="B130" s="370" t="s">
        <v>573</v>
      </c>
      <c r="C130" s="462"/>
      <c r="D130" s="335"/>
      <c r="E130" s="410"/>
      <c r="F130" s="412"/>
    </row>
    <row r="131" spans="1:7" s="337" customFormat="1">
      <c r="A131" s="405"/>
      <c r="B131" s="339" t="s">
        <v>574</v>
      </c>
      <c r="C131" s="368" t="s">
        <v>17</v>
      </c>
      <c r="D131" s="410">
        <v>12</v>
      </c>
      <c r="E131" s="67"/>
      <c r="F131" s="38">
        <f>D131*ROUND(E131,2)</f>
        <v>0</v>
      </c>
    </row>
    <row r="132" spans="1:7" s="337" customFormat="1">
      <c r="A132" s="405"/>
      <c r="B132" s="342"/>
      <c r="C132" s="368"/>
      <c r="D132" s="410"/>
      <c r="E132" s="412"/>
      <c r="F132" s="412"/>
    </row>
    <row r="133" spans="1:7" s="337" customFormat="1" ht="124.2">
      <c r="A133" s="381" t="s">
        <v>197</v>
      </c>
      <c r="B133" s="370" t="s">
        <v>575</v>
      </c>
      <c r="C133" s="462"/>
      <c r="D133" s="410"/>
      <c r="E133" s="412"/>
      <c r="F133" s="412"/>
    </row>
    <row r="134" spans="1:7" s="337" customFormat="1">
      <c r="A134" s="405"/>
      <c r="B134" s="339" t="s">
        <v>576</v>
      </c>
      <c r="C134" s="368" t="s">
        <v>17</v>
      </c>
      <c r="D134" s="410">
        <v>8</v>
      </c>
      <c r="E134" s="67"/>
      <c r="F134" s="38">
        <f>D134*ROUND(E134,2)</f>
        <v>0</v>
      </c>
    </row>
    <row r="135" spans="1:7" s="337" customFormat="1">
      <c r="A135" s="405"/>
      <c r="B135" s="342"/>
      <c r="C135" s="368"/>
      <c r="D135" s="410"/>
      <c r="E135" s="412"/>
      <c r="F135" s="412"/>
    </row>
    <row r="136" spans="1:7" s="337" customFormat="1" ht="124.2">
      <c r="A136" s="381" t="s">
        <v>199</v>
      </c>
      <c r="B136" s="370" t="s">
        <v>577</v>
      </c>
      <c r="C136" s="462"/>
      <c r="D136" s="410"/>
      <c r="E136" s="412"/>
      <c r="F136" s="412"/>
    </row>
    <row r="137" spans="1:7" s="337" customFormat="1">
      <c r="A137" s="405"/>
      <c r="B137" s="339" t="s">
        <v>578</v>
      </c>
      <c r="C137" s="368" t="s">
        <v>17</v>
      </c>
      <c r="D137" s="410">
        <v>12</v>
      </c>
      <c r="E137" s="67"/>
      <c r="F137" s="38">
        <f>D137*ROUND(E137,2)</f>
        <v>0</v>
      </c>
    </row>
    <row r="138" spans="1:7" s="337" customFormat="1">
      <c r="A138" s="405"/>
      <c r="B138" s="342"/>
      <c r="C138" s="368"/>
      <c r="D138" s="410"/>
      <c r="E138" s="412"/>
      <c r="F138" s="412"/>
    </row>
    <row r="139" spans="1:7" ht="110.4">
      <c r="A139" s="463" t="s">
        <v>201</v>
      </c>
      <c r="B139" s="370" t="s">
        <v>579</v>
      </c>
      <c r="D139" s="465"/>
      <c r="E139" s="466"/>
      <c r="F139" s="357"/>
      <c r="G139" s="467"/>
    </row>
    <row r="140" spans="1:7">
      <c r="A140" s="463"/>
      <c r="B140" s="339" t="s">
        <v>580</v>
      </c>
      <c r="C140" s="464" t="s">
        <v>17</v>
      </c>
      <c r="D140" s="464">
        <v>8</v>
      </c>
      <c r="E140" s="67"/>
      <c r="F140" s="38">
        <f>D140*ROUND(E140,2)</f>
        <v>0</v>
      </c>
    </row>
    <row r="141" spans="1:7" s="337" customFormat="1">
      <c r="A141" s="405"/>
      <c r="B141" s="339"/>
      <c r="C141" s="368"/>
      <c r="D141" s="410"/>
      <c r="E141" s="412"/>
      <c r="F141" s="412"/>
    </row>
    <row r="142" spans="1:7" s="337" customFormat="1" ht="96.6">
      <c r="A142" s="381" t="s">
        <v>203</v>
      </c>
      <c r="B142" s="469" t="s">
        <v>581</v>
      </c>
      <c r="C142" s="368"/>
      <c r="D142" s="410"/>
      <c r="E142" s="412"/>
      <c r="F142" s="412"/>
    </row>
    <row r="143" spans="1:7" s="337" customFormat="1">
      <c r="A143" s="405"/>
      <c r="B143" s="470" t="s">
        <v>582</v>
      </c>
      <c r="C143" s="368" t="s">
        <v>17</v>
      </c>
      <c r="D143" s="410">
        <v>4</v>
      </c>
      <c r="E143" s="67"/>
      <c r="F143" s="38">
        <f>D143*ROUND(E143,2)</f>
        <v>0</v>
      </c>
    </row>
    <row r="144" spans="1:7" s="337" customFormat="1">
      <c r="A144" s="405"/>
      <c r="B144" s="470"/>
      <c r="C144" s="368"/>
      <c r="D144" s="410"/>
      <c r="E144" s="376"/>
      <c r="F144" s="357"/>
    </row>
    <row r="145" spans="1:6" s="337" customFormat="1" ht="110.4">
      <c r="A145" s="405" t="s">
        <v>205</v>
      </c>
      <c r="B145" s="360" t="s">
        <v>583</v>
      </c>
      <c r="C145" s="368"/>
      <c r="D145" s="410"/>
      <c r="F145" s="412"/>
    </row>
    <row r="146" spans="1:6" s="337" customFormat="1" ht="41.4">
      <c r="A146" s="381"/>
      <c r="B146" s="471" t="s">
        <v>584</v>
      </c>
      <c r="C146" s="368"/>
      <c r="D146" s="335"/>
      <c r="F146" s="412"/>
    </row>
    <row r="147" spans="1:6" s="337" customFormat="1">
      <c r="A147" s="405"/>
      <c r="B147" s="339" t="s">
        <v>585</v>
      </c>
      <c r="C147" s="368" t="s">
        <v>17</v>
      </c>
      <c r="D147" s="410">
        <v>4</v>
      </c>
      <c r="E147" s="67"/>
      <c r="F147" s="38">
        <f>D147*ROUND(E147,2)</f>
        <v>0</v>
      </c>
    </row>
    <row r="148" spans="1:6" s="337" customFormat="1">
      <c r="A148" s="405"/>
      <c r="B148" s="339"/>
      <c r="C148" s="368"/>
      <c r="D148" s="410"/>
      <c r="E148" s="376"/>
      <c r="F148" s="357"/>
    </row>
    <row r="149" spans="1:6" s="337" customFormat="1" ht="153.75" customHeight="1">
      <c r="A149" s="472" t="s">
        <v>207</v>
      </c>
      <c r="B149" s="473" t="s">
        <v>586</v>
      </c>
      <c r="C149" s="368"/>
      <c r="D149" s="474"/>
      <c r="E149" s="412"/>
      <c r="F149" s="412"/>
    </row>
    <row r="150" spans="1:6" s="337" customFormat="1">
      <c r="A150" s="373"/>
      <c r="B150" s="383" t="s">
        <v>494</v>
      </c>
      <c r="C150" s="368"/>
      <c r="D150" s="474"/>
      <c r="E150" s="412"/>
      <c r="F150" s="412"/>
    </row>
    <row r="151" spans="1:6" s="337" customFormat="1">
      <c r="A151" s="373"/>
      <c r="B151" s="428" t="s">
        <v>587</v>
      </c>
      <c r="C151" s="368"/>
      <c r="D151" s="474"/>
      <c r="E151" s="412"/>
      <c r="F151" s="412"/>
    </row>
    <row r="152" spans="1:6" s="337" customFormat="1">
      <c r="A152" s="373"/>
      <c r="B152" s="428" t="s">
        <v>588</v>
      </c>
      <c r="C152" s="368"/>
      <c r="D152" s="474"/>
      <c r="E152" s="412"/>
      <c r="F152" s="412"/>
    </row>
    <row r="153" spans="1:6" s="337" customFormat="1">
      <c r="A153" s="373"/>
      <c r="B153" s="428" t="s">
        <v>589</v>
      </c>
      <c r="C153" s="368"/>
      <c r="D153" s="474"/>
      <c r="E153" s="412"/>
      <c r="F153" s="412"/>
    </row>
    <row r="154" spans="1:6" s="337" customFormat="1">
      <c r="A154" s="373"/>
      <c r="B154" s="428" t="s">
        <v>590</v>
      </c>
      <c r="C154" s="368"/>
      <c r="D154" s="474"/>
      <c r="E154" s="412"/>
      <c r="F154" s="412"/>
    </row>
    <row r="155" spans="1:6" s="337" customFormat="1">
      <c r="A155" s="373"/>
      <c r="B155" s="428" t="s">
        <v>591</v>
      </c>
      <c r="C155" s="368"/>
      <c r="D155" s="474"/>
      <c r="E155" s="412"/>
      <c r="F155" s="412"/>
    </row>
    <row r="156" spans="1:6" s="337" customFormat="1">
      <c r="A156" s="373"/>
      <c r="B156" s="428" t="s">
        <v>592</v>
      </c>
      <c r="C156" s="368"/>
      <c r="D156" s="474"/>
      <c r="E156" s="412"/>
      <c r="F156" s="412"/>
    </row>
    <row r="157" spans="1:6" s="337" customFormat="1" ht="15.75" customHeight="1">
      <c r="A157" s="373"/>
      <c r="B157" s="425"/>
      <c r="C157" s="368"/>
      <c r="D157" s="474"/>
      <c r="E157" s="412"/>
      <c r="F157" s="412"/>
    </row>
    <row r="158" spans="1:6" s="337" customFormat="1">
      <c r="A158" s="373"/>
      <c r="B158" s="456" t="s">
        <v>593</v>
      </c>
      <c r="C158" s="368"/>
      <c r="D158" s="474"/>
      <c r="E158" s="412"/>
      <c r="F158" s="412"/>
    </row>
    <row r="159" spans="1:6" s="337" customFormat="1" ht="41.4">
      <c r="A159" s="373"/>
      <c r="B159" s="475" t="s">
        <v>594</v>
      </c>
      <c r="C159" s="368"/>
      <c r="D159" s="474"/>
      <c r="E159" s="412"/>
      <c r="F159" s="412"/>
    </row>
    <row r="160" spans="1:6" s="337" customFormat="1">
      <c r="A160" s="373"/>
      <c r="B160" s="476" t="s">
        <v>595</v>
      </c>
      <c r="C160" s="368" t="s">
        <v>10</v>
      </c>
      <c r="D160" s="477">
        <v>4</v>
      </c>
      <c r="E160" s="67"/>
      <c r="F160" s="38">
        <f>D160*ROUND(E160,2)</f>
        <v>0</v>
      </c>
    </row>
    <row r="161" spans="1:6" s="337" customFormat="1">
      <c r="A161" s="373"/>
      <c r="B161" s="476"/>
      <c r="C161" s="368"/>
      <c r="D161" s="477"/>
      <c r="E161" s="376"/>
      <c r="F161" s="357"/>
    </row>
    <row r="162" spans="1:6" s="337" customFormat="1" ht="27.6">
      <c r="A162" s="472" t="s">
        <v>209</v>
      </c>
      <c r="B162" s="478" t="s">
        <v>596</v>
      </c>
      <c r="C162" s="368"/>
      <c r="D162" s="474"/>
      <c r="E162" s="412"/>
      <c r="F162" s="412"/>
    </row>
    <row r="163" spans="1:6" s="337" customFormat="1" ht="41.4">
      <c r="A163" s="373"/>
      <c r="B163" s="453" t="s">
        <v>597</v>
      </c>
      <c r="C163" s="368"/>
      <c r="D163" s="474"/>
      <c r="E163" s="412"/>
      <c r="F163" s="412"/>
    </row>
    <row r="164" spans="1:6" s="337" customFormat="1">
      <c r="A164" s="373"/>
      <c r="B164" s="360" t="s">
        <v>598</v>
      </c>
      <c r="C164" s="368"/>
      <c r="D164" s="474"/>
      <c r="E164" s="412"/>
      <c r="F164" s="412"/>
    </row>
    <row r="165" spans="1:6" s="337" customFormat="1">
      <c r="A165" s="373"/>
      <c r="B165" s="360" t="s">
        <v>599</v>
      </c>
      <c r="C165" s="368"/>
      <c r="D165" s="474"/>
      <c r="E165" s="412"/>
      <c r="F165" s="412"/>
    </row>
    <row r="166" spans="1:6" s="337" customFormat="1">
      <c r="A166" s="373"/>
      <c r="B166" s="360" t="s">
        <v>600</v>
      </c>
      <c r="C166" s="368"/>
      <c r="D166" s="474"/>
      <c r="E166" s="412"/>
      <c r="F166" s="412"/>
    </row>
    <row r="167" spans="1:6" s="337" customFormat="1" ht="27.6">
      <c r="A167" s="373"/>
      <c r="B167" s="479" t="s">
        <v>601</v>
      </c>
      <c r="C167" s="368"/>
      <c r="D167" s="474"/>
      <c r="E167" s="412"/>
      <c r="F167" s="412"/>
    </row>
    <row r="168" spans="1:6" s="337" customFormat="1">
      <c r="A168" s="373"/>
      <c r="B168" s="476" t="s">
        <v>602</v>
      </c>
      <c r="C168" s="368" t="s">
        <v>10</v>
      </c>
      <c r="D168" s="477">
        <v>1</v>
      </c>
      <c r="E168" s="67"/>
      <c r="F168" s="38">
        <f>D168*ROUND(E168,2)</f>
        <v>0</v>
      </c>
    </row>
    <row r="169" spans="1:6" s="337" customFormat="1">
      <c r="A169" s="373"/>
      <c r="B169" s="476"/>
      <c r="C169" s="368"/>
      <c r="D169" s="477"/>
      <c r="E169" s="376"/>
      <c r="F169" s="357"/>
    </row>
    <row r="170" spans="1:6" s="337" customFormat="1" ht="160.80000000000001" customHeight="1">
      <c r="A170" s="381" t="s">
        <v>212</v>
      </c>
      <c r="B170" s="339" t="s">
        <v>603</v>
      </c>
      <c r="C170" s="368"/>
      <c r="D170" s="410"/>
    </row>
    <row r="171" spans="1:6" s="337" customFormat="1" ht="124.8" customHeight="1">
      <c r="A171" s="405"/>
      <c r="B171" s="339" t="s">
        <v>604</v>
      </c>
      <c r="C171" s="368"/>
      <c r="D171" s="410"/>
      <c r="E171" s="412"/>
      <c r="F171" s="412"/>
    </row>
    <row r="172" spans="1:6" s="337" customFormat="1">
      <c r="A172" s="405"/>
      <c r="B172" s="339" t="s">
        <v>605</v>
      </c>
      <c r="C172" s="368"/>
      <c r="D172" s="410"/>
      <c r="E172" s="412"/>
      <c r="F172" s="412"/>
    </row>
    <row r="173" spans="1:6" s="337" customFormat="1">
      <c r="A173" s="405"/>
      <c r="B173" s="339" t="s">
        <v>606</v>
      </c>
      <c r="C173" s="368"/>
      <c r="D173" s="410"/>
      <c r="E173" s="412"/>
      <c r="F173" s="412"/>
    </row>
    <row r="174" spans="1:6" s="337" customFormat="1">
      <c r="A174" s="405"/>
      <c r="B174" s="339" t="s">
        <v>607</v>
      </c>
      <c r="C174" s="368"/>
      <c r="D174" s="410"/>
      <c r="E174" s="412"/>
      <c r="F174" s="412"/>
    </row>
    <row r="175" spans="1:6" s="337" customFormat="1">
      <c r="A175" s="405"/>
      <c r="B175" s="339" t="s">
        <v>608</v>
      </c>
      <c r="C175" s="368"/>
      <c r="D175" s="410"/>
      <c r="E175" s="412"/>
      <c r="F175" s="412"/>
    </row>
    <row r="176" spans="1:6" s="337" customFormat="1" ht="285" customHeight="1">
      <c r="A176" s="405"/>
      <c r="B176" s="339" t="s">
        <v>609</v>
      </c>
      <c r="C176" s="477"/>
      <c r="D176" s="335"/>
      <c r="E176" s="412"/>
      <c r="F176" s="412"/>
    </row>
    <row r="177" spans="1:6" s="337" customFormat="1">
      <c r="A177" s="405"/>
      <c r="B177" s="339"/>
      <c r="C177" s="368" t="s">
        <v>65</v>
      </c>
      <c r="D177" s="410">
        <v>2200</v>
      </c>
      <c r="E177" s="576"/>
      <c r="F177" s="577">
        <f>D177*ROUND(E177,2)</f>
        <v>0</v>
      </c>
    </row>
    <row r="178" spans="1:6" s="337" customFormat="1">
      <c r="A178" s="405"/>
      <c r="B178" s="339"/>
      <c r="C178" s="368"/>
      <c r="D178" s="410"/>
      <c r="E178" s="412"/>
      <c r="F178" s="412"/>
    </row>
    <row r="179" spans="1:6" s="337" customFormat="1" ht="69">
      <c r="A179" s="381" t="s">
        <v>214</v>
      </c>
      <c r="B179" s="339" t="s">
        <v>610</v>
      </c>
      <c r="C179" s="368"/>
      <c r="D179" s="410"/>
      <c r="E179" s="412"/>
      <c r="F179" s="412"/>
    </row>
    <row r="180" spans="1:6" s="337" customFormat="1">
      <c r="A180" s="405"/>
      <c r="B180" s="339" t="s">
        <v>611</v>
      </c>
      <c r="C180" s="368" t="s">
        <v>158</v>
      </c>
      <c r="D180" s="410">
        <v>20</v>
      </c>
      <c r="E180" s="67"/>
      <c r="F180" s="38">
        <f>D180*ROUND(E180,2)</f>
        <v>0</v>
      </c>
    </row>
    <row r="181" spans="1:6" s="337" customFormat="1">
      <c r="A181" s="405"/>
      <c r="B181" s="339" t="s">
        <v>612</v>
      </c>
      <c r="C181" s="368" t="s">
        <v>158</v>
      </c>
      <c r="D181" s="410">
        <v>35</v>
      </c>
      <c r="E181" s="67"/>
      <c r="F181" s="38">
        <f>D181*ROUND(E181,2)</f>
        <v>0</v>
      </c>
    </row>
    <row r="182" spans="1:6" s="337" customFormat="1">
      <c r="A182" s="405"/>
      <c r="B182" s="339" t="s">
        <v>613</v>
      </c>
      <c r="C182" s="368" t="s">
        <v>158</v>
      </c>
      <c r="D182" s="410">
        <v>25</v>
      </c>
      <c r="E182" s="67"/>
      <c r="F182" s="38">
        <f>D182*ROUND(E182,2)</f>
        <v>0</v>
      </c>
    </row>
    <row r="183" spans="1:6" s="337" customFormat="1">
      <c r="A183" s="405"/>
      <c r="B183" s="339" t="s">
        <v>614</v>
      </c>
      <c r="C183" s="368" t="s">
        <v>158</v>
      </c>
      <c r="D183" s="410">
        <v>25</v>
      </c>
      <c r="E183" s="67"/>
      <c r="F183" s="38">
        <f>D183*ROUND(E183,2)</f>
        <v>0</v>
      </c>
    </row>
    <row r="184" spans="1:6" s="337" customFormat="1">
      <c r="A184" s="405"/>
      <c r="B184" s="339"/>
      <c r="C184" s="368"/>
      <c r="D184" s="410"/>
      <c r="E184" s="412"/>
      <c r="F184" s="412"/>
    </row>
    <row r="185" spans="1:6" s="337" customFormat="1" ht="88.5" customHeight="1">
      <c r="A185" s="381" t="s">
        <v>216</v>
      </c>
      <c r="B185" s="339" t="s">
        <v>615</v>
      </c>
      <c r="C185" s="368"/>
      <c r="D185" s="410"/>
      <c r="E185" s="412"/>
      <c r="F185" s="412"/>
    </row>
    <row r="186" spans="1:6" s="337" customFormat="1">
      <c r="A186" s="405" t="s">
        <v>547</v>
      </c>
      <c r="B186" s="339" t="s">
        <v>616</v>
      </c>
      <c r="C186" s="368" t="s">
        <v>158</v>
      </c>
      <c r="D186" s="410">
        <v>15</v>
      </c>
      <c r="E186" s="67"/>
      <c r="F186" s="38">
        <f>D186*ROUND(E186,2)</f>
        <v>0</v>
      </c>
    </row>
    <row r="187" spans="1:6" s="337" customFormat="1">
      <c r="A187" s="405"/>
      <c r="B187" s="339" t="s">
        <v>611</v>
      </c>
      <c r="C187" s="368" t="s">
        <v>158</v>
      </c>
      <c r="D187" s="410">
        <v>15</v>
      </c>
      <c r="E187" s="67"/>
      <c r="F187" s="38">
        <f>D187*ROUND(E187,2)</f>
        <v>0</v>
      </c>
    </row>
    <row r="188" spans="1:6" s="337" customFormat="1">
      <c r="A188" s="405"/>
      <c r="B188" s="339"/>
      <c r="C188" s="368"/>
      <c r="D188" s="410"/>
      <c r="E188" s="412"/>
      <c r="F188" s="412"/>
    </row>
    <row r="189" spans="1:6" s="337" customFormat="1" ht="179.4">
      <c r="A189" s="381" t="s">
        <v>218</v>
      </c>
      <c r="B189" s="339" t="s">
        <v>617</v>
      </c>
      <c r="C189" s="368"/>
      <c r="D189" s="410"/>
      <c r="E189" s="412"/>
      <c r="F189" s="412"/>
    </row>
    <row r="190" spans="1:6" s="337" customFormat="1" ht="55.2">
      <c r="A190" s="405"/>
      <c r="B190" s="455" t="s">
        <v>618</v>
      </c>
      <c r="C190" s="368"/>
      <c r="D190" s="410"/>
      <c r="E190" s="412"/>
      <c r="F190" s="412"/>
    </row>
    <row r="191" spans="1:6" s="337" customFormat="1" ht="16.2">
      <c r="A191" s="405"/>
      <c r="B191" s="339" t="s">
        <v>619</v>
      </c>
      <c r="C191" s="368" t="s">
        <v>620</v>
      </c>
      <c r="D191" s="410">
        <v>55</v>
      </c>
      <c r="E191" s="67"/>
      <c r="F191" s="38">
        <f>D191*ROUND(E191,2)</f>
        <v>0</v>
      </c>
    </row>
    <row r="192" spans="1:6" s="337" customFormat="1" ht="16.2">
      <c r="A192" s="405"/>
      <c r="B192" s="339" t="s">
        <v>621</v>
      </c>
      <c r="C192" s="368" t="s">
        <v>620</v>
      </c>
      <c r="D192" s="410">
        <v>32</v>
      </c>
      <c r="E192" s="67"/>
      <c r="F192" s="38">
        <f>D192*ROUND(E192,2)</f>
        <v>0</v>
      </c>
    </row>
    <row r="193" spans="1:6" s="337" customFormat="1">
      <c r="A193" s="405"/>
      <c r="B193" s="339"/>
      <c r="C193" s="368"/>
      <c r="D193" s="410"/>
      <c r="E193" s="412"/>
      <c r="F193" s="412"/>
    </row>
    <row r="194" spans="1:6" s="337" customFormat="1" ht="138">
      <c r="A194" s="381" t="s">
        <v>220</v>
      </c>
      <c r="B194" s="339" t="s">
        <v>622</v>
      </c>
      <c r="C194" s="368"/>
      <c r="D194" s="410"/>
      <c r="E194" s="412"/>
      <c r="F194" s="412"/>
    </row>
    <row r="195" spans="1:6" s="337" customFormat="1" ht="41.4">
      <c r="A195" s="405"/>
      <c r="B195" s="455" t="s">
        <v>623</v>
      </c>
      <c r="C195" s="368"/>
      <c r="D195" s="410"/>
      <c r="E195" s="412"/>
      <c r="F195" s="412"/>
    </row>
    <row r="196" spans="1:6" s="337" customFormat="1">
      <c r="A196" s="405"/>
      <c r="B196" s="338" t="s">
        <v>624</v>
      </c>
      <c r="C196" s="368"/>
      <c r="D196" s="410"/>
      <c r="E196" s="412"/>
      <c r="F196" s="412"/>
    </row>
    <row r="197" spans="1:6" s="461" customFormat="1" ht="27.6">
      <c r="A197" s="457"/>
      <c r="B197" s="339" t="s">
        <v>625</v>
      </c>
      <c r="C197" s="368" t="s">
        <v>17</v>
      </c>
      <c r="D197" s="410">
        <v>4</v>
      </c>
      <c r="E197" s="67"/>
      <c r="F197" s="38">
        <f>D197*ROUND(E197,2)</f>
        <v>0</v>
      </c>
    </row>
    <row r="198" spans="1:6" s="337" customFormat="1">
      <c r="A198" s="405"/>
      <c r="B198" s="339"/>
      <c r="C198" s="368"/>
      <c r="D198" s="410"/>
      <c r="E198" s="412"/>
      <c r="F198" s="412"/>
    </row>
    <row r="199" spans="1:6" s="337" customFormat="1" ht="138">
      <c r="A199" s="381" t="s">
        <v>227</v>
      </c>
      <c r="B199" s="339" t="s">
        <v>626</v>
      </c>
      <c r="C199" s="368"/>
      <c r="D199" s="335"/>
      <c r="E199" s="477"/>
      <c r="F199" s="412"/>
    </row>
    <row r="200" spans="1:6" s="337" customFormat="1">
      <c r="A200" s="405"/>
      <c r="B200" s="339"/>
      <c r="C200" s="368" t="s">
        <v>65</v>
      </c>
      <c r="D200" s="410">
        <v>280</v>
      </c>
      <c r="E200" s="67"/>
      <c r="F200" s="38">
        <f>D200*ROUND(E200,2)</f>
        <v>0</v>
      </c>
    </row>
    <row r="201" spans="1:6" s="480" customFormat="1">
      <c r="A201" s="405"/>
      <c r="B201" s="339"/>
      <c r="C201" s="368"/>
      <c r="D201" s="410"/>
      <c r="E201" s="376"/>
      <c r="F201" s="357"/>
    </row>
    <row r="202" spans="1:6" s="337" customFormat="1" ht="41.4">
      <c r="A202" s="381" t="s">
        <v>229</v>
      </c>
      <c r="B202" s="339" t="s">
        <v>627</v>
      </c>
      <c r="C202" s="368"/>
      <c r="D202" s="410"/>
      <c r="E202" s="412"/>
      <c r="F202" s="412"/>
    </row>
    <row r="203" spans="1:6" s="337" customFormat="1" ht="16.2">
      <c r="A203" s="405"/>
      <c r="B203" s="339"/>
      <c r="C203" s="368" t="s">
        <v>620</v>
      </c>
      <c r="D203" s="410">
        <v>25</v>
      </c>
      <c r="E203" s="67"/>
      <c r="F203" s="38">
        <f>D203*ROUND(E203,2)</f>
        <v>0</v>
      </c>
    </row>
    <row r="204" spans="1:6" s="337" customFormat="1">
      <c r="A204" s="405"/>
      <c r="B204" s="339"/>
      <c r="C204" s="368"/>
      <c r="D204" s="410"/>
      <c r="E204" s="412"/>
      <c r="F204" s="412"/>
    </row>
    <row r="205" spans="1:6" s="337" customFormat="1" ht="55.2">
      <c r="A205" s="381" t="s">
        <v>230</v>
      </c>
      <c r="B205" s="339" t="s">
        <v>628</v>
      </c>
      <c r="C205" s="368"/>
      <c r="D205" s="410"/>
      <c r="E205" s="412"/>
      <c r="F205" s="412"/>
    </row>
    <row r="206" spans="1:6" s="337" customFormat="1">
      <c r="A206" s="405"/>
      <c r="B206" s="339"/>
      <c r="C206" s="368" t="s">
        <v>468</v>
      </c>
      <c r="D206" s="410">
        <v>12</v>
      </c>
      <c r="E206" s="67"/>
      <c r="F206" s="38">
        <f>D206*ROUND(E206,2)</f>
        <v>0</v>
      </c>
    </row>
    <row r="207" spans="1:6" s="337" customFormat="1">
      <c r="A207" s="405"/>
      <c r="B207" s="339"/>
      <c r="C207" s="368"/>
      <c r="D207" s="410"/>
      <c r="E207" s="412"/>
      <c r="F207" s="412"/>
    </row>
    <row r="208" spans="1:6" s="337" customFormat="1" ht="27.6">
      <c r="A208" s="381" t="s">
        <v>459</v>
      </c>
      <c r="B208" s="339" t="s">
        <v>629</v>
      </c>
      <c r="C208" s="368"/>
      <c r="D208" s="410"/>
      <c r="E208" s="412"/>
      <c r="F208" s="412"/>
    </row>
    <row r="209" spans="1:6" s="337" customFormat="1">
      <c r="A209" s="405"/>
      <c r="B209" s="339"/>
      <c r="C209" s="368" t="s">
        <v>10</v>
      </c>
      <c r="D209" s="410">
        <v>1</v>
      </c>
      <c r="E209" s="67"/>
      <c r="F209" s="38">
        <f>D209*ROUND(E209,2)</f>
        <v>0</v>
      </c>
    </row>
    <row r="210" spans="1:6" s="337" customFormat="1">
      <c r="A210" s="405"/>
      <c r="B210" s="339"/>
      <c r="C210" s="368"/>
      <c r="D210" s="410"/>
      <c r="E210" s="412"/>
      <c r="F210" s="412"/>
    </row>
    <row r="211" spans="1:6" s="337" customFormat="1" ht="82.8">
      <c r="A211" s="381" t="s">
        <v>461</v>
      </c>
      <c r="B211" s="339" t="s">
        <v>630</v>
      </c>
      <c r="C211" s="368"/>
      <c r="D211" s="410"/>
      <c r="E211" s="412"/>
      <c r="F211" s="412"/>
    </row>
    <row r="212" spans="1:6" s="337" customFormat="1">
      <c r="A212" s="405"/>
      <c r="B212" s="339"/>
      <c r="C212" s="368" t="s">
        <v>10</v>
      </c>
      <c r="D212" s="410">
        <v>2</v>
      </c>
      <c r="E212" s="67"/>
      <c r="F212" s="38">
        <f>D212*ROUND(E212,2)</f>
        <v>0</v>
      </c>
    </row>
    <row r="213" spans="1:6" s="337" customFormat="1">
      <c r="A213" s="405"/>
      <c r="B213" s="339"/>
      <c r="C213" s="368"/>
      <c r="D213" s="410"/>
      <c r="E213" s="412"/>
      <c r="F213" s="412"/>
    </row>
    <row r="214" spans="1:6" s="337" customFormat="1" ht="55.2">
      <c r="A214" s="381" t="s">
        <v>464</v>
      </c>
      <c r="B214" s="339" t="s">
        <v>631</v>
      </c>
      <c r="C214" s="368"/>
      <c r="D214" s="335"/>
      <c r="E214" s="477"/>
      <c r="F214" s="412"/>
    </row>
    <row r="215" spans="1:6" s="337" customFormat="1">
      <c r="A215" s="405"/>
      <c r="B215" s="339"/>
      <c r="C215" s="368" t="s">
        <v>10</v>
      </c>
      <c r="D215" s="410">
        <v>1</v>
      </c>
      <c r="E215" s="67"/>
      <c r="F215" s="38">
        <f>D215*ROUND(E215,2)</f>
        <v>0</v>
      </c>
    </row>
    <row r="216" spans="1:6" s="337" customFormat="1">
      <c r="A216" s="405"/>
      <c r="B216" s="339"/>
      <c r="C216" s="368"/>
      <c r="D216" s="410"/>
      <c r="E216" s="412"/>
      <c r="F216" s="412"/>
    </row>
    <row r="217" spans="1:6" s="337" customFormat="1" ht="55.2">
      <c r="A217" s="381" t="s">
        <v>466</v>
      </c>
      <c r="B217" s="339" t="s">
        <v>632</v>
      </c>
      <c r="C217" s="368"/>
      <c r="D217" s="410"/>
      <c r="E217" s="412"/>
      <c r="F217" s="412"/>
    </row>
    <row r="218" spans="1:6" s="337" customFormat="1">
      <c r="A218" s="405"/>
      <c r="B218" s="339"/>
      <c r="C218" s="368" t="s">
        <v>10</v>
      </c>
      <c r="D218" s="410">
        <v>1</v>
      </c>
      <c r="E218" s="67"/>
      <c r="F218" s="38">
        <f>D218*ROUND(E218,2)</f>
        <v>0</v>
      </c>
    </row>
    <row r="219" spans="1:6" s="337" customFormat="1">
      <c r="A219" s="405"/>
      <c r="B219" s="339"/>
      <c r="C219" s="368"/>
      <c r="D219" s="410"/>
      <c r="E219" s="412"/>
      <c r="F219" s="412"/>
    </row>
    <row r="220" spans="1:6" s="337" customFormat="1" ht="55.2">
      <c r="A220" s="381" t="s">
        <v>469</v>
      </c>
      <c r="B220" s="339" t="s">
        <v>633</v>
      </c>
      <c r="C220" s="368"/>
      <c r="D220" s="410"/>
      <c r="E220" s="412"/>
      <c r="F220" s="412"/>
    </row>
    <row r="221" spans="1:6" s="337" customFormat="1">
      <c r="A221" s="405"/>
      <c r="B221" s="339"/>
      <c r="C221" s="368" t="s">
        <v>10</v>
      </c>
      <c r="D221" s="410">
        <v>1</v>
      </c>
      <c r="E221" s="67"/>
      <c r="F221" s="38">
        <f>D221*ROUND(E221,2)</f>
        <v>0</v>
      </c>
    </row>
    <row r="222" spans="1:6" s="337" customFormat="1">
      <c r="A222" s="405"/>
      <c r="B222" s="339"/>
      <c r="C222" s="368"/>
      <c r="D222" s="410"/>
      <c r="E222" s="412"/>
      <c r="F222" s="412"/>
    </row>
    <row r="223" spans="1:6" s="337" customFormat="1" ht="27.6">
      <c r="A223" s="381" t="s">
        <v>471</v>
      </c>
      <c r="B223" s="339" t="s">
        <v>634</v>
      </c>
      <c r="C223" s="368"/>
      <c r="D223" s="410"/>
      <c r="E223" s="412"/>
      <c r="F223" s="412"/>
    </row>
    <row r="224" spans="1:6" s="337" customFormat="1">
      <c r="A224" s="405"/>
      <c r="B224" s="339"/>
      <c r="C224" s="368" t="s">
        <v>10</v>
      </c>
      <c r="D224" s="410">
        <v>1</v>
      </c>
      <c r="E224" s="67"/>
      <c r="F224" s="38">
        <f>D224*ROUND(E224,2)</f>
        <v>0</v>
      </c>
    </row>
    <row r="225" spans="1:6" s="337" customFormat="1">
      <c r="A225" s="405"/>
      <c r="B225" s="339"/>
      <c r="C225" s="368"/>
      <c r="D225" s="410"/>
      <c r="E225" s="412"/>
      <c r="F225" s="412"/>
    </row>
    <row r="226" spans="1:6" s="337" customFormat="1" ht="41.4">
      <c r="A226" s="381" t="s">
        <v>473</v>
      </c>
      <c r="B226" s="339" t="s">
        <v>635</v>
      </c>
      <c r="C226" s="368"/>
      <c r="D226" s="410"/>
      <c r="E226" s="412"/>
      <c r="F226" s="412"/>
    </row>
    <row r="227" spans="1:6" s="337" customFormat="1">
      <c r="A227" s="405"/>
      <c r="B227" s="339"/>
      <c r="C227" s="368" t="s">
        <v>10</v>
      </c>
      <c r="D227" s="410">
        <v>8</v>
      </c>
      <c r="E227" s="67"/>
      <c r="F227" s="38">
        <f>D227*ROUND(E227,2)</f>
        <v>0</v>
      </c>
    </row>
    <row r="228" spans="1:6" s="337" customFormat="1">
      <c r="A228" s="405"/>
      <c r="B228" s="339"/>
      <c r="C228" s="368"/>
      <c r="D228" s="410"/>
      <c r="E228" s="412"/>
      <c r="F228" s="412"/>
    </row>
    <row r="229" spans="1:6" s="337" customFormat="1" ht="27.6">
      <c r="A229" s="381" t="s">
        <v>474</v>
      </c>
      <c r="B229" s="339" t="s">
        <v>636</v>
      </c>
      <c r="C229" s="368"/>
      <c r="D229" s="410"/>
      <c r="E229" s="412"/>
      <c r="F229" s="412"/>
    </row>
    <row r="230" spans="1:6" s="337" customFormat="1">
      <c r="A230" s="405"/>
      <c r="B230" s="339"/>
      <c r="C230" s="368" t="s">
        <v>10</v>
      </c>
      <c r="D230" s="410">
        <v>1</v>
      </c>
      <c r="E230" s="67"/>
      <c r="F230" s="38">
        <f>D230*ROUND(E230,2)</f>
        <v>0</v>
      </c>
    </row>
    <row r="231" spans="1:6" s="337" customFormat="1">
      <c r="A231" s="405"/>
      <c r="B231" s="339"/>
      <c r="C231" s="368"/>
      <c r="D231" s="410"/>
      <c r="E231" s="412"/>
      <c r="F231" s="412"/>
    </row>
    <row r="232" spans="1:6" s="337" customFormat="1">
      <c r="A232" s="381" t="s">
        <v>475</v>
      </c>
      <c r="B232" s="339" t="s">
        <v>637</v>
      </c>
      <c r="C232" s="368"/>
      <c r="D232" s="410"/>
      <c r="E232" s="412"/>
      <c r="F232" s="412"/>
    </row>
    <row r="233" spans="1:6" s="337" customFormat="1">
      <c r="A233" s="405"/>
      <c r="B233" s="339"/>
      <c r="C233" s="368" t="s">
        <v>10</v>
      </c>
      <c r="D233" s="410">
        <v>1</v>
      </c>
      <c r="E233" s="67"/>
      <c r="F233" s="38">
        <f>D233*ROUND(E233,2)</f>
        <v>0</v>
      </c>
    </row>
    <row r="234" spans="1:6" s="337" customFormat="1">
      <c r="A234" s="405"/>
      <c r="B234" s="339"/>
      <c r="C234" s="368"/>
      <c r="D234" s="410"/>
      <c r="E234" s="412"/>
      <c r="F234" s="412"/>
    </row>
    <row r="235" spans="1:6" s="337" customFormat="1" ht="41.4">
      <c r="A235" s="381" t="s">
        <v>638</v>
      </c>
      <c r="B235" s="339" t="s">
        <v>791</v>
      </c>
      <c r="C235" s="462"/>
      <c r="D235" s="481"/>
      <c r="F235" s="412"/>
    </row>
    <row r="236" spans="1:6" s="337" customFormat="1">
      <c r="A236" s="405"/>
      <c r="B236" s="339"/>
      <c r="C236" s="368" t="s">
        <v>10</v>
      </c>
      <c r="D236" s="410">
        <v>1</v>
      </c>
      <c r="E236" s="67"/>
      <c r="F236" s="38">
        <f>D236*ROUND(E236,2)</f>
        <v>0</v>
      </c>
    </row>
    <row r="237" spans="1:6" s="337" customFormat="1">
      <c r="A237" s="405"/>
      <c r="B237" s="339"/>
      <c r="C237" s="368"/>
      <c r="D237" s="410"/>
      <c r="E237" s="412"/>
      <c r="F237" s="412"/>
    </row>
    <row r="239" spans="1:6" s="404" customFormat="1" ht="14.4" thickBot="1">
      <c r="A239" s="487"/>
      <c r="B239" s="392" t="s">
        <v>476</v>
      </c>
      <c r="C239" s="488"/>
      <c r="D239" s="401"/>
      <c r="E239" s="402" t="s">
        <v>140</v>
      </c>
      <c r="F239" s="489">
        <f>SUM(F56:F236)</f>
        <v>0</v>
      </c>
    </row>
    <row r="241" spans="1:6" s="337" customFormat="1">
      <c r="A241" s="345"/>
      <c r="B241" s="471" t="s">
        <v>639</v>
      </c>
      <c r="C241" s="368"/>
      <c r="D241" s="410"/>
      <c r="E241" s="412"/>
      <c r="F241" s="412"/>
    </row>
    <row r="242" spans="1:6" s="337" customFormat="1">
      <c r="A242" s="345"/>
      <c r="C242" s="368"/>
      <c r="D242" s="410"/>
      <c r="E242" s="412"/>
      <c r="F242" s="412"/>
    </row>
    <row r="243" spans="1:6" s="337" customFormat="1" ht="27.6">
      <c r="A243" s="345"/>
      <c r="B243" s="471" t="s">
        <v>640</v>
      </c>
      <c r="C243" s="368"/>
      <c r="D243" s="410"/>
      <c r="E243" s="412"/>
      <c r="F243" s="412"/>
    </row>
    <row r="244" spans="1:6" s="337" customFormat="1">
      <c r="A244" s="345"/>
      <c r="B244" s="471"/>
      <c r="C244" s="368"/>
      <c r="D244" s="410"/>
      <c r="E244" s="412"/>
      <c r="F244" s="412"/>
    </row>
    <row r="245" spans="1:6" s="337" customFormat="1" ht="27.6">
      <c r="A245" s="345"/>
      <c r="B245" s="471" t="s">
        <v>641</v>
      </c>
      <c r="C245" s="368"/>
      <c r="D245" s="410"/>
      <c r="E245" s="412"/>
      <c r="F245" s="412"/>
    </row>
  </sheetData>
  <sheetProtection password="C610" sheet="1" objects="1" scenarios="1"/>
  <pageMargins left="1.03" right="0.16" top="0.75" bottom="0.75" header="0.17" footer="0.12"/>
  <pageSetup paperSize="9" scale="96" orientation="portrait" verticalDpi="1200" r:id="rId1"/>
  <headerFooter alignWithMargins="0">
    <oddFooter>&amp;C&amp;9Stran &amp;P od &amp;N</oddFooter>
  </headerFooter>
  <rowBreaks count="6" manualBreakCount="6">
    <brk id="53" max="5" man="1"/>
    <brk id="77" max="5" man="1"/>
    <brk id="115" max="5" man="1"/>
    <brk id="144" max="5" man="1"/>
    <brk id="168" max="5" man="1"/>
    <brk id="183"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2463F-864B-4388-A728-618E54E77F53}">
  <sheetPr>
    <tabColor indexed="14"/>
  </sheetPr>
  <dimension ref="A1:F7"/>
  <sheetViews>
    <sheetView view="pageBreakPreview" zoomScale="85" zoomScaleNormal="100" workbookViewId="0">
      <selection activeCell="E4" sqref="E4:F4"/>
    </sheetView>
  </sheetViews>
  <sheetFormatPr defaultColWidth="10.88671875" defaultRowHeight="13.8"/>
  <cols>
    <col min="1" max="1" width="3.6640625" style="521" customWidth="1"/>
    <col min="2" max="2" width="39.77734375" style="521" customWidth="1"/>
    <col min="3" max="5" width="10.88671875" style="521"/>
    <col min="6" max="6" width="12" style="521" customWidth="1"/>
    <col min="7" max="256" width="10.88671875" style="521"/>
    <col min="257" max="257" width="3.6640625" style="521" customWidth="1"/>
    <col min="258" max="258" width="39.77734375" style="521" customWidth="1"/>
    <col min="259" max="261" width="10.88671875" style="521"/>
    <col min="262" max="262" width="12" style="521" customWidth="1"/>
    <col min="263" max="512" width="10.88671875" style="521"/>
    <col min="513" max="513" width="3.6640625" style="521" customWidth="1"/>
    <col min="514" max="514" width="39.77734375" style="521" customWidth="1"/>
    <col min="515" max="517" width="10.88671875" style="521"/>
    <col min="518" max="518" width="12" style="521" customWidth="1"/>
    <col min="519" max="768" width="10.88671875" style="521"/>
    <col min="769" max="769" width="3.6640625" style="521" customWidth="1"/>
    <col min="770" max="770" width="39.77734375" style="521" customWidth="1"/>
    <col min="771" max="773" width="10.88671875" style="521"/>
    <col min="774" max="774" width="12" style="521" customWidth="1"/>
    <col min="775" max="1024" width="10.88671875" style="521"/>
    <col min="1025" max="1025" width="3.6640625" style="521" customWidth="1"/>
    <col min="1026" max="1026" width="39.77734375" style="521" customWidth="1"/>
    <col min="1027" max="1029" width="10.88671875" style="521"/>
    <col min="1030" max="1030" width="12" style="521" customWidth="1"/>
    <col min="1031" max="1280" width="10.88671875" style="521"/>
    <col min="1281" max="1281" width="3.6640625" style="521" customWidth="1"/>
    <col min="1282" max="1282" width="39.77734375" style="521" customWidth="1"/>
    <col min="1283" max="1285" width="10.88671875" style="521"/>
    <col min="1286" max="1286" width="12" style="521" customWidth="1"/>
    <col min="1287" max="1536" width="10.88671875" style="521"/>
    <col min="1537" max="1537" width="3.6640625" style="521" customWidth="1"/>
    <col min="1538" max="1538" width="39.77734375" style="521" customWidth="1"/>
    <col min="1539" max="1541" width="10.88671875" style="521"/>
    <col min="1542" max="1542" width="12" style="521" customWidth="1"/>
    <col min="1543" max="1792" width="10.88671875" style="521"/>
    <col min="1793" max="1793" width="3.6640625" style="521" customWidth="1"/>
    <col min="1794" max="1794" width="39.77734375" style="521" customWidth="1"/>
    <col min="1795" max="1797" width="10.88671875" style="521"/>
    <col min="1798" max="1798" width="12" style="521" customWidth="1"/>
    <col min="1799" max="2048" width="10.88671875" style="521"/>
    <col min="2049" max="2049" width="3.6640625" style="521" customWidth="1"/>
    <col min="2050" max="2050" width="39.77734375" style="521" customWidth="1"/>
    <col min="2051" max="2053" width="10.88671875" style="521"/>
    <col min="2054" max="2054" width="12" style="521" customWidth="1"/>
    <col min="2055" max="2304" width="10.88671875" style="521"/>
    <col min="2305" max="2305" width="3.6640625" style="521" customWidth="1"/>
    <col min="2306" max="2306" width="39.77734375" style="521" customWidth="1"/>
    <col min="2307" max="2309" width="10.88671875" style="521"/>
    <col min="2310" max="2310" width="12" style="521" customWidth="1"/>
    <col min="2311" max="2560" width="10.88671875" style="521"/>
    <col min="2561" max="2561" width="3.6640625" style="521" customWidth="1"/>
    <col min="2562" max="2562" width="39.77734375" style="521" customWidth="1"/>
    <col min="2563" max="2565" width="10.88671875" style="521"/>
    <col min="2566" max="2566" width="12" style="521" customWidth="1"/>
    <col min="2567" max="2816" width="10.88671875" style="521"/>
    <col min="2817" max="2817" width="3.6640625" style="521" customWidth="1"/>
    <col min="2818" max="2818" width="39.77734375" style="521" customWidth="1"/>
    <col min="2819" max="2821" width="10.88671875" style="521"/>
    <col min="2822" max="2822" width="12" style="521" customWidth="1"/>
    <col min="2823" max="3072" width="10.88671875" style="521"/>
    <col min="3073" max="3073" width="3.6640625" style="521" customWidth="1"/>
    <col min="3074" max="3074" width="39.77734375" style="521" customWidth="1"/>
    <col min="3075" max="3077" width="10.88671875" style="521"/>
    <col min="3078" max="3078" width="12" style="521" customWidth="1"/>
    <col min="3079" max="3328" width="10.88671875" style="521"/>
    <col min="3329" max="3329" width="3.6640625" style="521" customWidth="1"/>
    <col min="3330" max="3330" width="39.77734375" style="521" customWidth="1"/>
    <col min="3331" max="3333" width="10.88671875" style="521"/>
    <col min="3334" max="3334" width="12" style="521" customWidth="1"/>
    <col min="3335" max="3584" width="10.88671875" style="521"/>
    <col min="3585" max="3585" width="3.6640625" style="521" customWidth="1"/>
    <col min="3586" max="3586" width="39.77734375" style="521" customWidth="1"/>
    <col min="3587" max="3589" width="10.88671875" style="521"/>
    <col min="3590" max="3590" width="12" style="521" customWidth="1"/>
    <col min="3591" max="3840" width="10.88671875" style="521"/>
    <col min="3841" max="3841" width="3.6640625" style="521" customWidth="1"/>
    <col min="3842" max="3842" width="39.77734375" style="521" customWidth="1"/>
    <col min="3843" max="3845" width="10.88671875" style="521"/>
    <col min="3846" max="3846" width="12" style="521" customWidth="1"/>
    <col min="3847" max="4096" width="10.88671875" style="521"/>
    <col min="4097" max="4097" width="3.6640625" style="521" customWidth="1"/>
    <col min="4098" max="4098" width="39.77734375" style="521" customWidth="1"/>
    <col min="4099" max="4101" width="10.88671875" style="521"/>
    <col min="4102" max="4102" width="12" style="521" customWidth="1"/>
    <col min="4103" max="4352" width="10.88671875" style="521"/>
    <col min="4353" max="4353" width="3.6640625" style="521" customWidth="1"/>
    <col min="4354" max="4354" width="39.77734375" style="521" customWidth="1"/>
    <col min="4355" max="4357" width="10.88671875" style="521"/>
    <col min="4358" max="4358" width="12" style="521" customWidth="1"/>
    <col min="4359" max="4608" width="10.88671875" style="521"/>
    <col min="4609" max="4609" width="3.6640625" style="521" customWidth="1"/>
    <col min="4610" max="4610" width="39.77734375" style="521" customWidth="1"/>
    <col min="4611" max="4613" width="10.88671875" style="521"/>
    <col min="4614" max="4614" width="12" style="521" customWidth="1"/>
    <col min="4615" max="4864" width="10.88671875" style="521"/>
    <col min="4865" max="4865" width="3.6640625" style="521" customWidth="1"/>
    <col min="4866" max="4866" width="39.77734375" style="521" customWidth="1"/>
    <col min="4867" max="4869" width="10.88671875" style="521"/>
    <col min="4870" max="4870" width="12" style="521" customWidth="1"/>
    <col min="4871" max="5120" width="10.88671875" style="521"/>
    <col min="5121" max="5121" width="3.6640625" style="521" customWidth="1"/>
    <col min="5122" max="5122" width="39.77734375" style="521" customWidth="1"/>
    <col min="5123" max="5125" width="10.88671875" style="521"/>
    <col min="5126" max="5126" width="12" style="521" customWidth="1"/>
    <col min="5127" max="5376" width="10.88671875" style="521"/>
    <col min="5377" max="5377" width="3.6640625" style="521" customWidth="1"/>
    <col min="5378" max="5378" width="39.77734375" style="521" customWidth="1"/>
    <col min="5379" max="5381" width="10.88671875" style="521"/>
    <col min="5382" max="5382" width="12" style="521" customWidth="1"/>
    <col min="5383" max="5632" width="10.88671875" style="521"/>
    <col min="5633" max="5633" width="3.6640625" style="521" customWidth="1"/>
    <col min="5634" max="5634" width="39.77734375" style="521" customWidth="1"/>
    <col min="5635" max="5637" width="10.88671875" style="521"/>
    <col min="5638" max="5638" width="12" style="521" customWidth="1"/>
    <col min="5639" max="5888" width="10.88671875" style="521"/>
    <col min="5889" max="5889" width="3.6640625" style="521" customWidth="1"/>
    <col min="5890" max="5890" width="39.77734375" style="521" customWidth="1"/>
    <col min="5891" max="5893" width="10.88671875" style="521"/>
    <col min="5894" max="5894" width="12" style="521" customWidth="1"/>
    <col min="5895" max="6144" width="10.88671875" style="521"/>
    <col min="6145" max="6145" width="3.6640625" style="521" customWidth="1"/>
    <col min="6146" max="6146" width="39.77734375" style="521" customWidth="1"/>
    <col min="6147" max="6149" width="10.88671875" style="521"/>
    <col min="6150" max="6150" width="12" style="521" customWidth="1"/>
    <col min="6151" max="6400" width="10.88671875" style="521"/>
    <col min="6401" max="6401" width="3.6640625" style="521" customWidth="1"/>
    <col min="6402" max="6402" width="39.77734375" style="521" customWidth="1"/>
    <col min="6403" max="6405" width="10.88671875" style="521"/>
    <col min="6406" max="6406" width="12" style="521" customWidth="1"/>
    <col min="6407" max="6656" width="10.88671875" style="521"/>
    <col min="6657" max="6657" width="3.6640625" style="521" customWidth="1"/>
    <col min="6658" max="6658" width="39.77734375" style="521" customWidth="1"/>
    <col min="6659" max="6661" width="10.88671875" style="521"/>
    <col min="6662" max="6662" width="12" style="521" customWidth="1"/>
    <col min="6663" max="6912" width="10.88671875" style="521"/>
    <col min="6913" max="6913" width="3.6640625" style="521" customWidth="1"/>
    <col min="6914" max="6914" width="39.77734375" style="521" customWidth="1"/>
    <col min="6915" max="6917" width="10.88671875" style="521"/>
    <col min="6918" max="6918" width="12" style="521" customWidth="1"/>
    <col min="6919" max="7168" width="10.88671875" style="521"/>
    <col min="7169" max="7169" width="3.6640625" style="521" customWidth="1"/>
    <col min="7170" max="7170" width="39.77734375" style="521" customWidth="1"/>
    <col min="7171" max="7173" width="10.88671875" style="521"/>
    <col min="7174" max="7174" width="12" style="521" customWidth="1"/>
    <col min="7175" max="7424" width="10.88671875" style="521"/>
    <col min="7425" max="7425" width="3.6640625" style="521" customWidth="1"/>
    <col min="7426" max="7426" width="39.77734375" style="521" customWidth="1"/>
    <col min="7427" max="7429" width="10.88671875" style="521"/>
    <col min="7430" max="7430" width="12" style="521" customWidth="1"/>
    <col min="7431" max="7680" width="10.88671875" style="521"/>
    <col min="7681" max="7681" width="3.6640625" style="521" customWidth="1"/>
    <col min="7682" max="7682" width="39.77734375" style="521" customWidth="1"/>
    <col min="7683" max="7685" width="10.88671875" style="521"/>
    <col min="7686" max="7686" width="12" style="521" customWidth="1"/>
    <col min="7687" max="7936" width="10.88671875" style="521"/>
    <col min="7937" max="7937" width="3.6640625" style="521" customWidth="1"/>
    <col min="7938" max="7938" width="39.77734375" style="521" customWidth="1"/>
    <col min="7939" max="7941" width="10.88671875" style="521"/>
    <col min="7942" max="7942" width="12" style="521" customWidth="1"/>
    <col min="7943" max="8192" width="10.88671875" style="521"/>
    <col min="8193" max="8193" width="3.6640625" style="521" customWidth="1"/>
    <col min="8194" max="8194" width="39.77734375" style="521" customWidth="1"/>
    <col min="8195" max="8197" width="10.88671875" style="521"/>
    <col min="8198" max="8198" width="12" style="521" customWidth="1"/>
    <col min="8199" max="8448" width="10.88671875" style="521"/>
    <col min="8449" max="8449" width="3.6640625" style="521" customWidth="1"/>
    <col min="8450" max="8450" width="39.77734375" style="521" customWidth="1"/>
    <col min="8451" max="8453" width="10.88671875" style="521"/>
    <col min="8454" max="8454" width="12" style="521" customWidth="1"/>
    <col min="8455" max="8704" width="10.88671875" style="521"/>
    <col min="8705" max="8705" width="3.6640625" style="521" customWidth="1"/>
    <col min="8706" max="8706" width="39.77734375" style="521" customWidth="1"/>
    <col min="8707" max="8709" width="10.88671875" style="521"/>
    <col min="8710" max="8710" width="12" style="521" customWidth="1"/>
    <col min="8711" max="8960" width="10.88671875" style="521"/>
    <col min="8961" max="8961" width="3.6640625" style="521" customWidth="1"/>
    <col min="8962" max="8962" width="39.77734375" style="521" customWidth="1"/>
    <col min="8963" max="8965" width="10.88671875" style="521"/>
    <col min="8966" max="8966" width="12" style="521" customWidth="1"/>
    <col min="8967" max="9216" width="10.88671875" style="521"/>
    <col min="9217" max="9217" width="3.6640625" style="521" customWidth="1"/>
    <col min="9218" max="9218" width="39.77734375" style="521" customWidth="1"/>
    <col min="9219" max="9221" width="10.88671875" style="521"/>
    <col min="9222" max="9222" width="12" style="521" customWidth="1"/>
    <col min="9223" max="9472" width="10.88671875" style="521"/>
    <col min="9473" max="9473" width="3.6640625" style="521" customWidth="1"/>
    <col min="9474" max="9474" width="39.77734375" style="521" customWidth="1"/>
    <col min="9475" max="9477" width="10.88671875" style="521"/>
    <col min="9478" max="9478" width="12" style="521" customWidth="1"/>
    <col min="9479" max="9728" width="10.88671875" style="521"/>
    <col min="9729" max="9729" width="3.6640625" style="521" customWidth="1"/>
    <col min="9730" max="9730" width="39.77734375" style="521" customWidth="1"/>
    <col min="9731" max="9733" width="10.88671875" style="521"/>
    <col min="9734" max="9734" width="12" style="521" customWidth="1"/>
    <col min="9735" max="9984" width="10.88671875" style="521"/>
    <col min="9985" max="9985" width="3.6640625" style="521" customWidth="1"/>
    <col min="9986" max="9986" width="39.77734375" style="521" customWidth="1"/>
    <col min="9987" max="9989" width="10.88671875" style="521"/>
    <col min="9990" max="9990" width="12" style="521" customWidth="1"/>
    <col min="9991" max="10240" width="10.88671875" style="521"/>
    <col min="10241" max="10241" width="3.6640625" style="521" customWidth="1"/>
    <col min="10242" max="10242" width="39.77734375" style="521" customWidth="1"/>
    <col min="10243" max="10245" width="10.88671875" style="521"/>
    <col min="10246" max="10246" width="12" style="521" customWidth="1"/>
    <col min="10247" max="10496" width="10.88671875" style="521"/>
    <col min="10497" max="10497" width="3.6640625" style="521" customWidth="1"/>
    <col min="10498" max="10498" width="39.77734375" style="521" customWidth="1"/>
    <col min="10499" max="10501" width="10.88671875" style="521"/>
    <col min="10502" max="10502" width="12" style="521" customWidth="1"/>
    <col min="10503" max="10752" width="10.88671875" style="521"/>
    <col min="10753" max="10753" width="3.6640625" style="521" customWidth="1"/>
    <col min="10754" max="10754" width="39.77734375" style="521" customWidth="1"/>
    <col min="10755" max="10757" width="10.88671875" style="521"/>
    <col min="10758" max="10758" width="12" style="521" customWidth="1"/>
    <col min="10759" max="11008" width="10.88671875" style="521"/>
    <col min="11009" max="11009" width="3.6640625" style="521" customWidth="1"/>
    <col min="11010" max="11010" width="39.77734375" style="521" customWidth="1"/>
    <col min="11011" max="11013" width="10.88671875" style="521"/>
    <col min="11014" max="11014" width="12" style="521" customWidth="1"/>
    <col min="11015" max="11264" width="10.88671875" style="521"/>
    <col min="11265" max="11265" width="3.6640625" style="521" customWidth="1"/>
    <col min="11266" max="11266" width="39.77734375" style="521" customWidth="1"/>
    <col min="11267" max="11269" width="10.88671875" style="521"/>
    <col min="11270" max="11270" width="12" style="521" customWidth="1"/>
    <col min="11271" max="11520" width="10.88671875" style="521"/>
    <col min="11521" max="11521" width="3.6640625" style="521" customWidth="1"/>
    <col min="11522" max="11522" width="39.77734375" style="521" customWidth="1"/>
    <col min="11523" max="11525" width="10.88671875" style="521"/>
    <col min="11526" max="11526" width="12" style="521" customWidth="1"/>
    <col min="11527" max="11776" width="10.88671875" style="521"/>
    <col min="11777" max="11777" width="3.6640625" style="521" customWidth="1"/>
    <col min="11778" max="11778" width="39.77734375" style="521" customWidth="1"/>
    <col min="11779" max="11781" width="10.88671875" style="521"/>
    <col min="11782" max="11782" width="12" style="521" customWidth="1"/>
    <col min="11783" max="12032" width="10.88671875" style="521"/>
    <col min="12033" max="12033" width="3.6640625" style="521" customWidth="1"/>
    <col min="12034" max="12034" width="39.77734375" style="521" customWidth="1"/>
    <col min="12035" max="12037" width="10.88671875" style="521"/>
    <col min="12038" max="12038" width="12" style="521" customWidth="1"/>
    <col min="12039" max="12288" width="10.88671875" style="521"/>
    <col min="12289" max="12289" width="3.6640625" style="521" customWidth="1"/>
    <col min="12290" max="12290" width="39.77734375" style="521" customWidth="1"/>
    <col min="12291" max="12293" width="10.88671875" style="521"/>
    <col min="12294" max="12294" width="12" style="521" customWidth="1"/>
    <col min="12295" max="12544" width="10.88671875" style="521"/>
    <col min="12545" max="12545" width="3.6640625" style="521" customWidth="1"/>
    <col min="12546" max="12546" width="39.77734375" style="521" customWidth="1"/>
    <col min="12547" max="12549" width="10.88671875" style="521"/>
    <col min="12550" max="12550" width="12" style="521" customWidth="1"/>
    <col min="12551" max="12800" width="10.88671875" style="521"/>
    <col min="12801" max="12801" width="3.6640625" style="521" customWidth="1"/>
    <col min="12802" max="12802" width="39.77734375" style="521" customWidth="1"/>
    <col min="12803" max="12805" width="10.88671875" style="521"/>
    <col min="12806" max="12806" width="12" style="521" customWidth="1"/>
    <col min="12807" max="13056" width="10.88671875" style="521"/>
    <col min="13057" max="13057" width="3.6640625" style="521" customWidth="1"/>
    <col min="13058" max="13058" width="39.77734375" style="521" customWidth="1"/>
    <col min="13059" max="13061" width="10.88671875" style="521"/>
    <col min="13062" max="13062" width="12" style="521" customWidth="1"/>
    <col min="13063" max="13312" width="10.88671875" style="521"/>
    <col min="13313" max="13313" width="3.6640625" style="521" customWidth="1"/>
    <col min="13314" max="13314" width="39.77734375" style="521" customWidth="1"/>
    <col min="13315" max="13317" width="10.88671875" style="521"/>
    <col min="13318" max="13318" width="12" style="521" customWidth="1"/>
    <col min="13319" max="13568" width="10.88671875" style="521"/>
    <col min="13569" max="13569" width="3.6640625" style="521" customWidth="1"/>
    <col min="13570" max="13570" width="39.77734375" style="521" customWidth="1"/>
    <col min="13571" max="13573" width="10.88671875" style="521"/>
    <col min="13574" max="13574" width="12" style="521" customWidth="1"/>
    <col min="13575" max="13824" width="10.88671875" style="521"/>
    <col min="13825" max="13825" width="3.6640625" style="521" customWidth="1"/>
    <col min="13826" max="13826" width="39.77734375" style="521" customWidth="1"/>
    <col min="13827" max="13829" width="10.88671875" style="521"/>
    <col min="13830" max="13830" width="12" style="521" customWidth="1"/>
    <col min="13831" max="14080" width="10.88671875" style="521"/>
    <col min="14081" max="14081" width="3.6640625" style="521" customWidth="1"/>
    <col min="14082" max="14082" width="39.77734375" style="521" customWidth="1"/>
    <col min="14083" max="14085" width="10.88671875" style="521"/>
    <col min="14086" max="14086" width="12" style="521" customWidth="1"/>
    <col min="14087" max="14336" width="10.88671875" style="521"/>
    <col min="14337" max="14337" width="3.6640625" style="521" customWidth="1"/>
    <col min="14338" max="14338" width="39.77734375" style="521" customWidth="1"/>
    <col min="14339" max="14341" width="10.88671875" style="521"/>
    <col min="14342" max="14342" width="12" style="521" customWidth="1"/>
    <col min="14343" max="14592" width="10.88671875" style="521"/>
    <col min="14593" max="14593" width="3.6640625" style="521" customWidth="1"/>
    <col min="14594" max="14594" width="39.77734375" style="521" customWidth="1"/>
    <col min="14595" max="14597" width="10.88671875" style="521"/>
    <col min="14598" max="14598" width="12" style="521" customWidth="1"/>
    <col min="14599" max="14848" width="10.88671875" style="521"/>
    <col min="14849" max="14849" width="3.6640625" style="521" customWidth="1"/>
    <col min="14850" max="14850" width="39.77734375" style="521" customWidth="1"/>
    <col min="14851" max="14853" width="10.88671875" style="521"/>
    <col min="14854" max="14854" width="12" style="521" customWidth="1"/>
    <col min="14855" max="15104" width="10.88671875" style="521"/>
    <col min="15105" max="15105" width="3.6640625" style="521" customWidth="1"/>
    <col min="15106" max="15106" width="39.77734375" style="521" customWidth="1"/>
    <col min="15107" max="15109" width="10.88671875" style="521"/>
    <col min="15110" max="15110" width="12" style="521" customWidth="1"/>
    <col min="15111" max="15360" width="10.88671875" style="521"/>
    <col min="15361" max="15361" width="3.6640625" style="521" customWidth="1"/>
    <col min="15362" max="15362" width="39.77734375" style="521" customWidth="1"/>
    <col min="15363" max="15365" width="10.88671875" style="521"/>
    <col min="15366" max="15366" width="12" style="521" customWidth="1"/>
    <col min="15367" max="15616" width="10.88671875" style="521"/>
    <col min="15617" max="15617" width="3.6640625" style="521" customWidth="1"/>
    <col min="15618" max="15618" width="39.77734375" style="521" customWidth="1"/>
    <col min="15619" max="15621" width="10.88671875" style="521"/>
    <col min="15622" max="15622" width="12" style="521" customWidth="1"/>
    <col min="15623" max="15872" width="10.88671875" style="521"/>
    <col min="15873" max="15873" width="3.6640625" style="521" customWidth="1"/>
    <col min="15874" max="15874" width="39.77734375" style="521" customWidth="1"/>
    <col min="15875" max="15877" width="10.88671875" style="521"/>
    <col min="15878" max="15878" width="12" style="521" customWidth="1"/>
    <col min="15879" max="16128" width="10.88671875" style="521"/>
    <col min="16129" max="16129" width="3.6640625" style="521" customWidth="1"/>
    <col min="16130" max="16130" width="39.77734375" style="521" customWidth="1"/>
    <col min="16131" max="16133" width="10.88671875" style="521"/>
    <col min="16134" max="16134" width="12" style="521" customWidth="1"/>
    <col min="16135" max="16384" width="10.88671875" style="521"/>
  </cols>
  <sheetData>
    <row r="1" spans="1:6" s="404" customFormat="1" ht="14.4" thickBot="1">
      <c r="A1" s="509" t="s">
        <v>799</v>
      </c>
      <c r="B1" s="510" t="s">
        <v>353</v>
      </c>
      <c r="C1" s="400"/>
      <c r="D1" s="400"/>
      <c r="E1" s="511"/>
      <c r="F1" s="511"/>
    </row>
    <row r="2" spans="1:6" s="468" customFormat="1">
      <c r="A2" s="512"/>
      <c r="B2" s="483"/>
      <c r="C2" s="464"/>
      <c r="D2" s="464"/>
      <c r="E2" s="357"/>
      <c r="F2" s="357"/>
    </row>
    <row r="3" spans="1:6" s="332" customFormat="1" ht="69">
      <c r="A3" s="513" t="s">
        <v>141</v>
      </c>
      <c r="B3" s="339" t="s">
        <v>760</v>
      </c>
      <c r="C3" s="419"/>
      <c r="D3" s="439"/>
      <c r="E3" s="367"/>
      <c r="F3" s="367"/>
    </row>
    <row r="4" spans="1:6" s="332" customFormat="1">
      <c r="A4" s="513"/>
      <c r="B4" s="339" t="s">
        <v>761</v>
      </c>
      <c r="C4" s="419" t="s">
        <v>10</v>
      </c>
      <c r="D4" s="439">
        <v>8</v>
      </c>
      <c r="E4" s="67"/>
      <c r="F4" s="38">
        <f>D4*ROUND(E4,2)</f>
        <v>0</v>
      </c>
    </row>
    <row r="5" spans="1:6" s="332" customFormat="1">
      <c r="A5" s="513"/>
      <c r="B5" s="514"/>
      <c r="C5" s="419"/>
      <c r="D5" s="439"/>
      <c r="E5" s="367"/>
      <c r="F5" s="367"/>
    </row>
    <row r="6" spans="1:6" s="520" customFormat="1" ht="14.4" thickBot="1">
      <c r="A6" s="515"/>
      <c r="B6" s="516" t="s">
        <v>762</v>
      </c>
      <c r="C6" s="517"/>
      <c r="D6" s="518"/>
      <c r="E6" s="511"/>
      <c r="F6" s="519">
        <f>SUM(F4:F5)</f>
        <v>0</v>
      </c>
    </row>
    <row r="7" spans="1:6" s="332" customFormat="1">
      <c r="E7" s="367"/>
      <c r="F7" s="367"/>
    </row>
  </sheetData>
  <sheetProtection password="C610" sheet="1" objects="1" scenarios="1"/>
  <pageMargins left="0.94" right="0.28999999999999998" top="0.69" bottom="1" header="0" footer="0.08"/>
  <pageSetup paperSize="9" orientation="portrait" horizontalDpi="1200" verticalDpi="1200" r:id="rId1"/>
  <headerFooter alignWithMargins="0">
    <oddFooter>&amp;CS&amp;9tran &amp;P od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6E50-7569-42FC-9488-AEAB5034DC32}">
  <sheetPr>
    <tabColor indexed="14"/>
  </sheetPr>
  <dimension ref="A1:F29"/>
  <sheetViews>
    <sheetView view="pageBreakPreview" zoomScale="85" zoomScaleNormal="100" workbookViewId="0">
      <selection activeCell="E5" sqref="E5:F5"/>
    </sheetView>
  </sheetViews>
  <sheetFormatPr defaultColWidth="5.88671875" defaultRowHeight="13.8"/>
  <cols>
    <col min="1" max="1" width="5.109375" style="527" customWidth="1"/>
    <col min="2" max="2" width="42.6640625" style="528" customWidth="1"/>
    <col min="3" max="4" width="6.33203125" style="529" customWidth="1"/>
    <col min="5" max="5" width="13" style="536" customWidth="1"/>
    <col min="6" max="6" width="14.88671875" style="536" customWidth="1"/>
    <col min="7" max="256" width="5.88671875" style="531"/>
    <col min="257" max="257" width="5.109375" style="531" customWidth="1"/>
    <col min="258" max="258" width="42.6640625" style="531" customWidth="1"/>
    <col min="259" max="260" width="6.33203125" style="531" customWidth="1"/>
    <col min="261" max="261" width="13" style="531" customWidth="1"/>
    <col min="262" max="262" width="14.88671875" style="531" customWidth="1"/>
    <col min="263" max="512" width="5.88671875" style="531"/>
    <col min="513" max="513" width="5.109375" style="531" customWidth="1"/>
    <col min="514" max="514" width="42.6640625" style="531" customWidth="1"/>
    <col min="515" max="516" width="6.33203125" style="531" customWidth="1"/>
    <col min="517" max="517" width="13" style="531" customWidth="1"/>
    <col min="518" max="518" width="14.88671875" style="531" customWidth="1"/>
    <col min="519" max="768" width="5.88671875" style="531"/>
    <col min="769" max="769" width="5.109375" style="531" customWidth="1"/>
    <col min="770" max="770" width="42.6640625" style="531" customWidth="1"/>
    <col min="771" max="772" width="6.33203125" style="531" customWidth="1"/>
    <col min="773" max="773" width="13" style="531" customWidth="1"/>
    <col min="774" max="774" width="14.88671875" style="531" customWidth="1"/>
    <col min="775" max="1024" width="5.88671875" style="531"/>
    <col min="1025" max="1025" width="5.109375" style="531" customWidth="1"/>
    <col min="1026" max="1026" width="42.6640625" style="531" customWidth="1"/>
    <col min="1027" max="1028" width="6.33203125" style="531" customWidth="1"/>
    <col min="1029" max="1029" width="13" style="531" customWidth="1"/>
    <col min="1030" max="1030" width="14.88671875" style="531" customWidth="1"/>
    <col min="1031" max="1280" width="5.88671875" style="531"/>
    <col min="1281" max="1281" width="5.109375" style="531" customWidth="1"/>
    <col min="1282" max="1282" width="42.6640625" style="531" customWidth="1"/>
    <col min="1283" max="1284" width="6.33203125" style="531" customWidth="1"/>
    <col min="1285" max="1285" width="13" style="531" customWidth="1"/>
    <col min="1286" max="1286" width="14.88671875" style="531" customWidth="1"/>
    <col min="1287" max="1536" width="5.88671875" style="531"/>
    <col min="1537" max="1537" width="5.109375" style="531" customWidth="1"/>
    <col min="1538" max="1538" width="42.6640625" style="531" customWidth="1"/>
    <col min="1539" max="1540" width="6.33203125" style="531" customWidth="1"/>
    <col min="1541" max="1541" width="13" style="531" customWidth="1"/>
    <col min="1542" max="1542" width="14.88671875" style="531" customWidth="1"/>
    <col min="1543" max="1792" width="5.88671875" style="531"/>
    <col min="1793" max="1793" width="5.109375" style="531" customWidth="1"/>
    <col min="1794" max="1794" width="42.6640625" style="531" customWidth="1"/>
    <col min="1795" max="1796" width="6.33203125" style="531" customWidth="1"/>
    <col min="1797" max="1797" width="13" style="531" customWidth="1"/>
    <col min="1798" max="1798" width="14.88671875" style="531" customWidth="1"/>
    <col min="1799" max="2048" width="5.88671875" style="531"/>
    <col min="2049" max="2049" width="5.109375" style="531" customWidth="1"/>
    <col min="2050" max="2050" width="42.6640625" style="531" customWidth="1"/>
    <col min="2051" max="2052" width="6.33203125" style="531" customWidth="1"/>
    <col min="2053" max="2053" width="13" style="531" customWidth="1"/>
    <col min="2054" max="2054" width="14.88671875" style="531" customWidth="1"/>
    <col min="2055" max="2304" width="5.88671875" style="531"/>
    <col min="2305" max="2305" width="5.109375" style="531" customWidth="1"/>
    <col min="2306" max="2306" width="42.6640625" style="531" customWidth="1"/>
    <col min="2307" max="2308" width="6.33203125" style="531" customWidth="1"/>
    <col min="2309" max="2309" width="13" style="531" customWidth="1"/>
    <col min="2310" max="2310" width="14.88671875" style="531" customWidth="1"/>
    <col min="2311" max="2560" width="5.88671875" style="531"/>
    <col min="2561" max="2561" width="5.109375" style="531" customWidth="1"/>
    <col min="2562" max="2562" width="42.6640625" style="531" customWidth="1"/>
    <col min="2563" max="2564" width="6.33203125" style="531" customWidth="1"/>
    <col min="2565" max="2565" width="13" style="531" customWidth="1"/>
    <col min="2566" max="2566" width="14.88671875" style="531" customWidth="1"/>
    <col min="2567" max="2816" width="5.88671875" style="531"/>
    <col min="2817" max="2817" width="5.109375" style="531" customWidth="1"/>
    <col min="2818" max="2818" width="42.6640625" style="531" customWidth="1"/>
    <col min="2819" max="2820" width="6.33203125" style="531" customWidth="1"/>
    <col min="2821" max="2821" width="13" style="531" customWidth="1"/>
    <col min="2822" max="2822" width="14.88671875" style="531" customWidth="1"/>
    <col min="2823" max="3072" width="5.88671875" style="531"/>
    <col min="3073" max="3073" width="5.109375" style="531" customWidth="1"/>
    <col min="3074" max="3074" width="42.6640625" style="531" customWidth="1"/>
    <col min="3075" max="3076" width="6.33203125" style="531" customWidth="1"/>
    <col min="3077" max="3077" width="13" style="531" customWidth="1"/>
    <col min="3078" max="3078" width="14.88671875" style="531" customWidth="1"/>
    <col min="3079" max="3328" width="5.88671875" style="531"/>
    <col min="3329" max="3329" width="5.109375" style="531" customWidth="1"/>
    <col min="3330" max="3330" width="42.6640625" style="531" customWidth="1"/>
    <col min="3331" max="3332" width="6.33203125" style="531" customWidth="1"/>
    <col min="3333" max="3333" width="13" style="531" customWidth="1"/>
    <col min="3334" max="3334" width="14.88671875" style="531" customWidth="1"/>
    <col min="3335" max="3584" width="5.88671875" style="531"/>
    <col min="3585" max="3585" width="5.109375" style="531" customWidth="1"/>
    <col min="3586" max="3586" width="42.6640625" style="531" customWidth="1"/>
    <col min="3587" max="3588" width="6.33203125" style="531" customWidth="1"/>
    <col min="3589" max="3589" width="13" style="531" customWidth="1"/>
    <col min="3590" max="3590" width="14.88671875" style="531" customWidth="1"/>
    <col min="3591" max="3840" width="5.88671875" style="531"/>
    <col min="3841" max="3841" width="5.109375" style="531" customWidth="1"/>
    <col min="3842" max="3842" width="42.6640625" style="531" customWidth="1"/>
    <col min="3843" max="3844" width="6.33203125" style="531" customWidth="1"/>
    <col min="3845" max="3845" width="13" style="531" customWidth="1"/>
    <col min="3846" max="3846" width="14.88671875" style="531" customWidth="1"/>
    <col min="3847" max="4096" width="5.88671875" style="531"/>
    <col min="4097" max="4097" width="5.109375" style="531" customWidth="1"/>
    <col min="4098" max="4098" width="42.6640625" style="531" customWidth="1"/>
    <col min="4099" max="4100" width="6.33203125" style="531" customWidth="1"/>
    <col min="4101" max="4101" width="13" style="531" customWidth="1"/>
    <col min="4102" max="4102" width="14.88671875" style="531" customWidth="1"/>
    <col min="4103" max="4352" width="5.88671875" style="531"/>
    <col min="4353" max="4353" width="5.109375" style="531" customWidth="1"/>
    <col min="4354" max="4354" width="42.6640625" style="531" customWidth="1"/>
    <col min="4355" max="4356" width="6.33203125" style="531" customWidth="1"/>
    <col min="4357" max="4357" width="13" style="531" customWidth="1"/>
    <col min="4358" max="4358" width="14.88671875" style="531" customWidth="1"/>
    <col min="4359" max="4608" width="5.88671875" style="531"/>
    <col min="4609" max="4609" width="5.109375" style="531" customWidth="1"/>
    <col min="4610" max="4610" width="42.6640625" style="531" customWidth="1"/>
    <col min="4611" max="4612" width="6.33203125" style="531" customWidth="1"/>
    <col min="4613" max="4613" width="13" style="531" customWidth="1"/>
    <col min="4614" max="4614" width="14.88671875" style="531" customWidth="1"/>
    <col min="4615" max="4864" width="5.88671875" style="531"/>
    <col min="4865" max="4865" width="5.109375" style="531" customWidth="1"/>
    <col min="4866" max="4866" width="42.6640625" style="531" customWidth="1"/>
    <col min="4867" max="4868" width="6.33203125" style="531" customWidth="1"/>
    <col min="4869" max="4869" width="13" style="531" customWidth="1"/>
    <col min="4870" max="4870" width="14.88671875" style="531" customWidth="1"/>
    <col min="4871" max="5120" width="5.88671875" style="531"/>
    <col min="5121" max="5121" width="5.109375" style="531" customWidth="1"/>
    <col min="5122" max="5122" width="42.6640625" style="531" customWidth="1"/>
    <col min="5123" max="5124" width="6.33203125" style="531" customWidth="1"/>
    <col min="5125" max="5125" width="13" style="531" customWidth="1"/>
    <col min="5126" max="5126" width="14.88671875" style="531" customWidth="1"/>
    <col min="5127" max="5376" width="5.88671875" style="531"/>
    <col min="5377" max="5377" width="5.109375" style="531" customWidth="1"/>
    <col min="5378" max="5378" width="42.6640625" style="531" customWidth="1"/>
    <col min="5379" max="5380" width="6.33203125" style="531" customWidth="1"/>
    <col min="5381" max="5381" width="13" style="531" customWidth="1"/>
    <col min="5382" max="5382" width="14.88671875" style="531" customWidth="1"/>
    <col min="5383" max="5632" width="5.88671875" style="531"/>
    <col min="5633" max="5633" width="5.109375" style="531" customWidth="1"/>
    <col min="5634" max="5634" width="42.6640625" style="531" customWidth="1"/>
    <col min="5635" max="5636" width="6.33203125" style="531" customWidth="1"/>
    <col min="5637" max="5637" width="13" style="531" customWidth="1"/>
    <col min="5638" max="5638" width="14.88671875" style="531" customWidth="1"/>
    <col min="5639" max="5888" width="5.88671875" style="531"/>
    <col min="5889" max="5889" width="5.109375" style="531" customWidth="1"/>
    <col min="5890" max="5890" width="42.6640625" style="531" customWidth="1"/>
    <col min="5891" max="5892" width="6.33203125" style="531" customWidth="1"/>
    <col min="5893" max="5893" width="13" style="531" customWidth="1"/>
    <col min="5894" max="5894" width="14.88671875" style="531" customWidth="1"/>
    <col min="5895" max="6144" width="5.88671875" style="531"/>
    <col min="6145" max="6145" width="5.109375" style="531" customWidth="1"/>
    <col min="6146" max="6146" width="42.6640625" style="531" customWidth="1"/>
    <col min="6147" max="6148" width="6.33203125" style="531" customWidth="1"/>
    <col min="6149" max="6149" width="13" style="531" customWidth="1"/>
    <col min="6150" max="6150" width="14.88671875" style="531" customWidth="1"/>
    <col min="6151" max="6400" width="5.88671875" style="531"/>
    <col min="6401" max="6401" width="5.109375" style="531" customWidth="1"/>
    <col min="6402" max="6402" width="42.6640625" style="531" customWidth="1"/>
    <col min="6403" max="6404" width="6.33203125" style="531" customWidth="1"/>
    <col min="6405" max="6405" width="13" style="531" customWidth="1"/>
    <col min="6406" max="6406" width="14.88671875" style="531" customWidth="1"/>
    <col min="6407" max="6656" width="5.88671875" style="531"/>
    <col min="6657" max="6657" width="5.109375" style="531" customWidth="1"/>
    <col min="6658" max="6658" width="42.6640625" style="531" customWidth="1"/>
    <col min="6659" max="6660" width="6.33203125" style="531" customWidth="1"/>
    <col min="6661" max="6661" width="13" style="531" customWidth="1"/>
    <col min="6662" max="6662" width="14.88671875" style="531" customWidth="1"/>
    <col min="6663" max="6912" width="5.88671875" style="531"/>
    <col min="6913" max="6913" width="5.109375" style="531" customWidth="1"/>
    <col min="6914" max="6914" width="42.6640625" style="531" customWidth="1"/>
    <col min="6915" max="6916" width="6.33203125" style="531" customWidth="1"/>
    <col min="6917" max="6917" width="13" style="531" customWidth="1"/>
    <col min="6918" max="6918" width="14.88671875" style="531" customWidth="1"/>
    <col min="6919" max="7168" width="5.88671875" style="531"/>
    <col min="7169" max="7169" width="5.109375" style="531" customWidth="1"/>
    <col min="7170" max="7170" width="42.6640625" style="531" customWidth="1"/>
    <col min="7171" max="7172" width="6.33203125" style="531" customWidth="1"/>
    <col min="7173" max="7173" width="13" style="531" customWidth="1"/>
    <col min="7174" max="7174" width="14.88671875" style="531" customWidth="1"/>
    <col min="7175" max="7424" width="5.88671875" style="531"/>
    <col min="7425" max="7425" width="5.109375" style="531" customWidth="1"/>
    <col min="7426" max="7426" width="42.6640625" style="531" customWidth="1"/>
    <col min="7427" max="7428" width="6.33203125" style="531" customWidth="1"/>
    <col min="7429" max="7429" width="13" style="531" customWidth="1"/>
    <col min="7430" max="7430" width="14.88671875" style="531" customWidth="1"/>
    <col min="7431" max="7680" width="5.88671875" style="531"/>
    <col min="7681" max="7681" width="5.109375" style="531" customWidth="1"/>
    <col min="7682" max="7682" width="42.6640625" style="531" customWidth="1"/>
    <col min="7683" max="7684" width="6.33203125" style="531" customWidth="1"/>
    <col min="7685" max="7685" width="13" style="531" customWidth="1"/>
    <col min="7686" max="7686" width="14.88671875" style="531" customWidth="1"/>
    <col min="7687" max="7936" width="5.88671875" style="531"/>
    <col min="7937" max="7937" width="5.109375" style="531" customWidth="1"/>
    <col min="7938" max="7938" width="42.6640625" style="531" customWidth="1"/>
    <col min="7939" max="7940" width="6.33203125" style="531" customWidth="1"/>
    <col min="7941" max="7941" width="13" style="531" customWidth="1"/>
    <col min="7942" max="7942" width="14.88671875" style="531" customWidth="1"/>
    <col min="7943" max="8192" width="5.88671875" style="531"/>
    <col min="8193" max="8193" width="5.109375" style="531" customWidth="1"/>
    <col min="8194" max="8194" width="42.6640625" style="531" customWidth="1"/>
    <col min="8195" max="8196" width="6.33203125" style="531" customWidth="1"/>
    <col min="8197" max="8197" width="13" style="531" customWidth="1"/>
    <col min="8198" max="8198" width="14.88671875" style="531" customWidth="1"/>
    <col min="8199" max="8448" width="5.88671875" style="531"/>
    <col min="8449" max="8449" width="5.109375" style="531" customWidth="1"/>
    <col min="8450" max="8450" width="42.6640625" style="531" customWidth="1"/>
    <col min="8451" max="8452" width="6.33203125" style="531" customWidth="1"/>
    <col min="8453" max="8453" width="13" style="531" customWidth="1"/>
    <col min="8454" max="8454" width="14.88671875" style="531" customWidth="1"/>
    <col min="8455" max="8704" width="5.88671875" style="531"/>
    <col min="8705" max="8705" width="5.109375" style="531" customWidth="1"/>
    <col min="8706" max="8706" width="42.6640625" style="531" customWidth="1"/>
    <col min="8707" max="8708" width="6.33203125" style="531" customWidth="1"/>
    <col min="8709" max="8709" width="13" style="531" customWidth="1"/>
    <col min="8710" max="8710" width="14.88671875" style="531" customWidth="1"/>
    <col min="8711" max="8960" width="5.88671875" style="531"/>
    <col min="8961" max="8961" width="5.109375" style="531" customWidth="1"/>
    <col min="8962" max="8962" width="42.6640625" style="531" customWidth="1"/>
    <col min="8963" max="8964" width="6.33203125" style="531" customWidth="1"/>
    <col min="8965" max="8965" width="13" style="531" customWidth="1"/>
    <col min="8966" max="8966" width="14.88671875" style="531" customWidth="1"/>
    <col min="8967" max="9216" width="5.88671875" style="531"/>
    <col min="9217" max="9217" width="5.109375" style="531" customWidth="1"/>
    <col min="9218" max="9218" width="42.6640625" style="531" customWidth="1"/>
    <col min="9219" max="9220" width="6.33203125" style="531" customWidth="1"/>
    <col min="9221" max="9221" width="13" style="531" customWidth="1"/>
    <col min="9222" max="9222" width="14.88671875" style="531" customWidth="1"/>
    <col min="9223" max="9472" width="5.88671875" style="531"/>
    <col min="9473" max="9473" width="5.109375" style="531" customWidth="1"/>
    <col min="9474" max="9474" width="42.6640625" style="531" customWidth="1"/>
    <col min="9475" max="9476" width="6.33203125" style="531" customWidth="1"/>
    <col min="9477" max="9477" width="13" style="531" customWidth="1"/>
    <col min="9478" max="9478" width="14.88671875" style="531" customWidth="1"/>
    <col min="9479" max="9728" width="5.88671875" style="531"/>
    <col min="9729" max="9729" width="5.109375" style="531" customWidth="1"/>
    <col min="9730" max="9730" width="42.6640625" style="531" customWidth="1"/>
    <col min="9731" max="9732" width="6.33203125" style="531" customWidth="1"/>
    <col min="9733" max="9733" width="13" style="531" customWidth="1"/>
    <col min="9734" max="9734" width="14.88671875" style="531" customWidth="1"/>
    <col min="9735" max="9984" width="5.88671875" style="531"/>
    <col min="9985" max="9985" width="5.109375" style="531" customWidth="1"/>
    <col min="9986" max="9986" width="42.6640625" style="531" customWidth="1"/>
    <col min="9987" max="9988" width="6.33203125" style="531" customWidth="1"/>
    <col min="9989" max="9989" width="13" style="531" customWidth="1"/>
    <col min="9990" max="9990" width="14.88671875" style="531" customWidth="1"/>
    <col min="9991" max="10240" width="5.88671875" style="531"/>
    <col min="10241" max="10241" width="5.109375" style="531" customWidth="1"/>
    <col min="10242" max="10242" width="42.6640625" style="531" customWidth="1"/>
    <col min="10243" max="10244" width="6.33203125" style="531" customWidth="1"/>
    <col min="10245" max="10245" width="13" style="531" customWidth="1"/>
    <col min="10246" max="10246" width="14.88671875" style="531" customWidth="1"/>
    <col min="10247" max="10496" width="5.88671875" style="531"/>
    <col min="10497" max="10497" width="5.109375" style="531" customWidth="1"/>
    <col min="10498" max="10498" width="42.6640625" style="531" customWidth="1"/>
    <col min="10499" max="10500" width="6.33203125" style="531" customWidth="1"/>
    <col min="10501" max="10501" width="13" style="531" customWidth="1"/>
    <col min="10502" max="10502" width="14.88671875" style="531" customWidth="1"/>
    <col min="10503" max="10752" width="5.88671875" style="531"/>
    <col min="10753" max="10753" width="5.109375" style="531" customWidth="1"/>
    <col min="10754" max="10754" width="42.6640625" style="531" customWidth="1"/>
    <col min="10755" max="10756" width="6.33203125" style="531" customWidth="1"/>
    <col min="10757" max="10757" width="13" style="531" customWidth="1"/>
    <col min="10758" max="10758" width="14.88671875" style="531" customWidth="1"/>
    <col min="10759" max="11008" width="5.88671875" style="531"/>
    <col min="11009" max="11009" width="5.109375" style="531" customWidth="1"/>
    <col min="11010" max="11010" width="42.6640625" style="531" customWidth="1"/>
    <col min="11011" max="11012" width="6.33203125" style="531" customWidth="1"/>
    <col min="11013" max="11013" width="13" style="531" customWidth="1"/>
    <col min="11014" max="11014" width="14.88671875" style="531" customWidth="1"/>
    <col min="11015" max="11264" width="5.88671875" style="531"/>
    <col min="11265" max="11265" width="5.109375" style="531" customWidth="1"/>
    <col min="11266" max="11266" width="42.6640625" style="531" customWidth="1"/>
    <col min="11267" max="11268" width="6.33203125" style="531" customWidth="1"/>
    <col min="11269" max="11269" width="13" style="531" customWidth="1"/>
    <col min="11270" max="11270" width="14.88671875" style="531" customWidth="1"/>
    <col min="11271" max="11520" width="5.88671875" style="531"/>
    <col min="11521" max="11521" width="5.109375" style="531" customWidth="1"/>
    <col min="11522" max="11522" width="42.6640625" style="531" customWidth="1"/>
    <col min="11523" max="11524" width="6.33203125" style="531" customWidth="1"/>
    <col min="11525" max="11525" width="13" style="531" customWidth="1"/>
    <col min="11526" max="11526" width="14.88671875" style="531" customWidth="1"/>
    <col min="11527" max="11776" width="5.88671875" style="531"/>
    <col min="11777" max="11777" width="5.109375" style="531" customWidth="1"/>
    <col min="11778" max="11778" width="42.6640625" style="531" customWidth="1"/>
    <col min="11779" max="11780" width="6.33203125" style="531" customWidth="1"/>
    <col min="11781" max="11781" width="13" style="531" customWidth="1"/>
    <col min="11782" max="11782" width="14.88671875" style="531" customWidth="1"/>
    <col min="11783" max="12032" width="5.88671875" style="531"/>
    <col min="12033" max="12033" width="5.109375" style="531" customWidth="1"/>
    <col min="12034" max="12034" width="42.6640625" style="531" customWidth="1"/>
    <col min="12035" max="12036" width="6.33203125" style="531" customWidth="1"/>
    <col min="12037" max="12037" width="13" style="531" customWidth="1"/>
    <col min="12038" max="12038" width="14.88671875" style="531" customWidth="1"/>
    <col min="12039" max="12288" width="5.88671875" style="531"/>
    <col min="12289" max="12289" width="5.109375" style="531" customWidth="1"/>
    <col min="12290" max="12290" width="42.6640625" style="531" customWidth="1"/>
    <col min="12291" max="12292" width="6.33203125" style="531" customWidth="1"/>
    <col min="12293" max="12293" width="13" style="531" customWidth="1"/>
    <col min="12294" max="12294" width="14.88671875" style="531" customWidth="1"/>
    <col min="12295" max="12544" width="5.88671875" style="531"/>
    <col min="12545" max="12545" width="5.109375" style="531" customWidth="1"/>
    <col min="12546" max="12546" width="42.6640625" style="531" customWidth="1"/>
    <col min="12547" max="12548" width="6.33203125" style="531" customWidth="1"/>
    <col min="12549" max="12549" width="13" style="531" customWidth="1"/>
    <col min="12550" max="12550" width="14.88671875" style="531" customWidth="1"/>
    <col min="12551" max="12800" width="5.88671875" style="531"/>
    <col min="12801" max="12801" width="5.109375" style="531" customWidth="1"/>
    <col min="12802" max="12802" width="42.6640625" style="531" customWidth="1"/>
    <col min="12803" max="12804" width="6.33203125" style="531" customWidth="1"/>
    <col min="12805" max="12805" width="13" style="531" customWidth="1"/>
    <col min="12806" max="12806" width="14.88671875" style="531" customWidth="1"/>
    <col min="12807" max="13056" width="5.88671875" style="531"/>
    <col min="13057" max="13057" width="5.109375" style="531" customWidth="1"/>
    <col min="13058" max="13058" width="42.6640625" style="531" customWidth="1"/>
    <col min="13059" max="13060" width="6.33203125" style="531" customWidth="1"/>
    <col min="13061" max="13061" width="13" style="531" customWidth="1"/>
    <col min="13062" max="13062" width="14.88671875" style="531" customWidth="1"/>
    <col min="13063" max="13312" width="5.88671875" style="531"/>
    <col min="13313" max="13313" width="5.109375" style="531" customWidth="1"/>
    <col min="13314" max="13314" width="42.6640625" style="531" customWidth="1"/>
    <col min="13315" max="13316" width="6.33203125" style="531" customWidth="1"/>
    <col min="13317" max="13317" width="13" style="531" customWidth="1"/>
    <col min="13318" max="13318" width="14.88671875" style="531" customWidth="1"/>
    <col min="13319" max="13568" width="5.88671875" style="531"/>
    <col min="13569" max="13569" width="5.109375" style="531" customWidth="1"/>
    <col min="13570" max="13570" width="42.6640625" style="531" customWidth="1"/>
    <col min="13571" max="13572" width="6.33203125" style="531" customWidth="1"/>
    <col min="13573" max="13573" width="13" style="531" customWidth="1"/>
    <col min="13574" max="13574" width="14.88671875" style="531" customWidth="1"/>
    <col min="13575" max="13824" width="5.88671875" style="531"/>
    <col min="13825" max="13825" width="5.109375" style="531" customWidth="1"/>
    <col min="13826" max="13826" width="42.6640625" style="531" customWidth="1"/>
    <col min="13827" max="13828" width="6.33203125" style="531" customWidth="1"/>
    <col min="13829" max="13829" width="13" style="531" customWidth="1"/>
    <col min="13830" max="13830" width="14.88671875" style="531" customWidth="1"/>
    <col min="13831" max="14080" width="5.88671875" style="531"/>
    <col min="14081" max="14081" width="5.109375" style="531" customWidth="1"/>
    <col min="14082" max="14082" width="42.6640625" style="531" customWidth="1"/>
    <col min="14083" max="14084" width="6.33203125" style="531" customWidth="1"/>
    <col min="14085" max="14085" width="13" style="531" customWidth="1"/>
    <col min="14086" max="14086" width="14.88671875" style="531" customWidth="1"/>
    <col min="14087" max="14336" width="5.88671875" style="531"/>
    <col min="14337" max="14337" width="5.109375" style="531" customWidth="1"/>
    <col min="14338" max="14338" width="42.6640625" style="531" customWidth="1"/>
    <col min="14339" max="14340" width="6.33203125" style="531" customWidth="1"/>
    <col min="14341" max="14341" width="13" style="531" customWidth="1"/>
    <col min="14342" max="14342" width="14.88671875" style="531" customWidth="1"/>
    <col min="14343" max="14592" width="5.88671875" style="531"/>
    <col min="14593" max="14593" width="5.109375" style="531" customWidth="1"/>
    <col min="14594" max="14594" width="42.6640625" style="531" customWidth="1"/>
    <col min="14595" max="14596" width="6.33203125" style="531" customWidth="1"/>
    <col min="14597" max="14597" width="13" style="531" customWidth="1"/>
    <col min="14598" max="14598" width="14.88671875" style="531" customWidth="1"/>
    <col min="14599" max="14848" width="5.88671875" style="531"/>
    <col min="14849" max="14849" width="5.109375" style="531" customWidth="1"/>
    <col min="14850" max="14850" width="42.6640625" style="531" customWidth="1"/>
    <col min="14851" max="14852" width="6.33203125" style="531" customWidth="1"/>
    <col min="14853" max="14853" width="13" style="531" customWidth="1"/>
    <col min="14854" max="14854" width="14.88671875" style="531" customWidth="1"/>
    <col min="14855" max="15104" width="5.88671875" style="531"/>
    <col min="15105" max="15105" width="5.109375" style="531" customWidth="1"/>
    <col min="15106" max="15106" width="42.6640625" style="531" customWidth="1"/>
    <col min="15107" max="15108" width="6.33203125" style="531" customWidth="1"/>
    <col min="15109" max="15109" width="13" style="531" customWidth="1"/>
    <col min="15110" max="15110" width="14.88671875" style="531" customWidth="1"/>
    <col min="15111" max="15360" width="5.88671875" style="531"/>
    <col min="15361" max="15361" width="5.109375" style="531" customWidth="1"/>
    <col min="15362" max="15362" width="42.6640625" style="531" customWidth="1"/>
    <col min="15363" max="15364" width="6.33203125" style="531" customWidth="1"/>
    <col min="15365" max="15365" width="13" style="531" customWidth="1"/>
    <col min="15366" max="15366" width="14.88671875" style="531" customWidth="1"/>
    <col min="15367" max="15616" width="5.88671875" style="531"/>
    <col min="15617" max="15617" width="5.109375" style="531" customWidth="1"/>
    <col min="15618" max="15618" width="42.6640625" style="531" customWidth="1"/>
    <col min="15619" max="15620" width="6.33203125" style="531" customWidth="1"/>
    <col min="15621" max="15621" width="13" style="531" customWidth="1"/>
    <col min="15622" max="15622" width="14.88671875" style="531" customWidth="1"/>
    <col min="15623" max="15872" width="5.88671875" style="531"/>
    <col min="15873" max="15873" width="5.109375" style="531" customWidth="1"/>
    <col min="15874" max="15874" width="42.6640625" style="531" customWidth="1"/>
    <col min="15875" max="15876" width="6.33203125" style="531" customWidth="1"/>
    <col min="15877" max="15877" width="13" style="531" customWidth="1"/>
    <col min="15878" max="15878" width="14.88671875" style="531" customWidth="1"/>
    <col min="15879" max="16128" width="5.88671875" style="531"/>
    <col min="16129" max="16129" width="5.109375" style="531" customWidth="1"/>
    <col min="16130" max="16130" width="42.6640625" style="531" customWidth="1"/>
    <col min="16131" max="16132" width="6.33203125" style="531" customWidth="1"/>
    <col min="16133" max="16133" width="13" style="531" customWidth="1"/>
    <col min="16134" max="16134" width="14.88671875" style="531" customWidth="1"/>
    <col min="16135" max="16384" width="5.88671875" style="531"/>
  </cols>
  <sheetData>
    <row r="1" spans="1:6" s="526" customFormat="1" ht="14.4" thickBot="1">
      <c r="A1" s="522" t="s">
        <v>800</v>
      </c>
      <c r="B1" s="523" t="s">
        <v>354</v>
      </c>
      <c r="C1" s="524"/>
      <c r="D1" s="524"/>
      <c r="E1" s="525"/>
      <c r="F1" s="525"/>
    </row>
    <row r="2" spans="1:6">
      <c r="E2" s="530"/>
      <c r="F2" s="530"/>
    </row>
    <row r="3" spans="1:6" ht="55.2">
      <c r="A3" s="532" t="s">
        <v>141</v>
      </c>
      <c r="B3" s="528" t="s">
        <v>763</v>
      </c>
      <c r="D3" s="533"/>
      <c r="E3" s="530"/>
      <c r="F3" s="530"/>
    </row>
    <row r="4" spans="1:6">
      <c r="A4" s="532"/>
      <c r="B4" s="534" t="s">
        <v>764</v>
      </c>
      <c r="C4" s="533"/>
      <c r="E4" s="530"/>
      <c r="F4" s="530"/>
    </row>
    <row r="5" spans="1:6" ht="56.4">
      <c r="A5" s="532"/>
      <c r="B5" s="528" t="s">
        <v>765</v>
      </c>
      <c r="C5" s="535" t="s">
        <v>17</v>
      </c>
      <c r="D5" s="529">
        <v>1</v>
      </c>
      <c r="E5" s="67"/>
      <c r="F5" s="38">
        <f>D5*ROUND(E5,2)</f>
        <v>0</v>
      </c>
    </row>
    <row r="6" spans="1:6">
      <c r="A6" s="532"/>
      <c r="B6" s="528" t="s">
        <v>766</v>
      </c>
      <c r="C6" s="533" t="s">
        <v>17</v>
      </c>
      <c r="D6" s="529">
        <v>2</v>
      </c>
      <c r="E6" s="67"/>
      <c r="F6" s="38">
        <f t="shared" ref="F6:F9" si="0">D6*ROUND(E6,2)</f>
        <v>0</v>
      </c>
    </row>
    <row r="7" spans="1:6">
      <c r="A7" s="532"/>
      <c r="B7" s="528" t="s">
        <v>767</v>
      </c>
      <c r="C7" s="533" t="s">
        <v>17</v>
      </c>
      <c r="D7" s="529">
        <v>1</v>
      </c>
      <c r="E7" s="67"/>
      <c r="F7" s="38">
        <f t="shared" si="0"/>
        <v>0</v>
      </c>
    </row>
    <row r="8" spans="1:6">
      <c r="A8" s="532"/>
      <c r="B8" s="528" t="s">
        <v>768</v>
      </c>
      <c r="C8" s="533" t="s">
        <v>17</v>
      </c>
      <c r="D8" s="529">
        <v>1</v>
      </c>
      <c r="E8" s="67"/>
      <c r="F8" s="38">
        <f t="shared" si="0"/>
        <v>0</v>
      </c>
    </row>
    <row r="9" spans="1:6">
      <c r="A9" s="532"/>
      <c r="B9" s="528" t="s">
        <v>769</v>
      </c>
      <c r="C9" s="533" t="s">
        <v>17</v>
      </c>
      <c r="D9" s="529">
        <v>1</v>
      </c>
      <c r="E9" s="67"/>
      <c r="F9" s="38">
        <f t="shared" si="0"/>
        <v>0</v>
      </c>
    </row>
    <row r="10" spans="1:6" ht="14.4">
      <c r="A10" s="532"/>
      <c r="B10" s="537"/>
      <c r="C10" s="533"/>
      <c r="E10" s="530"/>
    </row>
    <row r="11" spans="1:6">
      <c r="A11" s="532"/>
      <c r="C11" s="533"/>
      <c r="E11" s="530"/>
      <c r="F11" s="530"/>
    </row>
    <row r="12" spans="1:6" ht="55.2">
      <c r="A12" s="532" t="s">
        <v>126</v>
      </c>
      <c r="B12" s="528" t="s">
        <v>770</v>
      </c>
      <c r="C12" s="533"/>
      <c r="E12" s="531"/>
      <c r="F12" s="530"/>
    </row>
    <row r="13" spans="1:6" s="332" customFormat="1" ht="43.2">
      <c r="A13" s="513"/>
      <c r="B13" s="538" t="s">
        <v>771</v>
      </c>
      <c r="C13" s="387"/>
      <c r="D13" s="364"/>
      <c r="E13" s="539"/>
      <c r="F13" s="372"/>
    </row>
    <row r="14" spans="1:6" ht="14.4">
      <c r="A14" s="532"/>
      <c r="B14" s="537"/>
      <c r="C14" s="533" t="s">
        <v>10</v>
      </c>
      <c r="D14" s="529">
        <v>1</v>
      </c>
      <c r="E14" s="67"/>
      <c r="F14" s="38">
        <f>D14*ROUND(E14,2)</f>
        <v>0</v>
      </c>
    </row>
    <row r="15" spans="1:6">
      <c r="A15" s="532"/>
      <c r="C15" s="533"/>
      <c r="E15" s="530"/>
    </row>
    <row r="16" spans="1:6" ht="55.2">
      <c r="A16" s="532" t="s">
        <v>128</v>
      </c>
      <c r="B16" s="528" t="s">
        <v>772</v>
      </c>
      <c r="E16" s="530"/>
      <c r="F16" s="530"/>
    </row>
    <row r="17" spans="1:6">
      <c r="B17" s="528" t="s">
        <v>773</v>
      </c>
      <c r="C17" s="529" t="s">
        <v>158</v>
      </c>
      <c r="D17" s="529">
        <v>35</v>
      </c>
      <c r="E17" s="67"/>
      <c r="F17" s="38">
        <f>D17*ROUND(E17,2)</f>
        <v>0</v>
      </c>
    </row>
    <row r="18" spans="1:6">
      <c r="A18" s="540"/>
      <c r="B18" s="541"/>
      <c r="C18" s="542"/>
      <c r="D18" s="542"/>
      <c r="E18" s="530"/>
      <c r="F18" s="530"/>
    </row>
    <row r="19" spans="1:6" ht="27.6">
      <c r="A19" s="527" t="s">
        <v>130</v>
      </c>
      <c r="B19" s="528" t="s">
        <v>774</v>
      </c>
      <c r="E19" s="530"/>
      <c r="F19" s="530"/>
    </row>
    <row r="20" spans="1:6">
      <c r="C20" s="529" t="s">
        <v>158</v>
      </c>
      <c r="D20" s="529">
        <v>1</v>
      </c>
      <c r="E20" s="67"/>
      <c r="F20" s="38">
        <f>D20*ROUND(E20,2)</f>
        <v>0</v>
      </c>
    </row>
    <row r="21" spans="1:6">
      <c r="E21" s="530"/>
      <c r="F21" s="530"/>
    </row>
    <row r="22" spans="1:6" ht="27.6">
      <c r="A22" s="527" t="s">
        <v>132</v>
      </c>
      <c r="B22" s="528" t="s">
        <v>775</v>
      </c>
      <c r="E22" s="530"/>
      <c r="F22" s="530"/>
    </row>
    <row r="23" spans="1:6">
      <c r="C23" s="529" t="s">
        <v>17</v>
      </c>
      <c r="D23" s="529">
        <v>1</v>
      </c>
      <c r="E23" s="67"/>
      <c r="F23" s="38">
        <f>D23*ROUND(E23,2)</f>
        <v>0</v>
      </c>
    </row>
    <row r="24" spans="1:6">
      <c r="E24" s="530"/>
      <c r="F24" s="530"/>
    </row>
    <row r="25" spans="1:6" ht="27.6">
      <c r="A25" s="527" t="s">
        <v>134</v>
      </c>
      <c r="B25" s="528" t="s">
        <v>776</v>
      </c>
      <c r="E25" s="530"/>
      <c r="F25" s="530"/>
    </row>
    <row r="26" spans="1:6">
      <c r="C26" s="529" t="s">
        <v>10</v>
      </c>
      <c r="D26" s="543">
        <v>1</v>
      </c>
      <c r="E26" s="67"/>
      <c r="F26" s="38">
        <f>D26*ROUND(E26,2)</f>
        <v>0</v>
      </c>
    </row>
    <row r="27" spans="1:6">
      <c r="E27" s="530"/>
      <c r="F27" s="530"/>
    </row>
    <row r="28" spans="1:6" ht="14.4" thickBot="1">
      <c r="A28" s="544"/>
      <c r="B28" s="545" t="s">
        <v>762</v>
      </c>
      <c r="C28" s="546"/>
      <c r="D28" s="546"/>
      <c r="E28" s="547"/>
      <c r="F28" s="548">
        <f>SUM(F5:F26)</f>
        <v>0</v>
      </c>
    </row>
    <row r="29" spans="1:6">
      <c r="E29" s="530"/>
      <c r="F29" s="530"/>
    </row>
  </sheetData>
  <sheetProtection password="C610" sheet="1" objects="1" scenarios="1"/>
  <pageMargins left="0.68" right="0.49" top="0.62" bottom="1" header="0" footer="0"/>
  <pageSetup paperSize="9" orientation="portrait"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A4864-6788-40FB-9178-B9B0F3C3C431}">
  <sheetPr>
    <tabColor indexed="14"/>
  </sheetPr>
  <dimension ref="A1:G36"/>
  <sheetViews>
    <sheetView view="pageBreakPreview" zoomScale="85" zoomScaleNormal="100" workbookViewId="0">
      <selection activeCell="H26" sqref="H26"/>
    </sheetView>
  </sheetViews>
  <sheetFormatPr defaultColWidth="7.5546875" defaultRowHeight="13.8"/>
  <cols>
    <col min="1" max="1" width="4.44140625" style="555" customWidth="1"/>
    <col min="2" max="2" width="43.44140625" style="559" customWidth="1"/>
    <col min="3" max="3" width="6.33203125" style="557" customWidth="1"/>
    <col min="4" max="4" width="7.109375" style="558" customWidth="1"/>
    <col min="5" max="5" width="13" style="376" customWidth="1"/>
    <col min="6" max="6" width="14.88671875" style="376" customWidth="1"/>
    <col min="7" max="7" width="12.6640625" style="554" customWidth="1"/>
    <col min="8" max="256" width="7.5546875" style="565"/>
    <col min="257" max="257" width="4.44140625" style="565" customWidth="1"/>
    <col min="258" max="258" width="43.44140625" style="565" customWidth="1"/>
    <col min="259" max="259" width="6.33203125" style="565" customWidth="1"/>
    <col min="260" max="260" width="7.109375" style="565" customWidth="1"/>
    <col min="261" max="261" width="13" style="565" customWidth="1"/>
    <col min="262" max="262" width="14.88671875" style="565" customWidth="1"/>
    <col min="263" max="263" width="12.6640625" style="565" customWidth="1"/>
    <col min="264" max="512" width="7.5546875" style="565"/>
    <col min="513" max="513" width="4.44140625" style="565" customWidth="1"/>
    <col min="514" max="514" width="43.44140625" style="565" customWidth="1"/>
    <col min="515" max="515" width="6.33203125" style="565" customWidth="1"/>
    <col min="516" max="516" width="7.109375" style="565" customWidth="1"/>
    <col min="517" max="517" width="13" style="565" customWidth="1"/>
    <col min="518" max="518" width="14.88671875" style="565" customWidth="1"/>
    <col min="519" max="519" width="12.6640625" style="565" customWidth="1"/>
    <col min="520" max="768" width="7.5546875" style="565"/>
    <col min="769" max="769" width="4.44140625" style="565" customWidth="1"/>
    <col min="770" max="770" width="43.44140625" style="565" customWidth="1"/>
    <col min="771" max="771" width="6.33203125" style="565" customWidth="1"/>
    <col min="772" max="772" width="7.109375" style="565" customWidth="1"/>
    <col min="773" max="773" width="13" style="565" customWidth="1"/>
    <col min="774" max="774" width="14.88671875" style="565" customWidth="1"/>
    <col min="775" max="775" width="12.6640625" style="565" customWidth="1"/>
    <col min="776" max="1024" width="7.5546875" style="565"/>
    <col min="1025" max="1025" width="4.44140625" style="565" customWidth="1"/>
    <col min="1026" max="1026" width="43.44140625" style="565" customWidth="1"/>
    <col min="1027" max="1027" width="6.33203125" style="565" customWidth="1"/>
    <col min="1028" max="1028" width="7.109375" style="565" customWidth="1"/>
    <col min="1029" max="1029" width="13" style="565" customWidth="1"/>
    <col min="1030" max="1030" width="14.88671875" style="565" customWidth="1"/>
    <col min="1031" max="1031" width="12.6640625" style="565" customWidth="1"/>
    <col min="1032" max="1280" width="7.5546875" style="565"/>
    <col min="1281" max="1281" width="4.44140625" style="565" customWidth="1"/>
    <col min="1282" max="1282" width="43.44140625" style="565" customWidth="1"/>
    <col min="1283" max="1283" width="6.33203125" style="565" customWidth="1"/>
    <col min="1284" max="1284" width="7.109375" style="565" customWidth="1"/>
    <col min="1285" max="1285" width="13" style="565" customWidth="1"/>
    <col min="1286" max="1286" width="14.88671875" style="565" customWidth="1"/>
    <col min="1287" max="1287" width="12.6640625" style="565" customWidth="1"/>
    <col min="1288" max="1536" width="7.5546875" style="565"/>
    <col min="1537" max="1537" width="4.44140625" style="565" customWidth="1"/>
    <col min="1538" max="1538" width="43.44140625" style="565" customWidth="1"/>
    <col min="1539" max="1539" width="6.33203125" style="565" customWidth="1"/>
    <col min="1540" max="1540" width="7.109375" style="565" customWidth="1"/>
    <col min="1541" max="1541" width="13" style="565" customWidth="1"/>
    <col min="1542" max="1542" width="14.88671875" style="565" customWidth="1"/>
    <col min="1543" max="1543" width="12.6640625" style="565" customWidth="1"/>
    <col min="1544" max="1792" width="7.5546875" style="565"/>
    <col min="1793" max="1793" width="4.44140625" style="565" customWidth="1"/>
    <col min="1794" max="1794" width="43.44140625" style="565" customWidth="1"/>
    <col min="1795" max="1795" width="6.33203125" style="565" customWidth="1"/>
    <col min="1796" max="1796" width="7.109375" style="565" customWidth="1"/>
    <col min="1797" max="1797" width="13" style="565" customWidth="1"/>
    <col min="1798" max="1798" width="14.88671875" style="565" customWidth="1"/>
    <col min="1799" max="1799" width="12.6640625" style="565" customWidth="1"/>
    <col min="1800" max="2048" width="7.5546875" style="565"/>
    <col min="2049" max="2049" width="4.44140625" style="565" customWidth="1"/>
    <col min="2050" max="2050" width="43.44140625" style="565" customWidth="1"/>
    <col min="2051" max="2051" width="6.33203125" style="565" customWidth="1"/>
    <col min="2052" max="2052" width="7.109375" style="565" customWidth="1"/>
    <col min="2053" max="2053" width="13" style="565" customWidth="1"/>
    <col min="2054" max="2054" width="14.88671875" style="565" customWidth="1"/>
    <col min="2055" max="2055" width="12.6640625" style="565" customWidth="1"/>
    <col min="2056" max="2304" width="7.5546875" style="565"/>
    <col min="2305" max="2305" width="4.44140625" style="565" customWidth="1"/>
    <col min="2306" max="2306" width="43.44140625" style="565" customWidth="1"/>
    <col min="2307" max="2307" width="6.33203125" style="565" customWidth="1"/>
    <col min="2308" max="2308" width="7.109375" style="565" customWidth="1"/>
    <col min="2309" max="2309" width="13" style="565" customWidth="1"/>
    <col min="2310" max="2310" width="14.88671875" style="565" customWidth="1"/>
    <col min="2311" max="2311" width="12.6640625" style="565" customWidth="1"/>
    <col min="2312" max="2560" width="7.5546875" style="565"/>
    <col min="2561" max="2561" width="4.44140625" style="565" customWidth="1"/>
    <col min="2562" max="2562" width="43.44140625" style="565" customWidth="1"/>
    <col min="2563" max="2563" width="6.33203125" style="565" customWidth="1"/>
    <col min="2564" max="2564" width="7.109375" style="565" customWidth="1"/>
    <col min="2565" max="2565" width="13" style="565" customWidth="1"/>
    <col min="2566" max="2566" width="14.88671875" style="565" customWidth="1"/>
    <col min="2567" max="2567" width="12.6640625" style="565" customWidth="1"/>
    <col min="2568" max="2816" width="7.5546875" style="565"/>
    <col min="2817" max="2817" width="4.44140625" style="565" customWidth="1"/>
    <col min="2818" max="2818" width="43.44140625" style="565" customWidth="1"/>
    <col min="2819" max="2819" width="6.33203125" style="565" customWidth="1"/>
    <col min="2820" max="2820" width="7.109375" style="565" customWidth="1"/>
    <col min="2821" max="2821" width="13" style="565" customWidth="1"/>
    <col min="2822" max="2822" width="14.88671875" style="565" customWidth="1"/>
    <col min="2823" max="2823" width="12.6640625" style="565" customWidth="1"/>
    <col min="2824" max="3072" width="7.5546875" style="565"/>
    <col min="3073" max="3073" width="4.44140625" style="565" customWidth="1"/>
    <col min="3074" max="3074" width="43.44140625" style="565" customWidth="1"/>
    <col min="3075" max="3075" width="6.33203125" style="565" customWidth="1"/>
    <col min="3076" max="3076" width="7.109375" style="565" customWidth="1"/>
    <col min="3077" max="3077" width="13" style="565" customWidth="1"/>
    <col min="3078" max="3078" width="14.88671875" style="565" customWidth="1"/>
    <col min="3079" max="3079" width="12.6640625" style="565" customWidth="1"/>
    <col min="3080" max="3328" width="7.5546875" style="565"/>
    <col min="3329" max="3329" width="4.44140625" style="565" customWidth="1"/>
    <col min="3330" max="3330" width="43.44140625" style="565" customWidth="1"/>
    <col min="3331" max="3331" width="6.33203125" style="565" customWidth="1"/>
    <col min="3332" max="3332" width="7.109375" style="565" customWidth="1"/>
    <col min="3333" max="3333" width="13" style="565" customWidth="1"/>
    <col min="3334" max="3334" width="14.88671875" style="565" customWidth="1"/>
    <col min="3335" max="3335" width="12.6640625" style="565" customWidth="1"/>
    <col min="3336" max="3584" width="7.5546875" style="565"/>
    <col min="3585" max="3585" width="4.44140625" style="565" customWidth="1"/>
    <col min="3586" max="3586" width="43.44140625" style="565" customWidth="1"/>
    <col min="3587" max="3587" width="6.33203125" style="565" customWidth="1"/>
    <col min="3588" max="3588" width="7.109375" style="565" customWidth="1"/>
    <col min="3589" max="3589" width="13" style="565" customWidth="1"/>
    <col min="3590" max="3590" width="14.88671875" style="565" customWidth="1"/>
    <col min="3591" max="3591" width="12.6640625" style="565" customWidth="1"/>
    <col min="3592" max="3840" width="7.5546875" style="565"/>
    <col min="3841" max="3841" width="4.44140625" style="565" customWidth="1"/>
    <col min="3842" max="3842" width="43.44140625" style="565" customWidth="1"/>
    <col min="3843" max="3843" width="6.33203125" style="565" customWidth="1"/>
    <col min="3844" max="3844" width="7.109375" style="565" customWidth="1"/>
    <col min="3845" max="3845" width="13" style="565" customWidth="1"/>
    <col min="3846" max="3846" width="14.88671875" style="565" customWidth="1"/>
    <col min="3847" max="3847" width="12.6640625" style="565" customWidth="1"/>
    <col min="3848" max="4096" width="7.5546875" style="565"/>
    <col min="4097" max="4097" width="4.44140625" style="565" customWidth="1"/>
    <col min="4098" max="4098" width="43.44140625" style="565" customWidth="1"/>
    <col min="4099" max="4099" width="6.33203125" style="565" customWidth="1"/>
    <col min="4100" max="4100" width="7.109375" style="565" customWidth="1"/>
    <col min="4101" max="4101" width="13" style="565" customWidth="1"/>
    <col min="4102" max="4102" width="14.88671875" style="565" customWidth="1"/>
    <col min="4103" max="4103" width="12.6640625" style="565" customWidth="1"/>
    <col min="4104" max="4352" width="7.5546875" style="565"/>
    <col min="4353" max="4353" width="4.44140625" style="565" customWidth="1"/>
    <col min="4354" max="4354" width="43.44140625" style="565" customWidth="1"/>
    <col min="4355" max="4355" width="6.33203125" style="565" customWidth="1"/>
    <col min="4356" max="4356" width="7.109375" style="565" customWidth="1"/>
    <col min="4357" max="4357" width="13" style="565" customWidth="1"/>
    <col min="4358" max="4358" width="14.88671875" style="565" customWidth="1"/>
    <col min="4359" max="4359" width="12.6640625" style="565" customWidth="1"/>
    <col min="4360" max="4608" width="7.5546875" style="565"/>
    <col min="4609" max="4609" width="4.44140625" style="565" customWidth="1"/>
    <col min="4610" max="4610" width="43.44140625" style="565" customWidth="1"/>
    <col min="4611" max="4611" width="6.33203125" style="565" customWidth="1"/>
    <col min="4612" max="4612" width="7.109375" style="565" customWidth="1"/>
    <col min="4613" max="4613" width="13" style="565" customWidth="1"/>
    <col min="4614" max="4614" width="14.88671875" style="565" customWidth="1"/>
    <col min="4615" max="4615" width="12.6640625" style="565" customWidth="1"/>
    <col min="4616" max="4864" width="7.5546875" style="565"/>
    <col min="4865" max="4865" width="4.44140625" style="565" customWidth="1"/>
    <col min="4866" max="4866" width="43.44140625" style="565" customWidth="1"/>
    <col min="4867" max="4867" width="6.33203125" style="565" customWidth="1"/>
    <col min="4868" max="4868" width="7.109375" style="565" customWidth="1"/>
    <col min="4869" max="4869" width="13" style="565" customWidth="1"/>
    <col min="4870" max="4870" width="14.88671875" style="565" customWidth="1"/>
    <col min="4871" max="4871" width="12.6640625" style="565" customWidth="1"/>
    <col min="4872" max="5120" width="7.5546875" style="565"/>
    <col min="5121" max="5121" width="4.44140625" style="565" customWidth="1"/>
    <col min="5122" max="5122" width="43.44140625" style="565" customWidth="1"/>
    <col min="5123" max="5123" width="6.33203125" style="565" customWidth="1"/>
    <col min="5124" max="5124" width="7.109375" style="565" customWidth="1"/>
    <col min="5125" max="5125" width="13" style="565" customWidth="1"/>
    <col min="5126" max="5126" width="14.88671875" style="565" customWidth="1"/>
    <col min="5127" max="5127" width="12.6640625" style="565" customWidth="1"/>
    <col min="5128" max="5376" width="7.5546875" style="565"/>
    <col min="5377" max="5377" width="4.44140625" style="565" customWidth="1"/>
    <col min="5378" max="5378" width="43.44140625" style="565" customWidth="1"/>
    <col min="5379" max="5379" width="6.33203125" style="565" customWidth="1"/>
    <col min="5380" max="5380" width="7.109375" style="565" customWidth="1"/>
    <col min="5381" max="5381" width="13" style="565" customWidth="1"/>
    <col min="5382" max="5382" width="14.88671875" style="565" customWidth="1"/>
    <col min="5383" max="5383" width="12.6640625" style="565" customWidth="1"/>
    <col min="5384" max="5632" width="7.5546875" style="565"/>
    <col min="5633" max="5633" width="4.44140625" style="565" customWidth="1"/>
    <col min="5634" max="5634" width="43.44140625" style="565" customWidth="1"/>
    <col min="5635" max="5635" width="6.33203125" style="565" customWidth="1"/>
    <col min="5636" max="5636" width="7.109375" style="565" customWidth="1"/>
    <col min="5637" max="5637" width="13" style="565" customWidth="1"/>
    <col min="5638" max="5638" width="14.88671875" style="565" customWidth="1"/>
    <col min="5639" max="5639" width="12.6640625" style="565" customWidth="1"/>
    <col min="5640" max="5888" width="7.5546875" style="565"/>
    <col min="5889" max="5889" width="4.44140625" style="565" customWidth="1"/>
    <col min="5890" max="5890" width="43.44140625" style="565" customWidth="1"/>
    <col min="5891" max="5891" width="6.33203125" style="565" customWidth="1"/>
    <col min="5892" max="5892" width="7.109375" style="565" customWidth="1"/>
    <col min="5893" max="5893" width="13" style="565" customWidth="1"/>
    <col min="5894" max="5894" width="14.88671875" style="565" customWidth="1"/>
    <col min="5895" max="5895" width="12.6640625" style="565" customWidth="1"/>
    <col min="5896" max="6144" width="7.5546875" style="565"/>
    <col min="6145" max="6145" width="4.44140625" style="565" customWidth="1"/>
    <col min="6146" max="6146" width="43.44140625" style="565" customWidth="1"/>
    <col min="6147" max="6147" width="6.33203125" style="565" customWidth="1"/>
    <col min="6148" max="6148" width="7.109375" style="565" customWidth="1"/>
    <col min="6149" max="6149" width="13" style="565" customWidth="1"/>
    <col min="6150" max="6150" width="14.88671875" style="565" customWidth="1"/>
    <col min="6151" max="6151" width="12.6640625" style="565" customWidth="1"/>
    <col min="6152" max="6400" width="7.5546875" style="565"/>
    <col min="6401" max="6401" width="4.44140625" style="565" customWidth="1"/>
    <col min="6402" max="6402" width="43.44140625" style="565" customWidth="1"/>
    <col min="6403" max="6403" width="6.33203125" style="565" customWidth="1"/>
    <col min="6404" max="6404" width="7.109375" style="565" customWidth="1"/>
    <col min="6405" max="6405" width="13" style="565" customWidth="1"/>
    <col min="6406" max="6406" width="14.88671875" style="565" customWidth="1"/>
    <col min="6407" max="6407" width="12.6640625" style="565" customWidth="1"/>
    <col min="6408" max="6656" width="7.5546875" style="565"/>
    <col min="6657" max="6657" width="4.44140625" style="565" customWidth="1"/>
    <col min="6658" max="6658" width="43.44140625" style="565" customWidth="1"/>
    <col min="6659" max="6659" width="6.33203125" style="565" customWidth="1"/>
    <col min="6660" max="6660" width="7.109375" style="565" customWidth="1"/>
    <col min="6661" max="6661" width="13" style="565" customWidth="1"/>
    <col min="6662" max="6662" width="14.88671875" style="565" customWidth="1"/>
    <col min="6663" max="6663" width="12.6640625" style="565" customWidth="1"/>
    <col min="6664" max="6912" width="7.5546875" style="565"/>
    <col min="6913" max="6913" width="4.44140625" style="565" customWidth="1"/>
    <col min="6914" max="6914" width="43.44140625" style="565" customWidth="1"/>
    <col min="6915" max="6915" width="6.33203125" style="565" customWidth="1"/>
    <col min="6916" max="6916" width="7.109375" style="565" customWidth="1"/>
    <col min="6917" max="6917" width="13" style="565" customWidth="1"/>
    <col min="6918" max="6918" width="14.88671875" style="565" customWidth="1"/>
    <col min="6919" max="6919" width="12.6640625" style="565" customWidth="1"/>
    <col min="6920" max="7168" width="7.5546875" style="565"/>
    <col min="7169" max="7169" width="4.44140625" style="565" customWidth="1"/>
    <col min="7170" max="7170" width="43.44140625" style="565" customWidth="1"/>
    <col min="7171" max="7171" width="6.33203125" style="565" customWidth="1"/>
    <col min="7172" max="7172" width="7.109375" style="565" customWidth="1"/>
    <col min="7173" max="7173" width="13" style="565" customWidth="1"/>
    <col min="7174" max="7174" width="14.88671875" style="565" customWidth="1"/>
    <col min="7175" max="7175" width="12.6640625" style="565" customWidth="1"/>
    <col min="7176" max="7424" width="7.5546875" style="565"/>
    <col min="7425" max="7425" width="4.44140625" style="565" customWidth="1"/>
    <col min="7426" max="7426" width="43.44140625" style="565" customWidth="1"/>
    <col min="7427" max="7427" width="6.33203125" style="565" customWidth="1"/>
    <col min="7428" max="7428" width="7.109375" style="565" customWidth="1"/>
    <col min="7429" max="7429" width="13" style="565" customWidth="1"/>
    <col min="7430" max="7430" width="14.88671875" style="565" customWidth="1"/>
    <col min="7431" max="7431" width="12.6640625" style="565" customWidth="1"/>
    <col min="7432" max="7680" width="7.5546875" style="565"/>
    <col min="7681" max="7681" width="4.44140625" style="565" customWidth="1"/>
    <col min="7682" max="7682" width="43.44140625" style="565" customWidth="1"/>
    <col min="7683" max="7683" width="6.33203125" style="565" customWidth="1"/>
    <col min="7684" max="7684" width="7.109375" style="565" customWidth="1"/>
    <col min="7685" max="7685" width="13" style="565" customWidth="1"/>
    <col min="7686" max="7686" width="14.88671875" style="565" customWidth="1"/>
    <col min="7687" max="7687" width="12.6640625" style="565" customWidth="1"/>
    <col min="7688" max="7936" width="7.5546875" style="565"/>
    <col min="7937" max="7937" width="4.44140625" style="565" customWidth="1"/>
    <col min="7938" max="7938" width="43.44140625" style="565" customWidth="1"/>
    <col min="7939" max="7939" width="6.33203125" style="565" customWidth="1"/>
    <col min="7940" max="7940" width="7.109375" style="565" customWidth="1"/>
    <col min="7941" max="7941" width="13" style="565" customWidth="1"/>
    <col min="7942" max="7942" width="14.88671875" style="565" customWidth="1"/>
    <col min="7943" max="7943" width="12.6640625" style="565" customWidth="1"/>
    <col min="7944" max="8192" width="7.5546875" style="565"/>
    <col min="8193" max="8193" width="4.44140625" style="565" customWidth="1"/>
    <col min="8194" max="8194" width="43.44140625" style="565" customWidth="1"/>
    <col min="8195" max="8195" width="6.33203125" style="565" customWidth="1"/>
    <col min="8196" max="8196" width="7.109375" style="565" customWidth="1"/>
    <col min="8197" max="8197" width="13" style="565" customWidth="1"/>
    <col min="8198" max="8198" width="14.88671875" style="565" customWidth="1"/>
    <col min="8199" max="8199" width="12.6640625" style="565" customWidth="1"/>
    <col min="8200" max="8448" width="7.5546875" style="565"/>
    <col min="8449" max="8449" width="4.44140625" style="565" customWidth="1"/>
    <col min="8450" max="8450" width="43.44140625" style="565" customWidth="1"/>
    <col min="8451" max="8451" width="6.33203125" style="565" customWidth="1"/>
    <col min="8452" max="8452" width="7.109375" style="565" customWidth="1"/>
    <col min="8453" max="8453" width="13" style="565" customWidth="1"/>
    <col min="8454" max="8454" width="14.88671875" style="565" customWidth="1"/>
    <col min="8455" max="8455" width="12.6640625" style="565" customWidth="1"/>
    <col min="8456" max="8704" width="7.5546875" style="565"/>
    <col min="8705" max="8705" width="4.44140625" style="565" customWidth="1"/>
    <col min="8706" max="8706" width="43.44140625" style="565" customWidth="1"/>
    <col min="8707" max="8707" width="6.33203125" style="565" customWidth="1"/>
    <col min="8708" max="8708" width="7.109375" style="565" customWidth="1"/>
    <col min="8709" max="8709" width="13" style="565" customWidth="1"/>
    <col min="8710" max="8710" width="14.88671875" style="565" customWidth="1"/>
    <col min="8711" max="8711" width="12.6640625" style="565" customWidth="1"/>
    <col min="8712" max="8960" width="7.5546875" style="565"/>
    <col min="8961" max="8961" width="4.44140625" style="565" customWidth="1"/>
    <col min="8962" max="8962" width="43.44140625" style="565" customWidth="1"/>
    <col min="8963" max="8963" width="6.33203125" style="565" customWidth="1"/>
    <col min="8964" max="8964" width="7.109375" style="565" customWidth="1"/>
    <col min="8965" max="8965" width="13" style="565" customWidth="1"/>
    <col min="8966" max="8966" width="14.88671875" style="565" customWidth="1"/>
    <col min="8967" max="8967" width="12.6640625" style="565" customWidth="1"/>
    <col min="8968" max="9216" width="7.5546875" style="565"/>
    <col min="9217" max="9217" width="4.44140625" style="565" customWidth="1"/>
    <col min="9218" max="9218" width="43.44140625" style="565" customWidth="1"/>
    <col min="9219" max="9219" width="6.33203125" style="565" customWidth="1"/>
    <col min="9220" max="9220" width="7.109375" style="565" customWidth="1"/>
    <col min="9221" max="9221" width="13" style="565" customWidth="1"/>
    <col min="9222" max="9222" width="14.88671875" style="565" customWidth="1"/>
    <col min="9223" max="9223" width="12.6640625" style="565" customWidth="1"/>
    <col min="9224" max="9472" width="7.5546875" style="565"/>
    <col min="9473" max="9473" width="4.44140625" style="565" customWidth="1"/>
    <col min="9474" max="9474" width="43.44140625" style="565" customWidth="1"/>
    <col min="9475" max="9475" width="6.33203125" style="565" customWidth="1"/>
    <col min="9476" max="9476" width="7.109375" style="565" customWidth="1"/>
    <col min="9477" max="9477" width="13" style="565" customWidth="1"/>
    <col min="9478" max="9478" width="14.88671875" style="565" customWidth="1"/>
    <col min="9479" max="9479" width="12.6640625" style="565" customWidth="1"/>
    <col min="9480" max="9728" width="7.5546875" style="565"/>
    <col min="9729" max="9729" width="4.44140625" style="565" customWidth="1"/>
    <col min="9730" max="9730" width="43.44140625" style="565" customWidth="1"/>
    <col min="9731" max="9731" width="6.33203125" style="565" customWidth="1"/>
    <col min="9732" max="9732" width="7.109375" style="565" customWidth="1"/>
    <col min="9733" max="9733" width="13" style="565" customWidth="1"/>
    <col min="9734" max="9734" width="14.88671875" style="565" customWidth="1"/>
    <col min="9735" max="9735" width="12.6640625" style="565" customWidth="1"/>
    <col min="9736" max="9984" width="7.5546875" style="565"/>
    <col min="9985" max="9985" width="4.44140625" style="565" customWidth="1"/>
    <col min="9986" max="9986" width="43.44140625" style="565" customWidth="1"/>
    <col min="9987" max="9987" width="6.33203125" style="565" customWidth="1"/>
    <col min="9988" max="9988" width="7.109375" style="565" customWidth="1"/>
    <col min="9989" max="9989" width="13" style="565" customWidth="1"/>
    <col min="9990" max="9990" width="14.88671875" style="565" customWidth="1"/>
    <col min="9991" max="9991" width="12.6640625" style="565" customWidth="1"/>
    <col min="9992" max="10240" width="7.5546875" style="565"/>
    <col min="10241" max="10241" width="4.44140625" style="565" customWidth="1"/>
    <col min="10242" max="10242" width="43.44140625" style="565" customWidth="1"/>
    <col min="10243" max="10243" width="6.33203125" style="565" customWidth="1"/>
    <col min="10244" max="10244" width="7.109375" style="565" customWidth="1"/>
    <col min="10245" max="10245" width="13" style="565" customWidth="1"/>
    <col min="10246" max="10246" width="14.88671875" style="565" customWidth="1"/>
    <col min="10247" max="10247" width="12.6640625" style="565" customWidth="1"/>
    <col min="10248" max="10496" width="7.5546875" style="565"/>
    <col min="10497" max="10497" width="4.44140625" style="565" customWidth="1"/>
    <col min="10498" max="10498" width="43.44140625" style="565" customWidth="1"/>
    <col min="10499" max="10499" width="6.33203125" style="565" customWidth="1"/>
    <col min="10500" max="10500" width="7.109375" style="565" customWidth="1"/>
    <col min="10501" max="10501" width="13" style="565" customWidth="1"/>
    <col min="10502" max="10502" width="14.88671875" style="565" customWidth="1"/>
    <col min="10503" max="10503" width="12.6640625" style="565" customWidth="1"/>
    <col min="10504" max="10752" width="7.5546875" style="565"/>
    <col min="10753" max="10753" width="4.44140625" style="565" customWidth="1"/>
    <col min="10754" max="10754" width="43.44140625" style="565" customWidth="1"/>
    <col min="10755" max="10755" width="6.33203125" style="565" customWidth="1"/>
    <col min="10756" max="10756" width="7.109375" style="565" customWidth="1"/>
    <col min="10757" max="10757" width="13" style="565" customWidth="1"/>
    <col min="10758" max="10758" width="14.88671875" style="565" customWidth="1"/>
    <col min="10759" max="10759" width="12.6640625" style="565" customWidth="1"/>
    <col min="10760" max="11008" width="7.5546875" style="565"/>
    <col min="11009" max="11009" width="4.44140625" style="565" customWidth="1"/>
    <col min="11010" max="11010" width="43.44140625" style="565" customWidth="1"/>
    <col min="11011" max="11011" width="6.33203125" style="565" customWidth="1"/>
    <col min="11012" max="11012" width="7.109375" style="565" customWidth="1"/>
    <col min="11013" max="11013" width="13" style="565" customWidth="1"/>
    <col min="11014" max="11014" width="14.88671875" style="565" customWidth="1"/>
    <col min="11015" max="11015" width="12.6640625" style="565" customWidth="1"/>
    <col min="11016" max="11264" width="7.5546875" style="565"/>
    <col min="11265" max="11265" width="4.44140625" style="565" customWidth="1"/>
    <col min="11266" max="11266" width="43.44140625" style="565" customWidth="1"/>
    <col min="11267" max="11267" width="6.33203125" style="565" customWidth="1"/>
    <col min="11268" max="11268" width="7.109375" style="565" customWidth="1"/>
    <col min="11269" max="11269" width="13" style="565" customWidth="1"/>
    <col min="11270" max="11270" width="14.88671875" style="565" customWidth="1"/>
    <col min="11271" max="11271" width="12.6640625" style="565" customWidth="1"/>
    <col min="11272" max="11520" width="7.5546875" style="565"/>
    <col min="11521" max="11521" width="4.44140625" style="565" customWidth="1"/>
    <col min="11522" max="11522" width="43.44140625" style="565" customWidth="1"/>
    <col min="11523" max="11523" width="6.33203125" style="565" customWidth="1"/>
    <col min="11524" max="11524" width="7.109375" style="565" customWidth="1"/>
    <col min="11525" max="11525" width="13" style="565" customWidth="1"/>
    <col min="11526" max="11526" width="14.88671875" style="565" customWidth="1"/>
    <col min="11527" max="11527" width="12.6640625" style="565" customWidth="1"/>
    <col min="11528" max="11776" width="7.5546875" style="565"/>
    <col min="11777" max="11777" width="4.44140625" style="565" customWidth="1"/>
    <col min="11778" max="11778" width="43.44140625" style="565" customWidth="1"/>
    <col min="11779" max="11779" width="6.33203125" style="565" customWidth="1"/>
    <col min="11780" max="11780" width="7.109375" style="565" customWidth="1"/>
    <col min="11781" max="11781" width="13" style="565" customWidth="1"/>
    <col min="11782" max="11782" width="14.88671875" style="565" customWidth="1"/>
    <col min="11783" max="11783" width="12.6640625" style="565" customWidth="1"/>
    <col min="11784" max="12032" width="7.5546875" style="565"/>
    <col min="12033" max="12033" width="4.44140625" style="565" customWidth="1"/>
    <col min="12034" max="12034" width="43.44140625" style="565" customWidth="1"/>
    <col min="12035" max="12035" width="6.33203125" style="565" customWidth="1"/>
    <col min="12036" max="12036" width="7.109375" style="565" customWidth="1"/>
    <col min="12037" max="12037" width="13" style="565" customWidth="1"/>
    <col min="12038" max="12038" width="14.88671875" style="565" customWidth="1"/>
    <col min="12039" max="12039" width="12.6640625" style="565" customWidth="1"/>
    <col min="12040" max="12288" width="7.5546875" style="565"/>
    <col min="12289" max="12289" width="4.44140625" style="565" customWidth="1"/>
    <col min="12290" max="12290" width="43.44140625" style="565" customWidth="1"/>
    <col min="12291" max="12291" width="6.33203125" style="565" customWidth="1"/>
    <col min="12292" max="12292" width="7.109375" style="565" customWidth="1"/>
    <col min="12293" max="12293" width="13" style="565" customWidth="1"/>
    <col min="12294" max="12294" width="14.88671875" style="565" customWidth="1"/>
    <col min="12295" max="12295" width="12.6640625" style="565" customWidth="1"/>
    <col min="12296" max="12544" width="7.5546875" style="565"/>
    <col min="12545" max="12545" width="4.44140625" style="565" customWidth="1"/>
    <col min="12546" max="12546" width="43.44140625" style="565" customWidth="1"/>
    <col min="12547" max="12547" width="6.33203125" style="565" customWidth="1"/>
    <col min="12548" max="12548" width="7.109375" style="565" customWidth="1"/>
    <col min="12549" max="12549" width="13" style="565" customWidth="1"/>
    <col min="12550" max="12550" width="14.88671875" style="565" customWidth="1"/>
    <col min="12551" max="12551" width="12.6640625" style="565" customWidth="1"/>
    <col min="12552" max="12800" width="7.5546875" style="565"/>
    <col min="12801" max="12801" width="4.44140625" style="565" customWidth="1"/>
    <col min="12802" max="12802" width="43.44140625" style="565" customWidth="1"/>
    <col min="12803" max="12803" width="6.33203125" style="565" customWidth="1"/>
    <col min="12804" max="12804" width="7.109375" style="565" customWidth="1"/>
    <col min="12805" max="12805" width="13" style="565" customWidth="1"/>
    <col min="12806" max="12806" width="14.88671875" style="565" customWidth="1"/>
    <col min="12807" max="12807" width="12.6640625" style="565" customWidth="1"/>
    <col min="12808" max="13056" width="7.5546875" style="565"/>
    <col min="13057" max="13057" width="4.44140625" style="565" customWidth="1"/>
    <col min="13058" max="13058" width="43.44140625" style="565" customWidth="1"/>
    <col min="13059" max="13059" width="6.33203125" style="565" customWidth="1"/>
    <col min="13060" max="13060" width="7.109375" style="565" customWidth="1"/>
    <col min="13061" max="13061" width="13" style="565" customWidth="1"/>
    <col min="13062" max="13062" width="14.88671875" style="565" customWidth="1"/>
    <col min="13063" max="13063" width="12.6640625" style="565" customWidth="1"/>
    <col min="13064" max="13312" width="7.5546875" style="565"/>
    <col min="13313" max="13313" width="4.44140625" style="565" customWidth="1"/>
    <col min="13314" max="13314" width="43.44140625" style="565" customWidth="1"/>
    <col min="13315" max="13315" width="6.33203125" style="565" customWidth="1"/>
    <col min="13316" max="13316" width="7.109375" style="565" customWidth="1"/>
    <col min="13317" max="13317" width="13" style="565" customWidth="1"/>
    <col min="13318" max="13318" width="14.88671875" style="565" customWidth="1"/>
    <col min="13319" max="13319" width="12.6640625" style="565" customWidth="1"/>
    <col min="13320" max="13568" width="7.5546875" style="565"/>
    <col min="13569" max="13569" width="4.44140625" style="565" customWidth="1"/>
    <col min="13570" max="13570" width="43.44140625" style="565" customWidth="1"/>
    <col min="13571" max="13571" width="6.33203125" style="565" customWidth="1"/>
    <col min="13572" max="13572" width="7.109375" style="565" customWidth="1"/>
    <col min="13573" max="13573" width="13" style="565" customWidth="1"/>
    <col min="13574" max="13574" width="14.88671875" style="565" customWidth="1"/>
    <col min="13575" max="13575" width="12.6640625" style="565" customWidth="1"/>
    <col min="13576" max="13824" width="7.5546875" style="565"/>
    <col min="13825" max="13825" width="4.44140625" style="565" customWidth="1"/>
    <col min="13826" max="13826" width="43.44140625" style="565" customWidth="1"/>
    <col min="13827" max="13827" width="6.33203125" style="565" customWidth="1"/>
    <col min="13828" max="13828" width="7.109375" style="565" customWidth="1"/>
    <col min="13829" max="13829" width="13" style="565" customWidth="1"/>
    <col min="13830" max="13830" width="14.88671875" style="565" customWidth="1"/>
    <col min="13831" max="13831" width="12.6640625" style="565" customWidth="1"/>
    <col min="13832" max="14080" width="7.5546875" style="565"/>
    <col min="14081" max="14081" width="4.44140625" style="565" customWidth="1"/>
    <col min="14082" max="14082" width="43.44140625" style="565" customWidth="1"/>
    <col min="14083" max="14083" width="6.33203125" style="565" customWidth="1"/>
    <col min="14084" max="14084" width="7.109375" style="565" customWidth="1"/>
    <col min="14085" max="14085" width="13" style="565" customWidth="1"/>
    <col min="14086" max="14086" width="14.88671875" style="565" customWidth="1"/>
    <col min="14087" max="14087" width="12.6640625" style="565" customWidth="1"/>
    <col min="14088" max="14336" width="7.5546875" style="565"/>
    <col min="14337" max="14337" width="4.44140625" style="565" customWidth="1"/>
    <col min="14338" max="14338" width="43.44140625" style="565" customWidth="1"/>
    <col min="14339" max="14339" width="6.33203125" style="565" customWidth="1"/>
    <col min="14340" max="14340" width="7.109375" style="565" customWidth="1"/>
    <col min="14341" max="14341" width="13" style="565" customWidth="1"/>
    <col min="14342" max="14342" width="14.88671875" style="565" customWidth="1"/>
    <col min="14343" max="14343" width="12.6640625" style="565" customWidth="1"/>
    <col min="14344" max="14592" width="7.5546875" style="565"/>
    <col min="14593" max="14593" width="4.44140625" style="565" customWidth="1"/>
    <col min="14594" max="14594" width="43.44140625" style="565" customWidth="1"/>
    <col min="14595" max="14595" width="6.33203125" style="565" customWidth="1"/>
    <col min="14596" max="14596" width="7.109375" style="565" customWidth="1"/>
    <col min="14597" max="14597" width="13" style="565" customWidth="1"/>
    <col min="14598" max="14598" width="14.88671875" style="565" customWidth="1"/>
    <col min="14599" max="14599" width="12.6640625" style="565" customWidth="1"/>
    <col min="14600" max="14848" width="7.5546875" style="565"/>
    <col min="14849" max="14849" width="4.44140625" style="565" customWidth="1"/>
    <col min="14850" max="14850" width="43.44140625" style="565" customWidth="1"/>
    <col min="14851" max="14851" width="6.33203125" style="565" customWidth="1"/>
    <col min="14852" max="14852" width="7.109375" style="565" customWidth="1"/>
    <col min="14853" max="14853" width="13" style="565" customWidth="1"/>
    <col min="14854" max="14854" width="14.88671875" style="565" customWidth="1"/>
    <col min="14855" max="14855" width="12.6640625" style="565" customWidth="1"/>
    <col min="14856" max="15104" width="7.5546875" style="565"/>
    <col min="15105" max="15105" width="4.44140625" style="565" customWidth="1"/>
    <col min="15106" max="15106" width="43.44140625" style="565" customWidth="1"/>
    <col min="15107" max="15107" width="6.33203125" style="565" customWidth="1"/>
    <col min="15108" max="15108" width="7.109375" style="565" customWidth="1"/>
    <col min="15109" max="15109" width="13" style="565" customWidth="1"/>
    <col min="15110" max="15110" width="14.88671875" style="565" customWidth="1"/>
    <col min="15111" max="15111" width="12.6640625" style="565" customWidth="1"/>
    <col min="15112" max="15360" width="7.5546875" style="565"/>
    <col min="15361" max="15361" width="4.44140625" style="565" customWidth="1"/>
    <col min="15362" max="15362" width="43.44140625" style="565" customWidth="1"/>
    <col min="15363" max="15363" width="6.33203125" style="565" customWidth="1"/>
    <col min="15364" max="15364" width="7.109375" style="565" customWidth="1"/>
    <col min="15365" max="15365" width="13" style="565" customWidth="1"/>
    <col min="15366" max="15366" width="14.88671875" style="565" customWidth="1"/>
    <col min="15367" max="15367" width="12.6640625" style="565" customWidth="1"/>
    <col min="15368" max="15616" width="7.5546875" style="565"/>
    <col min="15617" max="15617" width="4.44140625" style="565" customWidth="1"/>
    <col min="15618" max="15618" width="43.44140625" style="565" customWidth="1"/>
    <col min="15619" max="15619" width="6.33203125" style="565" customWidth="1"/>
    <col min="15620" max="15620" width="7.109375" style="565" customWidth="1"/>
    <col min="15621" max="15621" width="13" style="565" customWidth="1"/>
    <col min="15622" max="15622" width="14.88671875" style="565" customWidth="1"/>
    <col min="15623" max="15623" width="12.6640625" style="565" customWidth="1"/>
    <col min="15624" max="15872" width="7.5546875" style="565"/>
    <col min="15873" max="15873" width="4.44140625" style="565" customWidth="1"/>
    <col min="15874" max="15874" width="43.44140625" style="565" customWidth="1"/>
    <col min="15875" max="15875" width="6.33203125" style="565" customWidth="1"/>
    <col min="15876" max="15876" width="7.109375" style="565" customWidth="1"/>
    <col min="15877" max="15877" width="13" style="565" customWidth="1"/>
    <col min="15878" max="15878" width="14.88671875" style="565" customWidth="1"/>
    <col min="15879" max="15879" width="12.6640625" style="565" customWidth="1"/>
    <col min="15880" max="16128" width="7.5546875" style="565"/>
    <col min="16129" max="16129" width="4.44140625" style="565" customWidth="1"/>
    <col min="16130" max="16130" width="43.44140625" style="565" customWidth="1"/>
    <col min="16131" max="16131" width="6.33203125" style="565" customWidth="1"/>
    <col min="16132" max="16132" width="7.109375" style="565" customWidth="1"/>
    <col min="16133" max="16133" width="13" style="565" customWidth="1"/>
    <col min="16134" max="16134" width="14.88671875" style="565" customWidth="1"/>
    <col min="16135" max="16135" width="12.6640625" style="565" customWidth="1"/>
    <col min="16136" max="16384" width="7.5546875" style="565"/>
  </cols>
  <sheetData>
    <row r="1" spans="1:6" ht="14.4" thickBot="1">
      <c r="A1" s="549" t="s">
        <v>801</v>
      </c>
      <c r="B1" s="550" t="s">
        <v>777</v>
      </c>
      <c r="C1" s="551"/>
      <c r="D1" s="552"/>
      <c r="E1" s="553"/>
      <c r="F1" s="553"/>
    </row>
    <row r="2" spans="1:6">
      <c r="B2" s="556"/>
    </row>
    <row r="3" spans="1:6" ht="27.6">
      <c r="A3" s="555" t="s">
        <v>141</v>
      </c>
      <c r="B3" s="559" t="s">
        <v>778</v>
      </c>
      <c r="D3" s="560"/>
    </row>
    <row r="4" spans="1:6">
      <c r="B4" s="556"/>
      <c r="C4" s="557" t="s">
        <v>158</v>
      </c>
      <c r="D4" s="561">
        <v>35</v>
      </c>
      <c r="E4" s="67"/>
      <c r="F4" s="38">
        <f>D4*ROUND(E4,2)</f>
        <v>0</v>
      </c>
    </row>
    <row r="5" spans="1:6">
      <c r="D5" s="561"/>
    </row>
    <row r="6" spans="1:6" ht="27.6">
      <c r="A6" s="555" t="s">
        <v>126</v>
      </c>
      <c r="B6" s="559" t="s">
        <v>779</v>
      </c>
      <c r="D6" s="561"/>
    </row>
    <row r="7" spans="1:6">
      <c r="C7" s="557" t="s">
        <v>158</v>
      </c>
      <c r="D7" s="561">
        <v>35</v>
      </c>
      <c r="E7" s="67"/>
      <c r="F7" s="38">
        <f>D7*ROUND(E7,2)</f>
        <v>0</v>
      </c>
    </row>
    <row r="9" spans="1:6" ht="41.4">
      <c r="A9" s="555" t="s">
        <v>128</v>
      </c>
      <c r="B9" s="347" t="s">
        <v>780</v>
      </c>
    </row>
    <row r="10" spans="1:6">
      <c r="B10" s="559" t="s">
        <v>781</v>
      </c>
      <c r="C10" s="557" t="s">
        <v>77</v>
      </c>
      <c r="D10" s="562">
        <v>20</v>
      </c>
      <c r="E10" s="67"/>
      <c r="F10" s="38">
        <f>D10*ROUND(E10,2)</f>
        <v>0</v>
      </c>
    </row>
    <row r="11" spans="1:6">
      <c r="B11" s="559" t="s">
        <v>782</v>
      </c>
      <c r="C11" s="557" t="s">
        <v>77</v>
      </c>
      <c r="D11" s="563">
        <v>80</v>
      </c>
      <c r="E11" s="67"/>
      <c r="F11" s="38">
        <f>D11*ROUND(E11,2)</f>
        <v>0</v>
      </c>
    </row>
    <row r="12" spans="1:6">
      <c r="B12" s="559" t="s">
        <v>783</v>
      </c>
      <c r="C12" s="557" t="s">
        <v>77</v>
      </c>
      <c r="D12" s="563">
        <v>20</v>
      </c>
      <c r="E12" s="67"/>
      <c r="F12" s="38">
        <f>D12*ROUND(E12,2)</f>
        <v>0</v>
      </c>
    </row>
    <row r="14" spans="1:6" ht="27.6">
      <c r="A14" s="555" t="s">
        <v>130</v>
      </c>
      <c r="B14" s="559" t="s">
        <v>784</v>
      </c>
      <c r="E14" s="564"/>
    </row>
    <row r="15" spans="1:6">
      <c r="C15" s="557" t="s">
        <v>11</v>
      </c>
      <c r="D15" s="558">
        <v>40</v>
      </c>
      <c r="E15" s="67"/>
      <c r="F15" s="38">
        <f>D15*ROUND(E15,2)</f>
        <v>0</v>
      </c>
    </row>
    <row r="17" spans="1:7" ht="41.4">
      <c r="A17" s="555" t="s">
        <v>132</v>
      </c>
      <c r="B17" s="559" t="s">
        <v>785</v>
      </c>
    </row>
    <row r="18" spans="1:7">
      <c r="C18" s="557" t="s">
        <v>77</v>
      </c>
      <c r="D18" s="558">
        <v>10</v>
      </c>
      <c r="E18" s="67"/>
      <c r="F18" s="38">
        <f>D18*ROUND(E18,2)</f>
        <v>0</v>
      </c>
    </row>
    <row r="20" spans="1:7" ht="41.4">
      <c r="A20" s="555" t="s">
        <v>134</v>
      </c>
      <c r="B20" s="559" t="s">
        <v>786</v>
      </c>
    </row>
    <row r="21" spans="1:7">
      <c r="C21" s="557" t="s">
        <v>77</v>
      </c>
      <c r="D21" s="558">
        <v>10</v>
      </c>
      <c r="E21" s="67"/>
      <c r="F21" s="38">
        <f>D21*ROUND(E21,2)</f>
        <v>0</v>
      </c>
    </row>
    <row r="23" spans="1:7" ht="27.6">
      <c r="A23" s="555" t="s">
        <v>136</v>
      </c>
      <c r="B23" s="559" t="s">
        <v>787</v>
      </c>
    </row>
    <row r="24" spans="1:7">
      <c r="C24" s="557" t="s">
        <v>77</v>
      </c>
      <c r="D24" s="558">
        <v>10</v>
      </c>
      <c r="E24" s="67"/>
      <c r="F24" s="38">
        <f>D24*ROUND(E24,2)</f>
        <v>0</v>
      </c>
    </row>
    <row r="25" spans="1:7">
      <c r="E25" s="356"/>
      <c r="F25" s="357"/>
      <c r="G25" s="566"/>
    </row>
    <row r="26" spans="1:7" ht="27.6">
      <c r="A26" s="555" t="s">
        <v>138</v>
      </c>
      <c r="B26" s="559" t="s">
        <v>788</v>
      </c>
    </row>
    <row r="27" spans="1:7">
      <c r="C27" s="557" t="s">
        <v>77</v>
      </c>
      <c r="D27" s="558">
        <v>5</v>
      </c>
      <c r="E27" s="67"/>
      <c r="F27" s="38">
        <f>D27*ROUND(E27,2)</f>
        <v>0</v>
      </c>
    </row>
    <row r="29" spans="1:7" ht="27.6">
      <c r="A29" s="555" t="s">
        <v>139</v>
      </c>
      <c r="B29" s="559" t="s">
        <v>789</v>
      </c>
      <c r="C29" s="558"/>
    </row>
    <row r="30" spans="1:7">
      <c r="C30" s="557" t="s">
        <v>11</v>
      </c>
      <c r="D30" s="558">
        <v>40</v>
      </c>
      <c r="E30" s="67"/>
      <c r="F30" s="38">
        <f>D30*ROUND(E30,2)</f>
        <v>0</v>
      </c>
    </row>
    <row r="32" spans="1:7" ht="12.75" customHeight="1">
      <c r="A32" s="555" t="s">
        <v>185</v>
      </c>
      <c r="B32" s="559" t="s">
        <v>790</v>
      </c>
    </row>
    <row r="33" spans="1:6">
      <c r="C33" s="557" t="s">
        <v>11</v>
      </c>
      <c r="D33" s="558">
        <v>50</v>
      </c>
      <c r="E33" s="67"/>
      <c r="F33" s="38">
        <f>D33*ROUND(E33,2)</f>
        <v>0</v>
      </c>
    </row>
    <row r="36" spans="1:6" ht="14.4" thickBot="1">
      <c r="A36" s="567"/>
      <c r="B36" s="550" t="s">
        <v>762</v>
      </c>
      <c r="C36" s="568"/>
      <c r="D36" s="569"/>
      <c r="E36" s="570"/>
      <c r="F36" s="553">
        <f>SUM(F4:F33)</f>
        <v>0</v>
      </c>
    </row>
  </sheetData>
  <sheetProtection password="C610" sheet="1" objects="1" scenarios="1"/>
  <pageMargins left="0.89" right="0.4" top="0.55000000000000004" bottom="1" header="0" footer="0"/>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W1482"/>
  <sheetViews>
    <sheetView tabSelected="1" view="pageBreakPreview" zoomScaleNormal="115" zoomScaleSheetLayoutView="100" zoomScalePageLayoutView="70" workbookViewId="0">
      <selection activeCell="G16" sqref="G16"/>
    </sheetView>
  </sheetViews>
  <sheetFormatPr defaultColWidth="9.109375" defaultRowHeight="13.8"/>
  <cols>
    <col min="1" max="1" width="4" style="56" customWidth="1"/>
    <col min="2" max="2" width="7" style="114" customWidth="1"/>
    <col min="3" max="3" width="43.33203125" style="115" customWidth="1"/>
    <col min="4" max="4" width="9.88671875" style="118" customWidth="1"/>
    <col min="5" max="5" width="4.5546875" style="69" customWidth="1"/>
    <col min="6" max="6" width="9.6640625" style="52" customWidth="1"/>
    <col min="7" max="7" width="15.5546875" style="116" customWidth="1"/>
    <col min="8" max="9" width="10.33203125" style="51" customWidth="1"/>
    <col min="10" max="10" width="13.6640625" style="51" customWidth="1"/>
    <col min="11" max="11" width="17.6640625" style="51" customWidth="1"/>
    <col min="12" max="16384" width="9.109375" style="51"/>
  </cols>
  <sheetData>
    <row r="1" spans="1:7" s="39" customFormat="1">
      <c r="A1" s="32"/>
      <c r="B1" s="33"/>
      <c r="C1" s="34"/>
      <c r="D1" s="35"/>
      <c r="E1" s="36"/>
      <c r="F1" s="37"/>
      <c r="G1" s="38"/>
    </row>
    <row r="2" spans="1:7" s="42" customFormat="1" ht="27.6">
      <c r="A2" s="40"/>
      <c r="B2" s="41" t="s">
        <v>38</v>
      </c>
      <c r="C2" s="123" t="str">
        <f>+REKAPITULACIJA!C6</f>
        <v>KONTEJNERSKA ZLOŽBA / KONTEJNERSKI TERMINAL</v>
      </c>
      <c r="D2" s="28"/>
      <c r="E2" s="29"/>
      <c r="F2" s="30"/>
      <c r="G2" s="31"/>
    </row>
    <row r="3" spans="1:7" s="42" customFormat="1">
      <c r="A3" s="40"/>
      <c r="B3" s="43"/>
      <c r="C3" s="44"/>
      <c r="D3" s="45"/>
      <c r="E3" s="46"/>
      <c r="F3" s="47"/>
      <c r="G3" s="48"/>
    </row>
    <row r="4" spans="1:7" s="42" customFormat="1">
      <c r="A4" s="40"/>
      <c r="B4" s="41" t="s">
        <v>37</v>
      </c>
      <c r="C4" s="27" t="s">
        <v>0</v>
      </c>
      <c r="D4" s="28"/>
      <c r="E4" s="29"/>
      <c r="F4" s="30"/>
      <c r="G4" s="31"/>
    </row>
    <row r="5" spans="1:7" s="39" customFormat="1">
      <c r="A5" s="32"/>
      <c r="B5" s="49">
        <v>1</v>
      </c>
      <c r="C5" s="50" t="s">
        <v>1</v>
      </c>
      <c r="D5" s="51"/>
      <c r="E5" s="51"/>
      <c r="F5" s="52"/>
      <c r="G5" s="53">
        <f>+G50</f>
        <v>0</v>
      </c>
    </row>
    <row r="6" spans="1:7" s="39" customFormat="1">
      <c r="A6" s="32"/>
      <c r="B6" s="49">
        <v>2</v>
      </c>
      <c r="C6" s="50" t="s">
        <v>2</v>
      </c>
      <c r="D6" s="51"/>
      <c r="E6" s="51"/>
      <c r="F6" s="52"/>
      <c r="G6" s="53">
        <f>+G79</f>
        <v>0</v>
      </c>
    </row>
    <row r="7" spans="1:7" s="39" customFormat="1">
      <c r="A7" s="32"/>
      <c r="B7" s="600">
        <v>3</v>
      </c>
      <c r="C7" s="601" t="s">
        <v>75</v>
      </c>
      <c r="D7" s="51"/>
      <c r="E7" s="51"/>
      <c r="F7" s="52"/>
      <c r="G7" s="602">
        <f>G96</f>
        <v>0</v>
      </c>
    </row>
    <row r="8" spans="1:7" s="39" customFormat="1">
      <c r="A8" s="32"/>
      <c r="B8" s="600">
        <v>4</v>
      </c>
      <c r="C8" s="50" t="s">
        <v>73</v>
      </c>
      <c r="D8" s="51"/>
      <c r="E8" s="51"/>
      <c r="F8" s="52"/>
      <c r="G8" s="53">
        <f>+G118</f>
        <v>0</v>
      </c>
    </row>
    <row r="9" spans="1:7" s="39" customFormat="1">
      <c r="A9" s="32"/>
      <c r="B9" s="600">
        <v>5</v>
      </c>
      <c r="C9" s="50" t="s">
        <v>44</v>
      </c>
      <c r="D9" s="51"/>
      <c r="E9" s="51"/>
      <c r="F9" s="52"/>
      <c r="G9" s="53">
        <f>+G129</f>
        <v>0</v>
      </c>
    </row>
    <row r="10" spans="1:7" s="39" customFormat="1" ht="14.4" thickBot="1">
      <c r="A10" s="32"/>
      <c r="B10" s="124"/>
      <c r="C10" s="125" t="s">
        <v>3</v>
      </c>
      <c r="D10" s="126"/>
      <c r="E10" s="126"/>
      <c r="F10" s="126"/>
      <c r="G10" s="117">
        <f>SUM(G5:G9)</f>
        <v>0</v>
      </c>
    </row>
    <row r="11" spans="1:7" s="39" customFormat="1" ht="14.4" thickTop="1">
      <c r="A11" s="32"/>
      <c r="B11" s="54"/>
      <c r="C11" s="50"/>
      <c r="D11" s="51"/>
      <c r="E11" s="51"/>
      <c r="F11" s="55"/>
    </row>
    <row r="12" spans="1:7" s="42" customFormat="1">
      <c r="A12" s="40"/>
      <c r="B12" s="41" t="s">
        <v>36</v>
      </c>
      <c r="C12" s="27" t="s">
        <v>4</v>
      </c>
      <c r="D12" s="28"/>
      <c r="E12" s="29"/>
      <c r="F12" s="30"/>
      <c r="G12" s="31"/>
    </row>
    <row r="13" spans="1:7" s="39" customFormat="1">
      <c r="A13" s="32"/>
      <c r="B13" s="49">
        <v>1</v>
      </c>
      <c r="C13" s="50" t="s">
        <v>5</v>
      </c>
      <c r="D13" s="51"/>
      <c r="E13" s="51"/>
      <c r="F13" s="52"/>
      <c r="G13" s="602">
        <f>+G172</f>
        <v>0</v>
      </c>
    </row>
    <row r="14" spans="1:7" s="39" customFormat="1">
      <c r="A14" s="32"/>
      <c r="B14" s="49">
        <v>2</v>
      </c>
      <c r="C14" s="50" t="s">
        <v>93</v>
      </c>
      <c r="D14" s="51"/>
      <c r="E14" s="51"/>
      <c r="F14" s="52"/>
      <c r="G14" s="38">
        <f>+G180</f>
        <v>0</v>
      </c>
    </row>
    <row r="15" spans="1:7" s="39" customFormat="1">
      <c r="A15" s="32"/>
      <c r="B15" s="600">
        <v>3</v>
      </c>
      <c r="C15" s="601" t="s">
        <v>808</v>
      </c>
      <c r="D15" s="610"/>
      <c r="E15" s="610"/>
      <c r="F15" s="611"/>
      <c r="G15" s="612">
        <f>G191</f>
        <v>0</v>
      </c>
    </row>
    <row r="16" spans="1:7" s="39" customFormat="1" ht="14.4" thickBot="1">
      <c r="A16" s="32"/>
      <c r="B16" s="124"/>
      <c r="C16" s="125" t="s">
        <v>6</v>
      </c>
      <c r="D16" s="126"/>
      <c r="E16" s="126"/>
      <c r="F16" s="126"/>
      <c r="G16" s="670">
        <f>SUM(G13:G15)</f>
        <v>0</v>
      </c>
    </row>
    <row r="17" spans="1:257" s="39" customFormat="1" ht="14.4" thickTop="1">
      <c r="A17" s="32"/>
      <c r="B17" s="54"/>
      <c r="C17" s="50"/>
      <c r="D17" s="51"/>
      <c r="E17" s="51"/>
      <c r="F17" s="55"/>
    </row>
    <row r="18" spans="1:257" s="42" customFormat="1">
      <c r="A18" s="40"/>
      <c r="B18" s="41" t="s">
        <v>55</v>
      </c>
      <c r="C18" s="27" t="s">
        <v>114</v>
      </c>
      <c r="D18" s="28"/>
      <c r="E18" s="29"/>
      <c r="F18" s="30"/>
      <c r="G18" s="31"/>
    </row>
    <row r="19" spans="1:257" s="39" customFormat="1">
      <c r="A19" s="32"/>
      <c r="B19" s="49">
        <v>1</v>
      </c>
      <c r="C19" s="50" t="s">
        <v>51</v>
      </c>
      <c r="D19" s="51"/>
      <c r="E19" s="51"/>
      <c r="F19" s="52"/>
      <c r="G19" s="137">
        <v>0</v>
      </c>
    </row>
    <row r="20" spans="1:257" s="39" customFormat="1">
      <c r="A20" s="32"/>
      <c r="B20" s="49">
        <v>2</v>
      </c>
      <c r="C20" s="50" t="s">
        <v>52</v>
      </c>
      <c r="D20" s="51"/>
      <c r="E20" s="51"/>
      <c r="F20" s="52"/>
      <c r="G20" s="138">
        <v>0</v>
      </c>
    </row>
    <row r="21" spans="1:257" s="39" customFormat="1">
      <c r="A21" s="32"/>
      <c r="B21" s="49">
        <v>4</v>
      </c>
      <c r="C21" s="50" t="s">
        <v>115</v>
      </c>
      <c r="D21" s="51"/>
      <c r="E21" s="51"/>
      <c r="F21" s="52"/>
      <c r="G21" s="138">
        <v>0</v>
      </c>
    </row>
    <row r="22" spans="1:257" s="39" customFormat="1" ht="28.2" thickBot="1">
      <c r="A22" s="32"/>
      <c r="B22" s="124"/>
      <c r="C22" s="125" t="s">
        <v>117</v>
      </c>
      <c r="D22" s="126"/>
      <c r="E22" s="126"/>
      <c r="F22" s="126"/>
      <c r="G22" s="117">
        <f>SUM(G19:G21)</f>
        <v>0</v>
      </c>
    </row>
    <row r="23" spans="1:257" ht="14.4" thickTop="1">
      <c r="B23" s="57"/>
      <c r="C23" s="50"/>
      <c r="D23" s="50"/>
      <c r="E23" s="51"/>
      <c r="F23" s="55"/>
      <c r="G23" s="38"/>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c r="FH23" s="39"/>
      <c r="FI23" s="39"/>
      <c r="FJ23" s="39"/>
      <c r="FK23" s="39"/>
      <c r="FL23" s="39"/>
      <c r="FM23" s="39"/>
      <c r="FN23" s="39"/>
      <c r="FO23" s="39"/>
      <c r="FP23" s="39"/>
      <c r="FQ23" s="39"/>
      <c r="FR23" s="39"/>
      <c r="FS23" s="39"/>
      <c r="FT23" s="39"/>
      <c r="FU23" s="39"/>
      <c r="FV23" s="39"/>
      <c r="FW23" s="39"/>
      <c r="FX23" s="39"/>
      <c r="FY23" s="39"/>
      <c r="FZ23" s="39"/>
      <c r="GA23" s="39"/>
      <c r="GB23" s="39"/>
      <c r="GC23" s="39"/>
      <c r="GD23" s="39"/>
      <c r="GE23" s="39"/>
      <c r="GF23" s="39"/>
      <c r="GG23" s="39"/>
      <c r="GH23" s="39"/>
      <c r="GI23" s="39"/>
      <c r="GJ23" s="39"/>
      <c r="GK23" s="39"/>
      <c r="GL23" s="39"/>
      <c r="GM23" s="39"/>
      <c r="GN23" s="39"/>
      <c r="GO23" s="39"/>
      <c r="GP23" s="39"/>
      <c r="GQ23" s="39"/>
      <c r="GR23" s="39"/>
      <c r="GS23" s="39"/>
      <c r="GT23" s="39"/>
      <c r="GU23" s="39"/>
      <c r="GV23" s="39"/>
      <c r="GW23" s="39"/>
      <c r="GX23" s="39"/>
      <c r="GY23" s="39"/>
      <c r="GZ23" s="39"/>
      <c r="HA23" s="39"/>
      <c r="HB23" s="39"/>
      <c r="HC23" s="39"/>
      <c r="HD23" s="39"/>
      <c r="HE23" s="39"/>
      <c r="HF23" s="39"/>
      <c r="HG23" s="39"/>
      <c r="HH23" s="39"/>
      <c r="HI23" s="39"/>
      <c r="HJ23" s="39"/>
      <c r="HK23" s="39"/>
      <c r="HL23" s="39"/>
      <c r="HM23" s="39"/>
      <c r="HN23" s="39"/>
      <c r="HO23" s="39"/>
      <c r="HP23" s="39"/>
      <c r="HQ23" s="39"/>
      <c r="HR23" s="39"/>
      <c r="HS23" s="39"/>
      <c r="HT23" s="39"/>
      <c r="HU23" s="39"/>
      <c r="HV23" s="39"/>
      <c r="HW23" s="39"/>
      <c r="HX23" s="39"/>
      <c r="HY23" s="39"/>
      <c r="HZ23" s="39"/>
      <c r="IA23" s="39"/>
      <c r="IB23" s="39"/>
      <c r="IC23" s="39"/>
      <c r="ID23" s="39"/>
      <c r="IE23" s="39"/>
      <c r="IF23" s="39"/>
      <c r="IG23" s="39"/>
      <c r="IH23" s="39"/>
      <c r="II23" s="39"/>
      <c r="IJ23" s="39"/>
      <c r="IK23" s="39"/>
      <c r="IL23" s="39"/>
      <c r="IM23" s="39"/>
      <c r="IN23" s="39"/>
      <c r="IO23" s="39"/>
      <c r="IP23" s="39"/>
      <c r="IQ23" s="39"/>
      <c r="IR23" s="39"/>
      <c r="IS23" s="39"/>
      <c r="IT23" s="39"/>
      <c r="IU23" s="39"/>
      <c r="IV23" s="39"/>
      <c r="IW23" s="39"/>
    </row>
    <row r="24" spans="1:257">
      <c r="B24" s="57"/>
      <c r="C24" s="50"/>
      <c r="D24" s="50"/>
      <c r="E24" s="51"/>
      <c r="F24" s="55"/>
      <c r="G24" s="38"/>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c r="GI24" s="39"/>
      <c r="GJ24" s="39"/>
      <c r="GK24" s="39"/>
      <c r="GL24" s="39"/>
      <c r="GM24" s="39"/>
      <c r="GN24" s="39"/>
      <c r="GO24" s="39"/>
      <c r="GP24" s="39"/>
      <c r="GQ24" s="39"/>
      <c r="GR24" s="39"/>
      <c r="GS24" s="39"/>
      <c r="GT24" s="39"/>
      <c r="GU24" s="39"/>
      <c r="GV24" s="39"/>
      <c r="GW24" s="39"/>
      <c r="GX24" s="39"/>
      <c r="GY24" s="39"/>
      <c r="GZ24" s="39"/>
      <c r="HA24" s="39"/>
      <c r="HB24" s="39"/>
      <c r="HC24" s="39"/>
      <c r="HD24" s="39"/>
      <c r="HE24" s="39"/>
      <c r="HF24" s="39"/>
      <c r="HG24" s="39"/>
      <c r="HH24" s="39"/>
      <c r="HI24" s="39"/>
      <c r="HJ24" s="39"/>
      <c r="HK24" s="39"/>
      <c r="HL24" s="39"/>
      <c r="HM24" s="39"/>
      <c r="HN24" s="39"/>
      <c r="HO24" s="39"/>
      <c r="HP24" s="39"/>
      <c r="HQ24" s="39"/>
      <c r="HR24" s="39"/>
      <c r="HS24" s="39"/>
      <c r="HT24" s="39"/>
      <c r="HU24" s="39"/>
      <c r="HV24" s="39"/>
      <c r="HW24" s="39"/>
      <c r="HX24" s="39"/>
      <c r="HY24" s="39"/>
      <c r="HZ24" s="39"/>
      <c r="IA24" s="39"/>
      <c r="IB24" s="39"/>
      <c r="IC24" s="39"/>
      <c r="ID24" s="39"/>
      <c r="IE24" s="39"/>
      <c r="IF24" s="39"/>
      <c r="IG24" s="39"/>
      <c r="IH24" s="39"/>
      <c r="II24" s="39"/>
      <c r="IJ24" s="39"/>
      <c r="IK24" s="39"/>
      <c r="IL24" s="39"/>
      <c r="IM24" s="39"/>
      <c r="IN24" s="39"/>
      <c r="IO24" s="39"/>
      <c r="IP24" s="39"/>
      <c r="IQ24" s="39"/>
      <c r="IR24" s="39"/>
      <c r="IS24" s="39"/>
      <c r="IT24" s="39"/>
      <c r="IU24" s="39"/>
      <c r="IV24" s="39"/>
      <c r="IW24" s="39"/>
    </row>
    <row r="25" spans="1:257">
      <c r="B25" s="57"/>
      <c r="C25" s="50" t="s">
        <v>105</v>
      </c>
      <c r="D25" s="50"/>
      <c r="E25" s="51"/>
      <c r="F25" s="55"/>
      <c r="G25" s="38"/>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c r="FH25" s="39"/>
      <c r="FI25" s="39"/>
      <c r="FJ25" s="39"/>
      <c r="FK25" s="39"/>
      <c r="FL25" s="39"/>
      <c r="FM25" s="39"/>
      <c r="FN25" s="39"/>
      <c r="FO25" s="39"/>
      <c r="FP25" s="39"/>
      <c r="FQ25" s="39"/>
      <c r="FR25" s="39"/>
      <c r="FS25" s="39"/>
      <c r="FT25" s="39"/>
      <c r="FU25" s="39"/>
      <c r="FV25" s="39"/>
      <c r="FW25" s="39"/>
      <c r="FX25" s="39"/>
      <c r="FY25" s="39"/>
      <c r="FZ25" s="39"/>
      <c r="GA25" s="39"/>
      <c r="GB25" s="39"/>
      <c r="GC25" s="39"/>
      <c r="GD25" s="39"/>
      <c r="GE25" s="39"/>
      <c r="GF25" s="39"/>
      <c r="GG25" s="39"/>
      <c r="GH25" s="39"/>
      <c r="GI25" s="39"/>
      <c r="GJ25" s="39"/>
      <c r="GK25" s="39"/>
      <c r="GL25" s="39"/>
      <c r="GM25" s="39"/>
      <c r="GN25" s="39"/>
      <c r="GO25" s="39"/>
      <c r="GP25" s="39"/>
      <c r="GQ25" s="39"/>
      <c r="GR25" s="39"/>
      <c r="GS25" s="39"/>
      <c r="GT25" s="39"/>
      <c r="GU25" s="39"/>
      <c r="GV25" s="39"/>
      <c r="GW25" s="39"/>
      <c r="GX25" s="39"/>
      <c r="GY25" s="39"/>
      <c r="GZ25" s="39"/>
      <c r="HA25" s="39"/>
      <c r="HB25" s="39"/>
      <c r="HC25" s="39"/>
      <c r="HD25" s="39"/>
      <c r="HE25" s="39"/>
      <c r="HF25" s="39"/>
      <c r="HG25" s="39"/>
      <c r="HH25" s="39"/>
      <c r="HI25" s="39"/>
      <c r="HJ25" s="39"/>
      <c r="HK25" s="39"/>
      <c r="HL25" s="39"/>
      <c r="HM25" s="39"/>
      <c r="HN25" s="39"/>
      <c r="HO25" s="39"/>
      <c r="HP25" s="39"/>
      <c r="HQ25" s="39"/>
      <c r="HR25" s="39"/>
      <c r="HS25" s="39"/>
      <c r="HT25" s="39"/>
      <c r="HU25" s="39"/>
      <c r="HV25" s="39"/>
      <c r="HW25" s="39"/>
      <c r="HX25" s="39"/>
      <c r="HY25" s="39"/>
      <c r="HZ25" s="39"/>
      <c r="IA25" s="39"/>
      <c r="IB25" s="39"/>
      <c r="IC25" s="39"/>
      <c r="ID25" s="39"/>
      <c r="IE25" s="39"/>
      <c r="IF25" s="39"/>
      <c r="IG25" s="39"/>
      <c r="IH25" s="39"/>
      <c r="II25" s="39"/>
      <c r="IJ25" s="39"/>
      <c r="IK25" s="39"/>
      <c r="IL25" s="39"/>
      <c r="IM25" s="39"/>
      <c r="IN25" s="39"/>
      <c r="IO25" s="39"/>
      <c r="IP25" s="39"/>
      <c r="IQ25" s="39"/>
      <c r="IR25" s="39"/>
      <c r="IS25" s="39"/>
      <c r="IT25" s="39"/>
      <c r="IU25" s="39"/>
      <c r="IV25" s="39"/>
      <c r="IW25" s="39"/>
    </row>
    <row r="26" spans="1:257" ht="72">
      <c r="B26" s="57"/>
      <c r="C26" s="122" t="s">
        <v>102</v>
      </c>
      <c r="D26" s="50"/>
      <c r="E26" s="51"/>
      <c r="F26" s="55"/>
      <c r="G26" s="38"/>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c r="HL26" s="39"/>
      <c r="HM26" s="39"/>
      <c r="HN26" s="39"/>
      <c r="HO26" s="39"/>
      <c r="HP26" s="39"/>
      <c r="HQ26" s="39"/>
      <c r="HR26" s="39"/>
      <c r="HS26" s="39"/>
      <c r="HT26" s="39"/>
      <c r="HU26" s="39"/>
      <c r="HV26" s="39"/>
      <c r="HW26" s="39"/>
      <c r="HX26" s="39"/>
      <c r="HY26" s="39"/>
      <c r="HZ26" s="39"/>
      <c r="IA26" s="39"/>
      <c r="IB26" s="39"/>
      <c r="IC26" s="39"/>
      <c r="ID26" s="39"/>
      <c r="IE26" s="39"/>
      <c r="IF26" s="39"/>
      <c r="IG26" s="39"/>
      <c r="IH26" s="39"/>
      <c r="II26" s="39"/>
      <c r="IJ26" s="39"/>
      <c r="IK26" s="39"/>
      <c r="IL26" s="39"/>
      <c r="IM26" s="39"/>
      <c r="IN26" s="39"/>
      <c r="IO26" s="39"/>
      <c r="IP26" s="39"/>
      <c r="IQ26" s="39"/>
      <c r="IR26" s="39"/>
      <c r="IS26" s="39"/>
      <c r="IT26" s="39"/>
      <c r="IU26" s="39"/>
      <c r="IV26" s="39"/>
      <c r="IW26" s="39"/>
    </row>
    <row r="27" spans="1:257" ht="86.4">
      <c r="B27" s="57"/>
      <c r="C27" s="122" t="s">
        <v>103</v>
      </c>
      <c r="D27" s="50"/>
      <c r="E27" s="51"/>
      <c r="F27" s="55"/>
      <c r="G27" s="38"/>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39"/>
      <c r="HD27" s="39"/>
      <c r="HE27" s="39"/>
      <c r="HF27" s="39"/>
      <c r="HG27" s="39"/>
      <c r="HH27" s="39"/>
      <c r="HI27" s="39"/>
      <c r="HJ27" s="39"/>
      <c r="HK27" s="39"/>
      <c r="HL27" s="39"/>
      <c r="HM27" s="39"/>
      <c r="HN27" s="39"/>
      <c r="HO27" s="39"/>
      <c r="HP27" s="39"/>
      <c r="HQ27" s="39"/>
      <c r="HR27" s="39"/>
      <c r="HS27" s="39"/>
      <c r="HT27" s="39"/>
      <c r="HU27" s="39"/>
      <c r="HV27" s="39"/>
      <c r="HW27" s="39"/>
      <c r="HX27" s="39"/>
      <c r="HY27" s="39"/>
      <c r="HZ27" s="39"/>
      <c r="IA27" s="39"/>
      <c r="IB27" s="39"/>
      <c r="IC27" s="39"/>
      <c r="ID27" s="39"/>
      <c r="IE27" s="39"/>
      <c r="IF27" s="39"/>
      <c r="IG27" s="39"/>
      <c r="IH27" s="39"/>
      <c r="II27" s="39"/>
      <c r="IJ27" s="39"/>
      <c r="IK27" s="39"/>
      <c r="IL27" s="39"/>
      <c r="IM27" s="39"/>
      <c r="IN27" s="39"/>
      <c r="IO27" s="39"/>
      <c r="IP27" s="39"/>
      <c r="IQ27" s="39"/>
      <c r="IR27" s="39"/>
      <c r="IS27" s="39"/>
      <c r="IT27" s="39"/>
      <c r="IU27" s="39"/>
      <c r="IV27" s="39"/>
      <c r="IW27" s="39"/>
    </row>
    <row r="28" spans="1:257" ht="57.6">
      <c r="B28" s="57"/>
      <c r="C28" s="122" t="s">
        <v>104</v>
      </c>
      <c r="D28" s="50"/>
      <c r="E28" s="51"/>
      <c r="F28" s="55"/>
      <c r="G28" s="38"/>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c r="IT28" s="39"/>
      <c r="IU28" s="39"/>
      <c r="IV28" s="39"/>
      <c r="IW28" s="39"/>
    </row>
    <row r="29" spans="1:257" ht="72">
      <c r="B29" s="57"/>
      <c r="C29" s="122" t="s">
        <v>106</v>
      </c>
      <c r="D29" s="50"/>
      <c r="E29" s="51"/>
      <c r="F29" s="55"/>
      <c r="G29" s="38"/>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c r="EV29" s="39"/>
      <c r="EW29" s="39"/>
      <c r="EX29" s="39"/>
      <c r="EY29" s="39"/>
      <c r="EZ29" s="39"/>
      <c r="FA29" s="39"/>
      <c r="FB29" s="39"/>
      <c r="FC29" s="39"/>
      <c r="FD29" s="39"/>
      <c r="FE29" s="39"/>
      <c r="FF29" s="39"/>
      <c r="FG29" s="39"/>
      <c r="FH29" s="39"/>
      <c r="FI29" s="39"/>
      <c r="FJ29" s="39"/>
      <c r="FK29" s="39"/>
      <c r="FL29" s="39"/>
      <c r="FM29" s="39"/>
      <c r="FN29" s="39"/>
      <c r="FO29" s="39"/>
      <c r="FP29" s="39"/>
      <c r="FQ29" s="39"/>
      <c r="FR29" s="39"/>
      <c r="FS29" s="39"/>
      <c r="FT29" s="39"/>
      <c r="FU29" s="39"/>
      <c r="FV29" s="39"/>
      <c r="FW29" s="39"/>
      <c r="FX29" s="39"/>
      <c r="FY29" s="39"/>
      <c r="FZ29" s="39"/>
      <c r="GA29" s="39"/>
      <c r="GB29" s="39"/>
      <c r="GC29" s="39"/>
      <c r="GD29" s="39"/>
      <c r="GE29" s="39"/>
      <c r="GF29" s="39"/>
      <c r="GG29" s="39"/>
      <c r="GH29" s="39"/>
      <c r="GI29" s="39"/>
      <c r="GJ29" s="39"/>
      <c r="GK29" s="39"/>
      <c r="GL29" s="39"/>
      <c r="GM29" s="39"/>
      <c r="GN29" s="39"/>
      <c r="GO29" s="39"/>
      <c r="GP29" s="39"/>
      <c r="GQ29" s="39"/>
      <c r="GR29" s="39"/>
      <c r="GS29" s="39"/>
      <c r="GT29" s="39"/>
      <c r="GU29" s="39"/>
      <c r="GV29" s="39"/>
      <c r="GW29" s="39"/>
      <c r="GX29" s="39"/>
      <c r="GY29" s="39"/>
      <c r="GZ29" s="39"/>
      <c r="HA29" s="39"/>
      <c r="HB29" s="39"/>
      <c r="HC29" s="39"/>
      <c r="HD29" s="39"/>
      <c r="HE29" s="39"/>
      <c r="HF29" s="39"/>
      <c r="HG29" s="39"/>
      <c r="HH29" s="39"/>
      <c r="HI29" s="39"/>
      <c r="HJ29" s="39"/>
      <c r="HK29" s="39"/>
      <c r="HL29" s="39"/>
      <c r="HM29" s="39"/>
      <c r="HN29" s="39"/>
      <c r="HO29" s="39"/>
      <c r="HP29" s="39"/>
      <c r="HQ29" s="39"/>
      <c r="HR29" s="39"/>
      <c r="HS29" s="39"/>
      <c r="HT29" s="39"/>
      <c r="HU29" s="39"/>
      <c r="HV29" s="39"/>
      <c r="HW29" s="39"/>
      <c r="HX29" s="39"/>
      <c r="HY29" s="39"/>
      <c r="HZ29" s="39"/>
      <c r="IA29" s="39"/>
      <c r="IB29" s="39"/>
      <c r="IC29" s="39"/>
      <c r="ID29" s="39"/>
      <c r="IE29" s="39"/>
      <c r="IF29" s="39"/>
      <c r="IG29" s="39"/>
      <c r="IH29" s="39"/>
      <c r="II29" s="39"/>
      <c r="IJ29" s="39"/>
      <c r="IK29" s="39"/>
      <c r="IL29" s="39"/>
      <c r="IM29" s="39"/>
      <c r="IN29" s="39"/>
      <c r="IO29" s="39"/>
      <c r="IP29" s="39"/>
      <c r="IQ29" s="39"/>
      <c r="IR29" s="39"/>
      <c r="IS29" s="39"/>
      <c r="IT29" s="39"/>
      <c r="IU29" s="39"/>
      <c r="IV29" s="39"/>
      <c r="IW29" s="39"/>
    </row>
    <row r="30" spans="1:257">
      <c r="B30" s="57"/>
      <c r="C30" s="50"/>
      <c r="D30" s="50"/>
      <c r="E30" s="51"/>
      <c r="F30" s="55"/>
      <c r="G30" s="38"/>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39"/>
      <c r="EU30" s="39"/>
      <c r="EV30" s="39"/>
      <c r="EW30" s="39"/>
      <c r="EX30" s="39"/>
      <c r="EY30" s="39"/>
      <c r="EZ30" s="39"/>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c r="GG30" s="39"/>
      <c r="GH30" s="39"/>
      <c r="GI30" s="39"/>
      <c r="GJ30" s="39"/>
      <c r="GK30" s="39"/>
      <c r="GL30" s="39"/>
      <c r="GM30" s="39"/>
      <c r="GN30" s="39"/>
      <c r="GO30" s="39"/>
      <c r="GP30" s="39"/>
      <c r="GQ30" s="39"/>
      <c r="GR30" s="39"/>
      <c r="GS30" s="39"/>
      <c r="GT30" s="39"/>
      <c r="GU30" s="39"/>
      <c r="GV30" s="39"/>
      <c r="GW30" s="39"/>
      <c r="GX30" s="39"/>
      <c r="GY30" s="39"/>
      <c r="GZ30" s="39"/>
      <c r="HA30" s="39"/>
      <c r="HB30" s="39"/>
      <c r="HC30" s="39"/>
      <c r="HD30" s="39"/>
      <c r="HE30" s="39"/>
      <c r="HF30" s="39"/>
      <c r="HG30" s="39"/>
      <c r="HH30" s="39"/>
      <c r="HI30" s="39"/>
      <c r="HJ30" s="39"/>
      <c r="HK30" s="39"/>
      <c r="HL30" s="39"/>
      <c r="HM30" s="39"/>
      <c r="HN30" s="39"/>
      <c r="HO30" s="39"/>
      <c r="HP30" s="39"/>
      <c r="HQ30" s="39"/>
      <c r="HR30" s="39"/>
      <c r="HS30" s="39"/>
      <c r="HT30" s="39"/>
      <c r="HU30" s="39"/>
      <c r="HV30" s="39"/>
      <c r="HW30" s="39"/>
      <c r="HX30" s="39"/>
      <c r="HY30" s="39"/>
      <c r="HZ30" s="39"/>
      <c r="IA30" s="39"/>
      <c r="IB30" s="39"/>
      <c r="IC30" s="39"/>
      <c r="ID30" s="39"/>
      <c r="IE30" s="39"/>
      <c r="IF30" s="39"/>
      <c r="IG30" s="39"/>
      <c r="IH30" s="39"/>
      <c r="II30" s="39"/>
      <c r="IJ30" s="39"/>
      <c r="IK30" s="39"/>
      <c r="IL30" s="39"/>
      <c r="IM30" s="39"/>
      <c r="IN30" s="39"/>
      <c r="IO30" s="39"/>
      <c r="IP30" s="39"/>
      <c r="IQ30" s="39"/>
      <c r="IR30" s="39"/>
      <c r="IS30" s="39"/>
      <c r="IT30" s="39"/>
      <c r="IU30" s="39"/>
      <c r="IV30" s="39"/>
      <c r="IW30" s="39"/>
    </row>
    <row r="31" spans="1:257">
      <c r="B31" s="57"/>
      <c r="C31" s="50"/>
      <c r="D31" s="50"/>
      <c r="E31" s="51"/>
      <c r="F31" s="55"/>
      <c r="G31" s="38"/>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c r="GI31" s="39"/>
      <c r="GJ31" s="39"/>
      <c r="GK31" s="39"/>
      <c r="GL31" s="39"/>
      <c r="GM31" s="39"/>
      <c r="GN31" s="39"/>
      <c r="GO31" s="39"/>
      <c r="GP31" s="39"/>
      <c r="GQ31" s="39"/>
      <c r="GR31" s="39"/>
      <c r="GS31" s="39"/>
      <c r="GT31" s="39"/>
      <c r="GU31" s="39"/>
      <c r="GV31" s="39"/>
      <c r="GW31" s="39"/>
      <c r="GX31" s="39"/>
      <c r="GY31" s="39"/>
      <c r="GZ31" s="39"/>
      <c r="HA31" s="39"/>
      <c r="HB31" s="39"/>
      <c r="HC31" s="39"/>
      <c r="HD31" s="39"/>
      <c r="HE31" s="39"/>
      <c r="HF31" s="39"/>
      <c r="HG31" s="39"/>
      <c r="HH31" s="39"/>
      <c r="HI31" s="39"/>
      <c r="HJ31" s="39"/>
      <c r="HK31" s="39"/>
      <c r="HL31" s="39"/>
      <c r="HM31" s="39"/>
      <c r="HN31" s="39"/>
      <c r="HO31" s="39"/>
      <c r="HP31" s="39"/>
      <c r="HQ31" s="39"/>
      <c r="HR31" s="39"/>
      <c r="HS31" s="39"/>
      <c r="HT31" s="39"/>
      <c r="HU31" s="39"/>
      <c r="HV31" s="39"/>
      <c r="HW31" s="39"/>
      <c r="HX31" s="39"/>
      <c r="HY31" s="39"/>
      <c r="HZ31" s="39"/>
      <c r="IA31" s="39"/>
      <c r="IB31" s="39"/>
      <c r="IC31" s="39"/>
      <c r="ID31" s="39"/>
      <c r="IE31" s="39"/>
      <c r="IF31" s="39"/>
      <c r="IG31" s="39"/>
      <c r="IH31" s="39"/>
      <c r="II31" s="39"/>
      <c r="IJ31" s="39"/>
      <c r="IK31" s="39"/>
      <c r="IL31" s="39"/>
      <c r="IM31" s="39"/>
      <c r="IN31" s="39"/>
      <c r="IO31" s="39"/>
      <c r="IP31" s="39"/>
      <c r="IQ31" s="39"/>
      <c r="IR31" s="39"/>
      <c r="IS31" s="39"/>
      <c r="IT31" s="39"/>
      <c r="IU31" s="39"/>
      <c r="IV31" s="39"/>
      <c r="IW31" s="39"/>
    </row>
    <row r="32" spans="1:257">
      <c r="B32" s="57"/>
      <c r="C32" s="50"/>
      <c r="D32" s="50"/>
      <c r="E32" s="51"/>
      <c r="F32" s="55"/>
      <c r="G32" s="38"/>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9"/>
      <c r="GJ32" s="39"/>
      <c r="GK32" s="39"/>
      <c r="GL32" s="39"/>
      <c r="GM32" s="39"/>
      <c r="GN32" s="39"/>
      <c r="GO32" s="39"/>
      <c r="GP32" s="39"/>
      <c r="GQ32" s="39"/>
      <c r="GR32" s="39"/>
      <c r="GS32" s="39"/>
      <c r="GT32" s="39"/>
      <c r="GU32" s="39"/>
      <c r="GV32" s="39"/>
      <c r="GW32" s="39"/>
      <c r="GX32" s="39"/>
      <c r="GY32" s="39"/>
      <c r="GZ32" s="39"/>
      <c r="HA32" s="39"/>
      <c r="HB32" s="39"/>
      <c r="HC32" s="39"/>
      <c r="HD32" s="39"/>
      <c r="HE32" s="39"/>
      <c r="HF32" s="39"/>
      <c r="HG32" s="39"/>
      <c r="HH32" s="39"/>
      <c r="HI32" s="39"/>
      <c r="HJ32" s="39"/>
      <c r="HK32" s="39"/>
      <c r="HL32" s="39"/>
      <c r="HM32" s="39"/>
      <c r="HN32" s="39"/>
      <c r="HO32" s="39"/>
      <c r="HP32" s="39"/>
      <c r="HQ32" s="39"/>
      <c r="HR32" s="39"/>
      <c r="HS32" s="39"/>
      <c r="HT32" s="39"/>
      <c r="HU32" s="39"/>
      <c r="HV32" s="39"/>
      <c r="HW32" s="39"/>
      <c r="HX32" s="39"/>
      <c r="HY32" s="39"/>
      <c r="HZ32" s="39"/>
      <c r="IA32" s="39"/>
      <c r="IB32" s="39"/>
      <c r="IC32" s="39"/>
      <c r="ID32" s="39"/>
      <c r="IE32" s="39"/>
      <c r="IF32" s="39"/>
      <c r="IG32" s="39"/>
      <c r="IH32" s="39"/>
      <c r="II32" s="39"/>
      <c r="IJ32" s="39"/>
      <c r="IK32" s="39"/>
      <c r="IL32" s="39"/>
      <c r="IM32" s="39"/>
      <c r="IN32" s="39"/>
      <c r="IO32" s="39"/>
      <c r="IP32" s="39"/>
      <c r="IQ32" s="39"/>
      <c r="IR32" s="39"/>
      <c r="IS32" s="39"/>
      <c r="IT32" s="39"/>
      <c r="IU32" s="39"/>
      <c r="IV32" s="39"/>
      <c r="IW32" s="39"/>
    </row>
    <row r="33" spans="1:257">
      <c r="B33" s="57"/>
      <c r="C33" s="50"/>
      <c r="D33" s="50"/>
      <c r="E33" s="51"/>
      <c r="F33" s="55"/>
      <c r="G33" s="38"/>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c r="GH33" s="39"/>
      <c r="GI33" s="39"/>
      <c r="GJ33" s="39"/>
      <c r="GK33" s="39"/>
      <c r="GL33" s="39"/>
      <c r="GM33" s="39"/>
      <c r="GN33" s="39"/>
      <c r="GO33" s="39"/>
      <c r="GP33" s="39"/>
      <c r="GQ33" s="39"/>
      <c r="GR33" s="39"/>
      <c r="GS33" s="39"/>
      <c r="GT33" s="39"/>
      <c r="GU33" s="39"/>
      <c r="GV33" s="39"/>
      <c r="GW33" s="39"/>
      <c r="GX33" s="39"/>
      <c r="GY33" s="39"/>
      <c r="GZ33" s="39"/>
      <c r="HA33" s="39"/>
      <c r="HB33" s="39"/>
      <c r="HC33" s="39"/>
      <c r="HD33" s="39"/>
      <c r="HE33" s="39"/>
      <c r="HF33" s="39"/>
      <c r="HG33" s="39"/>
      <c r="HH33" s="39"/>
      <c r="HI33" s="39"/>
      <c r="HJ33" s="39"/>
      <c r="HK33" s="39"/>
      <c r="HL33" s="39"/>
      <c r="HM33" s="39"/>
      <c r="HN33" s="39"/>
      <c r="HO33" s="39"/>
      <c r="HP33" s="39"/>
      <c r="HQ33" s="39"/>
      <c r="HR33" s="39"/>
      <c r="HS33" s="39"/>
      <c r="HT33" s="39"/>
      <c r="HU33" s="39"/>
      <c r="HV33" s="39"/>
      <c r="HW33" s="39"/>
      <c r="HX33" s="39"/>
      <c r="HY33" s="39"/>
      <c r="HZ33" s="39"/>
      <c r="IA33" s="39"/>
      <c r="IB33" s="39"/>
      <c r="IC33" s="39"/>
      <c r="ID33" s="39"/>
      <c r="IE33" s="39"/>
      <c r="IF33" s="39"/>
      <c r="IG33" s="39"/>
      <c r="IH33" s="39"/>
      <c r="II33" s="39"/>
      <c r="IJ33" s="39"/>
      <c r="IK33" s="39"/>
      <c r="IL33" s="39"/>
      <c r="IM33" s="39"/>
      <c r="IN33" s="39"/>
      <c r="IO33" s="39"/>
      <c r="IP33" s="39"/>
      <c r="IQ33" s="39"/>
      <c r="IR33" s="39"/>
      <c r="IS33" s="39"/>
      <c r="IT33" s="39"/>
      <c r="IU33" s="39"/>
      <c r="IV33" s="39"/>
      <c r="IW33" s="39"/>
    </row>
    <row r="34" spans="1:257">
      <c r="B34" s="57"/>
      <c r="C34" s="50"/>
      <c r="D34" s="50"/>
      <c r="E34" s="51"/>
      <c r="F34" s="55"/>
      <c r="G34" s="38"/>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c r="IV34" s="39"/>
      <c r="IW34" s="39"/>
    </row>
    <row r="35" spans="1:257" s="36" customFormat="1">
      <c r="A35" s="32"/>
      <c r="B35" s="650" t="s">
        <v>111</v>
      </c>
      <c r="C35" s="652" t="s">
        <v>112</v>
      </c>
      <c r="D35" s="654" t="s">
        <v>7</v>
      </c>
      <c r="E35" s="656" t="s">
        <v>8</v>
      </c>
      <c r="F35" s="645" t="s">
        <v>9</v>
      </c>
      <c r="G35" s="647" t="s">
        <v>113</v>
      </c>
    </row>
    <row r="36" spans="1:257" s="36" customFormat="1">
      <c r="A36" s="32"/>
      <c r="B36" s="651"/>
      <c r="C36" s="653"/>
      <c r="D36" s="655"/>
      <c r="E36" s="657"/>
      <c r="F36" s="646"/>
      <c r="G36" s="648"/>
    </row>
    <row r="37" spans="1:257" s="39" customFormat="1">
      <c r="A37" s="32"/>
      <c r="B37" s="135">
        <v>1</v>
      </c>
      <c r="C37" s="135">
        <v>2</v>
      </c>
      <c r="D37" s="134">
        <v>4</v>
      </c>
      <c r="E37" s="134">
        <v>3</v>
      </c>
      <c r="F37" s="134">
        <v>5</v>
      </c>
      <c r="G37" s="134">
        <v>6</v>
      </c>
    </row>
    <row r="38" spans="1:257" s="39" customFormat="1">
      <c r="A38" s="32"/>
      <c r="B38" s="33"/>
      <c r="C38" s="34"/>
      <c r="D38" s="35"/>
      <c r="E38" s="36"/>
      <c r="F38" s="37"/>
      <c r="G38" s="38"/>
    </row>
    <row r="39" spans="1:257" s="42" customFormat="1">
      <c r="A39" s="40"/>
      <c r="B39" s="41" t="s">
        <v>37</v>
      </c>
      <c r="C39" s="27" t="s">
        <v>0</v>
      </c>
      <c r="D39" s="28"/>
      <c r="E39" s="29"/>
      <c r="F39" s="30"/>
      <c r="G39" s="31"/>
    </row>
    <row r="40" spans="1:257" s="39" customFormat="1">
      <c r="A40" s="32"/>
      <c r="B40" s="54"/>
      <c r="C40" s="50"/>
      <c r="D40" s="51"/>
      <c r="E40" s="51"/>
      <c r="F40" s="55"/>
    </row>
    <row r="41" spans="1:257" s="65" customFormat="1">
      <c r="A41" s="58">
        <v>1</v>
      </c>
      <c r="B41" s="59"/>
      <c r="C41" s="60" t="s">
        <v>1</v>
      </c>
      <c r="D41" s="61"/>
      <c r="E41" s="62"/>
      <c r="F41" s="63"/>
      <c r="G41" s="64"/>
    </row>
    <row r="42" spans="1:257" s="39" customFormat="1">
      <c r="A42" s="32"/>
      <c r="B42" s="66"/>
      <c r="C42" s="34"/>
      <c r="D42" s="130"/>
      <c r="E42" s="131"/>
      <c r="F42" s="136"/>
      <c r="G42" s="133"/>
    </row>
    <row r="43" spans="1:257" s="39" customFormat="1" ht="96.6">
      <c r="A43" s="32">
        <v>1</v>
      </c>
      <c r="B43" s="33">
        <v>1</v>
      </c>
      <c r="C43" s="34" t="s">
        <v>61</v>
      </c>
      <c r="D43" s="35">
        <v>1</v>
      </c>
      <c r="E43" s="36" t="s">
        <v>10</v>
      </c>
      <c r="F43" s="67"/>
      <c r="G43" s="133">
        <f>D43*ROUND(F43,2)</f>
        <v>0</v>
      </c>
    </row>
    <row r="44" spans="1:257" s="39" customFormat="1">
      <c r="A44" s="32"/>
      <c r="B44" s="33"/>
      <c r="C44" s="34"/>
      <c r="D44" s="35"/>
      <c r="E44" s="36"/>
      <c r="F44" s="67"/>
      <c r="G44" s="133"/>
    </row>
    <row r="45" spans="1:257" s="39" customFormat="1" ht="27.6">
      <c r="A45" s="32">
        <v>1</v>
      </c>
      <c r="B45" s="33">
        <f>+B43+1</f>
        <v>2</v>
      </c>
      <c r="C45" s="34" t="s">
        <v>45</v>
      </c>
      <c r="D45" s="35">
        <v>1</v>
      </c>
      <c r="E45" s="36" t="s">
        <v>10</v>
      </c>
      <c r="F45" s="67"/>
      <c r="G45" s="133">
        <f t="shared" ref="G45:G47" si="0">D45*ROUND(F45,2)</f>
        <v>0</v>
      </c>
    </row>
    <row r="46" spans="1:257" s="39" customFormat="1">
      <c r="A46" s="32"/>
      <c r="B46" s="33"/>
      <c r="C46" s="34"/>
      <c r="D46" s="35"/>
      <c r="E46" s="36"/>
      <c r="F46" s="67"/>
      <c r="G46" s="38"/>
    </row>
    <row r="47" spans="1:257" s="39" customFormat="1" ht="69">
      <c r="A47" s="32">
        <v>1</v>
      </c>
      <c r="B47" s="33">
        <v>3</v>
      </c>
      <c r="C47" s="34" t="s">
        <v>46</v>
      </c>
      <c r="D47" s="35">
        <v>1</v>
      </c>
      <c r="E47" s="36" t="s">
        <v>10</v>
      </c>
      <c r="F47" s="67"/>
      <c r="G47" s="38">
        <f t="shared" si="0"/>
        <v>0</v>
      </c>
    </row>
    <row r="48" spans="1:257" s="39" customFormat="1">
      <c r="A48" s="32"/>
      <c r="B48" s="33"/>
      <c r="C48" s="34"/>
      <c r="D48" s="68"/>
      <c r="E48" s="69"/>
      <c r="F48" s="70"/>
      <c r="G48" s="38"/>
    </row>
    <row r="49" spans="1:7" s="39" customFormat="1" ht="12" customHeight="1">
      <c r="A49" s="32"/>
      <c r="B49" s="33"/>
      <c r="C49" s="34"/>
      <c r="D49" s="68"/>
      <c r="E49" s="69"/>
      <c r="F49" s="70"/>
      <c r="G49" s="38"/>
    </row>
    <row r="50" spans="1:7" s="39" customFormat="1" ht="14.4" thickBot="1">
      <c r="A50" s="71">
        <v>1</v>
      </c>
      <c r="B50" s="72"/>
      <c r="C50" s="73" t="s">
        <v>12</v>
      </c>
      <c r="D50" s="74"/>
      <c r="E50" s="75"/>
      <c r="F50" s="76"/>
      <c r="G50" s="77">
        <f>SUM(G43:G49)</f>
        <v>0</v>
      </c>
    </row>
    <row r="51" spans="1:7" s="39" customFormat="1" ht="14.4" thickTop="1">
      <c r="A51" s="32"/>
      <c r="B51" s="33"/>
      <c r="C51" s="34"/>
      <c r="D51" s="35"/>
      <c r="E51" s="36"/>
      <c r="F51" s="67"/>
      <c r="G51" s="38"/>
    </row>
    <row r="52" spans="1:7" s="39" customFormat="1">
      <c r="A52" s="32"/>
      <c r="B52" s="33"/>
      <c r="C52" s="34"/>
      <c r="D52" s="35"/>
      <c r="E52" s="36"/>
      <c r="F52" s="67"/>
      <c r="G52" s="38"/>
    </row>
    <row r="53" spans="1:7" s="39" customFormat="1">
      <c r="A53" s="58">
        <v>2</v>
      </c>
      <c r="B53" s="59"/>
      <c r="C53" s="78" t="s">
        <v>2</v>
      </c>
      <c r="D53" s="79"/>
      <c r="E53" s="80"/>
      <c r="F53" s="81"/>
      <c r="G53" s="82"/>
    </row>
    <row r="54" spans="1:7" s="39" customFormat="1">
      <c r="A54" s="32"/>
      <c r="B54" s="33"/>
      <c r="C54" s="34"/>
      <c r="D54" s="35"/>
      <c r="E54" s="36"/>
      <c r="F54" s="67"/>
      <c r="G54" s="38"/>
    </row>
    <row r="55" spans="1:7" s="39" customFormat="1">
      <c r="A55" s="32"/>
      <c r="B55" s="33"/>
      <c r="C55" s="34" t="s">
        <v>13</v>
      </c>
      <c r="D55" s="35"/>
      <c r="E55" s="36"/>
      <c r="F55" s="67"/>
      <c r="G55" s="38"/>
    </row>
    <row r="56" spans="1:7" s="39" customFormat="1" ht="74.400000000000006" customHeight="1">
      <c r="A56" s="32"/>
      <c r="B56" s="33" t="s">
        <v>14</v>
      </c>
      <c r="C56" s="649" t="s">
        <v>15</v>
      </c>
      <c r="D56" s="649"/>
      <c r="E56" s="649"/>
      <c r="F56" s="83"/>
      <c r="G56" s="84"/>
    </row>
    <row r="57" spans="1:7" s="39" customFormat="1" ht="84" customHeight="1">
      <c r="A57" s="32"/>
      <c r="B57" s="33" t="s">
        <v>14</v>
      </c>
      <c r="C57" s="649" t="s">
        <v>62</v>
      </c>
      <c r="D57" s="649"/>
      <c r="E57" s="649"/>
      <c r="F57" s="83"/>
      <c r="G57" s="84"/>
    </row>
    <row r="58" spans="1:7" s="39" customFormat="1">
      <c r="A58" s="32"/>
      <c r="B58" s="33"/>
      <c r="C58" s="34"/>
      <c r="D58" s="35"/>
      <c r="E58" s="36"/>
      <c r="F58" s="67"/>
      <c r="G58" s="38"/>
    </row>
    <row r="59" spans="1:7" s="39" customFormat="1" ht="27.6">
      <c r="A59" s="32">
        <v>2</v>
      </c>
      <c r="B59" s="33">
        <v>1</v>
      </c>
      <c r="C59" s="34" t="s">
        <v>63</v>
      </c>
      <c r="D59" s="35"/>
      <c r="E59" s="36"/>
      <c r="F59" s="67"/>
      <c r="G59" s="38"/>
    </row>
    <row r="60" spans="1:7" s="39" customFormat="1">
      <c r="A60" s="32"/>
      <c r="B60" s="33" t="s">
        <v>40</v>
      </c>
      <c r="C60" s="34" t="s">
        <v>64</v>
      </c>
      <c r="D60" s="67">
        <f>28*6</f>
        <v>168</v>
      </c>
      <c r="E60" s="36" t="s">
        <v>11</v>
      </c>
      <c r="F60" s="67"/>
      <c r="G60" s="38">
        <f t="shared" ref="G60:G63" si="1">D60*ROUND(F60,2)</f>
        <v>0</v>
      </c>
    </row>
    <row r="61" spans="1:7" s="39" customFormat="1">
      <c r="A61" s="32"/>
      <c r="B61" s="33" t="s">
        <v>41</v>
      </c>
      <c r="C61" s="34" t="s">
        <v>66</v>
      </c>
      <c r="D61" s="67">
        <f>42*2.5*2.55</f>
        <v>267.75</v>
      </c>
      <c r="E61" s="36" t="s">
        <v>65</v>
      </c>
      <c r="F61" s="67"/>
      <c r="G61" s="38">
        <f t="shared" si="1"/>
        <v>0</v>
      </c>
    </row>
    <row r="62" spans="1:7" s="39" customFormat="1" ht="27.6">
      <c r="A62" s="32"/>
      <c r="B62" s="33" t="s">
        <v>47</v>
      </c>
      <c r="C62" s="34" t="s">
        <v>67</v>
      </c>
      <c r="D62" s="67">
        <f>11*26</f>
        <v>286</v>
      </c>
      <c r="E62" s="36" t="s">
        <v>65</v>
      </c>
      <c r="F62" s="67"/>
      <c r="G62" s="38">
        <f t="shared" si="1"/>
        <v>0</v>
      </c>
    </row>
    <row r="63" spans="1:7" s="39" customFormat="1" ht="27.6">
      <c r="A63" s="32"/>
      <c r="B63" s="33" t="s">
        <v>48</v>
      </c>
      <c r="C63" s="34" t="s">
        <v>109</v>
      </c>
      <c r="D63" s="35">
        <v>1</v>
      </c>
      <c r="E63" s="36" t="s">
        <v>10</v>
      </c>
      <c r="F63" s="67"/>
      <c r="G63" s="38">
        <f t="shared" si="1"/>
        <v>0</v>
      </c>
    </row>
    <row r="64" spans="1:7" s="39" customFormat="1">
      <c r="A64" s="32"/>
      <c r="B64" s="33"/>
      <c r="C64" s="34"/>
      <c r="D64" s="35"/>
      <c r="E64" s="36"/>
      <c r="F64" s="67"/>
      <c r="G64" s="38"/>
    </row>
    <row r="65" spans="1:8" s="39" customFormat="1">
      <c r="A65" s="32">
        <v>2</v>
      </c>
      <c r="B65" s="33">
        <f>+B59+1</f>
        <v>2</v>
      </c>
      <c r="C65" s="34" t="s">
        <v>68</v>
      </c>
      <c r="D65" s="35">
        <v>54</v>
      </c>
      <c r="E65" s="36" t="s">
        <v>16</v>
      </c>
      <c r="F65" s="67"/>
      <c r="G65" s="38">
        <f t="shared" ref="G65:G77" si="2">D65*ROUND(F65,2)</f>
        <v>0</v>
      </c>
    </row>
    <row r="66" spans="1:8" s="39" customFormat="1">
      <c r="A66" s="32"/>
      <c r="B66" s="33"/>
      <c r="C66" s="34"/>
      <c r="D66" s="35"/>
      <c r="E66" s="36"/>
      <c r="F66" s="67"/>
      <c r="G66" s="38"/>
    </row>
    <row r="67" spans="1:8" s="39" customFormat="1" ht="27.6">
      <c r="A67" s="32">
        <v>2</v>
      </c>
      <c r="B67" s="33">
        <f t="shared" ref="B67:B75" si="3">+B65+1</f>
        <v>3</v>
      </c>
      <c r="C67" s="34" t="s">
        <v>69</v>
      </c>
      <c r="D67" s="35">
        <v>350</v>
      </c>
      <c r="E67" s="36" t="s">
        <v>11</v>
      </c>
      <c r="F67" s="67"/>
      <c r="G67" s="38">
        <f t="shared" si="2"/>
        <v>0</v>
      </c>
    </row>
    <row r="68" spans="1:8" s="39" customFormat="1">
      <c r="A68" s="32"/>
      <c r="B68" s="33"/>
      <c r="C68" s="34"/>
      <c r="D68" s="35"/>
      <c r="E68" s="36"/>
      <c r="F68" s="67"/>
      <c r="G68" s="38"/>
    </row>
    <row r="69" spans="1:8" s="39" customFormat="1" ht="27.6">
      <c r="A69" s="32">
        <v>2</v>
      </c>
      <c r="B69" s="33">
        <f t="shared" si="3"/>
        <v>4</v>
      </c>
      <c r="C69" s="34" t="s">
        <v>108</v>
      </c>
      <c r="D69" s="35">
        <v>4</v>
      </c>
      <c r="E69" s="36" t="s">
        <v>17</v>
      </c>
      <c r="F69" s="67"/>
      <c r="G69" s="38">
        <f t="shared" si="2"/>
        <v>0</v>
      </c>
    </row>
    <row r="70" spans="1:8" s="39" customFormat="1">
      <c r="A70" s="32"/>
      <c r="B70" s="33"/>
      <c r="C70" s="34"/>
      <c r="D70" s="35"/>
      <c r="E70" s="36"/>
      <c r="F70" s="67"/>
      <c r="G70" s="38"/>
    </row>
    <row r="71" spans="1:8" s="39" customFormat="1" ht="27.6">
      <c r="A71" s="32">
        <v>2</v>
      </c>
      <c r="B71" s="33">
        <f t="shared" si="3"/>
        <v>5</v>
      </c>
      <c r="C71" s="34" t="s">
        <v>70</v>
      </c>
      <c r="D71" s="35">
        <v>2</v>
      </c>
      <c r="E71" s="36" t="s">
        <v>17</v>
      </c>
      <c r="F71" s="67"/>
      <c r="G71" s="38">
        <f t="shared" si="2"/>
        <v>0</v>
      </c>
    </row>
    <row r="72" spans="1:8" s="39" customFormat="1">
      <c r="A72" s="32"/>
      <c r="B72" s="33"/>
      <c r="C72" s="34"/>
      <c r="D72" s="35"/>
      <c r="E72" s="36"/>
      <c r="F72" s="67"/>
      <c r="G72" s="38"/>
    </row>
    <row r="73" spans="1:8" s="39" customFormat="1" ht="27.6">
      <c r="A73" s="127">
        <v>2</v>
      </c>
      <c r="B73" s="128">
        <f t="shared" si="3"/>
        <v>6</v>
      </c>
      <c r="C73" s="129" t="s">
        <v>71</v>
      </c>
      <c r="D73" s="130">
        <v>1</v>
      </c>
      <c r="E73" s="131" t="s">
        <v>10</v>
      </c>
      <c r="F73" s="132"/>
      <c r="G73" s="38">
        <f t="shared" si="2"/>
        <v>0</v>
      </c>
    </row>
    <row r="74" spans="1:8" s="39" customFormat="1">
      <c r="A74" s="32"/>
      <c r="B74" s="33"/>
      <c r="C74" s="34"/>
      <c r="D74" s="35"/>
      <c r="E74" s="36"/>
      <c r="F74" s="67"/>
      <c r="G74" s="38"/>
    </row>
    <row r="75" spans="1:8" s="39" customFormat="1" ht="27.6">
      <c r="A75" s="32">
        <v>2</v>
      </c>
      <c r="B75" s="33">
        <f t="shared" si="3"/>
        <v>7</v>
      </c>
      <c r="C75" s="34" t="s">
        <v>72</v>
      </c>
      <c r="D75" s="35">
        <v>27</v>
      </c>
      <c r="E75" s="36" t="s">
        <v>16</v>
      </c>
      <c r="F75" s="67"/>
      <c r="G75" s="38">
        <f t="shared" si="2"/>
        <v>0</v>
      </c>
    </row>
    <row r="76" spans="1:8" s="39" customFormat="1">
      <c r="A76" s="32"/>
      <c r="B76" s="33"/>
      <c r="C76" s="34"/>
      <c r="D76" s="35"/>
      <c r="E76" s="36"/>
      <c r="F76" s="67"/>
      <c r="G76" s="38"/>
    </row>
    <row r="77" spans="1:8" s="39" customFormat="1" ht="27.6">
      <c r="A77" s="32">
        <v>2</v>
      </c>
      <c r="B77" s="33">
        <v>8</v>
      </c>
      <c r="C77" s="34" t="s">
        <v>34</v>
      </c>
      <c r="D77" s="35">
        <v>5</v>
      </c>
      <c r="E77" s="36" t="s">
        <v>35</v>
      </c>
      <c r="F77" s="67"/>
      <c r="G77" s="38">
        <f t="shared" si="2"/>
        <v>0</v>
      </c>
    </row>
    <row r="78" spans="1:8" s="65" customFormat="1">
      <c r="A78" s="85"/>
      <c r="B78" s="33"/>
      <c r="C78" s="34"/>
      <c r="D78" s="35"/>
      <c r="E78" s="36"/>
      <c r="F78" s="67"/>
      <c r="G78" s="38"/>
      <c r="H78" s="39"/>
    </row>
    <row r="79" spans="1:8" s="65" customFormat="1">
      <c r="A79" s="86">
        <v>2</v>
      </c>
      <c r="B79" s="87"/>
      <c r="C79" s="60" t="s">
        <v>18</v>
      </c>
      <c r="D79" s="88"/>
      <c r="E79" s="62"/>
      <c r="F79" s="89"/>
      <c r="G79" s="64">
        <f>SUM(G58:G78)</f>
        <v>0</v>
      </c>
      <c r="H79" s="39"/>
    </row>
    <row r="80" spans="1:8" s="65" customFormat="1">
      <c r="A80" s="85"/>
      <c r="B80" s="33"/>
      <c r="C80" s="90"/>
      <c r="D80" s="91"/>
      <c r="E80" s="92"/>
      <c r="F80" s="93"/>
      <c r="G80" s="94"/>
      <c r="H80" s="39"/>
    </row>
    <row r="81" spans="1:8" s="65" customFormat="1">
      <c r="A81" s="85"/>
      <c r="B81" s="33"/>
      <c r="C81" s="90"/>
      <c r="D81" s="91"/>
      <c r="E81" s="92"/>
      <c r="F81" s="93"/>
      <c r="G81" s="94"/>
      <c r="H81" s="39"/>
    </row>
    <row r="82" spans="1:8" s="39" customFormat="1">
      <c r="A82" s="32"/>
      <c r="B82" s="33"/>
      <c r="C82" s="34"/>
      <c r="D82" s="35"/>
      <c r="E82" s="36"/>
      <c r="F82" s="67"/>
      <c r="G82" s="38"/>
    </row>
    <row r="83" spans="1:8" s="39" customFormat="1">
      <c r="A83" s="32"/>
      <c r="B83" s="33"/>
      <c r="C83" s="34"/>
      <c r="D83" s="35"/>
      <c r="E83" s="36"/>
      <c r="F83" s="67"/>
      <c r="G83" s="38"/>
    </row>
    <row r="84" spans="1:8" s="39" customFormat="1">
      <c r="A84" s="95">
        <v>3</v>
      </c>
      <c r="B84" s="59"/>
      <c r="C84" s="60" t="s">
        <v>75</v>
      </c>
      <c r="D84" s="61"/>
      <c r="E84" s="96"/>
      <c r="F84" s="89"/>
      <c r="G84" s="64"/>
    </row>
    <row r="85" spans="1:8" s="39" customFormat="1" ht="55.2">
      <c r="A85" s="32"/>
      <c r="B85" s="66" t="s">
        <v>81</v>
      </c>
      <c r="C85" s="34" t="s">
        <v>80</v>
      </c>
      <c r="D85" s="97"/>
      <c r="E85" s="36"/>
      <c r="F85" s="67"/>
      <c r="G85" s="38"/>
    </row>
    <row r="86" spans="1:8" s="39" customFormat="1">
      <c r="A86" s="32"/>
      <c r="B86" s="66"/>
      <c r="C86" s="34"/>
      <c r="D86" s="97"/>
      <c r="E86" s="36"/>
      <c r="F86" s="67"/>
      <c r="G86" s="38"/>
    </row>
    <row r="87" spans="1:8" s="39" customFormat="1" ht="41.4">
      <c r="A87" s="32">
        <v>3</v>
      </c>
      <c r="B87" s="33">
        <v>1</v>
      </c>
      <c r="C87" s="34" t="s">
        <v>76</v>
      </c>
      <c r="D87" s="35">
        <f>360*0.6</f>
        <v>216</v>
      </c>
      <c r="E87" s="36" t="s">
        <v>77</v>
      </c>
      <c r="F87" s="67"/>
      <c r="G87" s="38">
        <f>D87*ROUND(F87,2)</f>
        <v>0</v>
      </c>
    </row>
    <row r="88" spans="1:8" s="39" customFormat="1">
      <c r="A88" s="32"/>
      <c r="B88" s="66"/>
      <c r="C88" s="34"/>
      <c r="D88" s="35"/>
      <c r="E88" s="36"/>
      <c r="F88" s="67"/>
      <c r="G88" s="38"/>
    </row>
    <row r="89" spans="1:8" s="39" customFormat="1">
      <c r="A89" s="32"/>
      <c r="B89" s="66"/>
      <c r="C89" s="34"/>
      <c r="D89" s="35"/>
      <c r="E89" s="36"/>
      <c r="F89" s="67"/>
      <c r="G89" s="38"/>
    </row>
    <row r="90" spans="1:8" s="39" customFormat="1" ht="55.2">
      <c r="A90" s="32">
        <v>3</v>
      </c>
      <c r="B90" s="33">
        <v>2</v>
      </c>
      <c r="C90" s="34" t="s">
        <v>79</v>
      </c>
      <c r="D90" s="35">
        <f>360*0.2</f>
        <v>72</v>
      </c>
      <c r="E90" s="36" t="s">
        <v>77</v>
      </c>
      <c r="F90" s="67"/>
      <c r="G90" s="38">
        <f t="shared" ref="G90:G94" si="4">D90*ROUND(F90,2)</f>
        <v>0</v>
      </c>
    </row>
    <row r="91" spans="1:8" s="39" customFormat="1">
      <c r="A91" s="32"/>
      <c r="B91" s="66"/>
      <c r="C91" s="34"/>
      <c r="D91" s="35"/>
      <c r="E91" s="36"/>
      <c r="F91" s="67"/>
      <c r="G91" s="38"/>
    </row>
    <row r="92" spans="1:8" s="39" customFormat="1" ht="27.6">
      <c r="A92" s="32">
        <v>3</v>
      </c>
      <c r="B92" s="33">
        <v>3</v>
      </c>
      <c r="C92" s="34" t="s">
        <v>78</v>
      </c>
      <c r="D92" s="35">
        <v>39</v>
      </c>
      <c r="E92" s="36" t="s">
        <v>77</v>
      </c>
      <c r="F92" s="67"/>
      <c r="G92" s="38">
        <f t="shared" si="4"/>
        <v>0</v>
      </c>
    </row>
    <row r="93" spans="1:8" s="39" customFormat="1">
      <c r="A93" s="32"/>
      <c r="B93" s="66"/>
      <c r="C93" s="34"/>
      <c r="D93" s="35"/>
      <c r="E93" s="36"/>
      <c r="F93" s="67"/>
      <c r="G93" s="38"/>
    </row>
    <row r="94" spans="1:8" s="39" customFormat="1" ht="27.6">
      <c r="A94" s="32">
        <v>3</v>
      </c>
      <c r="B94" s="33">
        <v>4</v>
      </c>
      <c r="C94" s="34" t="s">
        <v>95</v>
      </c>
      <c r="D94" s="35">
        <v>19</v>
      </c>
      <c r="E94" s="36" t="s">
        <v>77</v>
      </c>
      <c r="F94" s="67"/>
      <c r="G94" s="38">
        <f t="shared" si="4"/>
        <v>0</v>
      </c>
    </row>
    <row r="95" spans="1:8" s="39" customFormat="1">
      <c r="A95" s="571"/>
      <c r="B95" s="572"/>
      <c r="C95" s="573"/>
      <c r="D95" s="574"/>
      <c r="E95" s="575"/>
      <c r="F95" s="576"/>
      <c r="G95" s="577"/>
    </row>
    <row r="96" spans="1:8" s="39" customFormat="1" ht="14.4" thickBot="1">
      <c r="A96" s="98">
        <v>3</v>
      </c>
      <c r="B96" s="72"/>
      <c r="C96" s="73" t="s">
        <v>82</v>
      </c>
      <c r="D96" s="74"/>
      <c r="E96" s="99"/>
      <c r="F96" s="76"/>
      <c r="G96" s="100">
        <f>SUM(G86:G95)</f>
        <v>0</v>
      </c>
    </row>
    <row r="97" spans="1:8" s="39" customFormat="1" ht="14.4" thickTop="1">
      <c r="A97" s="32"/>
      <c r="B97" s="66"/>
      <c r="C97" s="34"/>
      <c r="D97" s="97"/>
      <c r="E97" s="36"/>
      <c r="F97" s="67"/>
      <c r="G97" s="38"/>
      <c r="H97" s="51"/>
    </row>
    <row r="98" spans="1:8" s="39" customFormat="1">
      <c r="A98" s="95">
        <v>4</v>
      </c>
      <c r="B98" s="59"/>
      <c r="C98" s="60" t="s">
        <v>83</v>
      </c>
      <c r="D98" s="61"/>
      <c r="E98" s="96"/>
      <c r="F98" s="89"/>
      <c r="G98" s="64"/>
    </row>
    <row r="99" spans="1:8" s="39" customFormat="1">
      <c r="A99" s="32"/>
      <c r="B99" s="66"/>
      <c r="C99" s="34"/>
      <c r="D99" s="97"/>
      <c r="E99" s="36"/>
      <c r="F99" s="67"/>
      <c r="G99" s="38"/>
    </row>
    <row r="100" spans="1:8" s="39" customFormat="1">
      <c r="A100" s="32"/>
      <c r="B100" s="66"/>
      <c r="C100" s="34"/>
      <c r="D100" s="97"/>
      <c r="E100" s="36"/>
      <c r="F100" s="67"/>
      <c r="G100" s="38"/>
    </row>
    <row r="101" spans="1:8" s="39" customFormat="1" ht="69">
      <c r="A101" s="32">
        <v>4</v>
      </c>
      <c r="B101" s="33">
        <v>1</v>
      </c>
      <c r="C101" s="34" t="s">
        <v>85</v>
      </c>
      <c r="D101" s="35">
        <f>310*1.1</f>
        <v>341</v>
      </c>
      <c r="E101" s="36" t="s">
        <v>11</v>
      </c>
      <c r="F101" s="67"/>
      <c r="G101" s="38">
        <f t="shared" ref="G101:G115" si="5">D101*ROUND(F101,2)</f>
        <v>0</v>
      </c>
    </row>
    <row r="102" spans="1:8" s="39" customFormat="1">
      <c r="A102" s="32"/>
      <c r="B102" s="66"/>
      <c r="C102" s="34"/>
      <c r="D102" s="35"/>
      <c r="E102" s="36"/>
      <c r="F102" s="67"/>
      <c r="G102" s="38"/>
    </row>
    <row r="103" spans="1:8" s="39" customFormat="1" ht="41.4">
      <c r="A103" s="32">
        <v>4</v>
      </c>
      <c r="B103" s="33">
        <v>2</v>
      </c>
      <c r="C103" s="34" t="s">
        <v>87</v>
      </c>
      <c r="D103" s="35">
        <v>88</v>
      </c>
      <c r="E103" s="36" t="s">
        <v>16</v>
      </c>
      <c r="F103" s="67"/>
      <c r="G103" s="38">
        <f t="shared" si="5"/>
        <v>0</v>
      </c>
    </row>
    <row r="104" spans="1:8" s="39" customFormat="1">
      <c r="A104" s="32"/>
      <c r="B104" s="66"/>
      <c r="C104" s="34"/>
      <c r="D104" s="35"/>
      <c r="E104" s="36"/>
      <c r="F104" s="67"/>
      <c r="G104" s="38"/>
    </row>
    <row r="105" spans="1:8" s="39" customFormat="1" ht="41.4">
      <c r="A105" s="32">
        <v>4</v>
      </c>
      <c r="B105" s="33">
        <v>3</v>
      </c>
      <c r="C105" s="34" t="s">
        <v>101</v>
      </c>
      <c r="D105" s="35">
        <f>310*0.3</f>
        <v>93</v>
      </c>
      <c r="E105" s="36" t="s">
        <v>77</v>
      </c>
      <c r="F105" s="67"/>
      <c r="G105" s="38">
        <f t="shared" si="5"/>
        <v>0</v>
      </c>
    </row>
    <row r="106" spans="1:8" s="39" customFormat="1">
      <c r="A106" s="32"/>
      <c r="B106" s="66"/>
      <c r="C106" s="34"/>
      <c r="D106" s="35"/>
      <c r="E106" s="36"/>
      <c r="F106" s="67"/>
      <c r="G106" s="38"/>
    </row>
    <row r="107" spans="1:8" s="39" customFormat="1" ht="41.4">
      <c r="A107" s="32">
        <v>4</v>
      </c>
      <c r="B107" s="33">
        <v>4</v>
      </c>
      <c r="C107" s="34" t="s">
        <v>90</v>
      </c>
      <c r="D107" s="35">
        <v>450</v>
      </c>
      <c r="E107" s="36" t="s">
        <v>65</v>
      </c>
      <c r="F107" s="67"/>
      <c r="G107" s="38">
        <f t="shared" si="5"/>
        <v>0</v>
      </c>
    </row>
    <row r="108" spans="1:8" s="39" customFormat="1">
      <c r="A108" s="32"/>
      <c r="B108" s="66"/>
      <c r="C108" s="34"/>
      <c r="D108" s="35"/>
      <c r="E108" s="36"/>
      <c r="F108" s="67"/>
      <c r="G108" s="38"/>
    </row>
    <row r="109" spans="1:8" s="39" customFormat="1" ht="41.4">
      <c r="A109" s="32">
        <v>4</v>
      </c>
      <c r="B109" s="33">
        <v>5</v>
      </c>
      <c r="C109" s="34" t="s">
        <v>89</v>
      </c>
      <c r="D109" s="35">
        <v>850</v>
      </c>
      <c r="E109" s="36" t="s">
        <v>65</v>
      </c>
      <c r="F109" s="67"/>
      <c r="G109" s="38">
        <f t="shared" si="5"/>
        <v>0</v>
      </c>
    </row>
    <row r="110" spans="1:8" s="39" customFormat="1">
      <c r="A110" s="32"/>
      <c r="B110" s="33"/>
      <c r="C110" s="34"/>
      <c r="D110" s="35"/>
      <c r="E110" s="36"/>
      <c r="F110" s="67"/>
      <c r="G110" s="38"/>
    </row>
    <row r="111" spans="1:8" s="39" customFormat="1" ht="33" customHeight="1">
      <c r="A111" s="32">
        <v>4</v>
      </c>
      <c r="B111" s="33">
        <v>6</v>
      </c>
      <c r="C111" s="34" t="s">
        <v>88</v>
      </c>
      <c r="D111" s="35">
        <v>5000</v>
      </c>
      <c r="E111" s="36" t="s">
        <v>65</v>
      </c>
      <c r="F111" s="67"/>
      <c r="G111" s="38">
        <f t="shared" si="5"/>
        <v>0</v>
      </c>
    </row>
    <row r="112" spans="1:8" s="39" customFormat="1">
      <c r="A112" s="32"/>
      <c r="B112" s="66"/>
      <c r="C112" s="34"/>
      <c r="D112" s="35"/>
      <c r="E112" s="36"/>
      <c r="F112" s="67"/>
      <c r="G112" s="38"/>
    </row>
    <row r="113" spans="1:8" s="39" customFormat="1" ht="41.4">
      <c r="A113" s="32">
        <v>4</v>
      </c>
      <c r="B113" s="33">
        <v>7</v>
      </c>
      <c r="C113" s="34" t="s">
        <v>84</v>
      </c>
      <c r="D113" s="35">
        <v>16.5</v>
      </c>
      <c r="E113" s="36" t="s">
        <v>16</v>
      </c>
      <c r="F113" s="67"/>
      <c r="G113" s="38">
        <f t="shared" si="5"/>
        <v>0</v>
      </c>
    </row>
    <row r="114" spans="1:8" s="39" customFormat="1">
      <c r="A114" s="32"/>
      <c r="B114" s="66"/>
      <c r="C114" s="34"/>
      <c r="D114" s="35"/>
      <c r="E114" s="36"/>
      <c r="F114" s="67"/>
      <c r="G114" s="38"/>
    </row>
    <row r="115" spans="1:8" s="39" customFormat="1" ht="27.6">
      <c r="A115" s="32">
        <v>4</v>
      </c>
      <c r="B115" s="33">
        <v>8</v>
      </c>
      <c r="C115" s="34" t="s">
        <v>86</v>
      </c>
      <c r="D115" s="35">
        <v>310</v>
      </c>
      <c r="E115" s="36" t="s">
        <v>11</v>
      </c>
      <c r="F115" s="67"/>
      <c r="G115" s="38">
        <f t="shared" si="5"/>
        <v>0</v>
      </c>
    </row>
    <row r="116" spans="1:8" s="39" customFormat="1">
      <c r="A116" s="32"/>
      <c r="B116" s="66"/>
      <c r="C116" s="34"/>
      <c r="D116" s="35"/>
      <c r="E116" s="36"/>
      <c r="F116" s="67"/>
      <c r="G116" s="38"/>
    </row>
    <row r="117" spans="1:8" s="39" customFormat="1">
      <c r="A117" s="32"/>
      <c r="B117" s="33"/>
      <c r="C117" s="34"/>
      <c r="D117" s="35"/>
      <c r="E117" s="36"/>
      <c r="F117" s="67"/>
      <c r="G117" s="38"/>
      <c r="H117" s="51"/>
    </row>
    <row r="118" spans="1:8" s="39" customFormat="1" ht="14.4" thickBot="1">
      <c r="A118" s="98">
        <v>4</v>
      </c>
      <c r="B118" s="72"/>
      <c r="C118" s="73" t="s">
        <v>74</v>
      </c>
      <c r="D118" s="74"/>
      <c r="E118" s="99"/>
      <c r="F118" s="76"/>
      <c r="G118" s="100">
        <f>SUM(G100:G117)</f>
        <v>0</v>
      </c>
    </row>
    <row r="119" spans="1:8" s="39" customFormat="1" ht="14.4" thickTop="1">
      <c r="A119" s="32"/>
      <c r="B119" s="66"/>
      <c r="C119" s="34"/>
      <c r="D119" s="97"/>
      <c r="E119" s="36"/>
      <c r="F119" s="67"/>
      <c r="G119" s="38"/>
      <c r="H119" s="51"/>
    </row>
    <row r="120" spans="1:8" s="39" customFormat="1">
      <c r="A120" s="95">
        <v>5</v>
      </c>
      <c r="B120" s="59"/>
      <c r="C120" s="60" t="s">
        <v>44</v>
      </c>
      <c r="D120" s="61"/>
      <c r="E120" s="96"/>
      <c r="F120" s="89"/>
      <c r="G120" s="64"/>
    </row>
    <row r="121" spans="1:8" s="39" customFormat="1">
      <c r="A121" s="32"/>
      <c r="B121" s="66"/>
      <c r="C121" s="34"/>
      <c r="D121" s="97"/>
      <c r="E121" s="36"/>
      <c r="F121" s="67"/>
      <c r="G121" s="38"/>
    </row>
    <row r="122" spans="1:8" s="39" customFormat="1">
      <c r="A122" s="32"/>
      <c r="B122" s="66"/>
      <c r="C122" s="34"/>
      <c r="D122" s="97"/>
      <c r="E122" s="36"/>
      <c r="F122" s="67"/>
      <c r="G122" s="38"/>
    </row>
    <row r="123" spans="1:8" s="39" customFormat="1" ht="41.4">
      <c r="A123" s="32">
        <v>5</v>
      </c>
      <c r="B123" s="33">
        <v>1</v>
      </c>
      <c r="C123" s="34" t="s">
        <v>96</v>
      </c>
      <c r="D123" s="35">
        <v>88</v>
      </c>
      <c r="E123" s="36" t="s">
        <v>16</v>
      </c>
      <c r="F123" s="67"/>
      <c r="G123" s="38">
        <f t="shared" ref="G123:G126" si="6">D123*ROUND(F123,2)</f>
        <v>0</v>
      </c>
    </row>
    <row r="124" spans="1:8" s="39" customFormat="1">
      <c r="A124" s="32"/>
      <c r="B124" s="66"/>
      <c r="C124" s="34"/>
      <c r="D124" s="35"/>
      <c r="E124" s="36"/>
      <c r="F124" s="67"/>
      <c r="G124" s="38"/>
    </row>
    <row r="125" spans="1:8" s="39" customFormat="1">
      <c r="A125" s="32"/>
      <c r="B125" s="66"/>
      <c r="C125" s="34"/>
      <c r="D125" s="35"/>
      <c r="E125" s="36"/>
      <c r="F125" s="67"/>
      <c r="G125" s="38"/>
    </row>
    <row r="126" spans="1:8" s="39" customFormat="1" ht="55.2">
      <c r="A126" s="32">
        <v>5</v>
      </c>
      <c r="B126" s="33">
        <v>2</v>
      </c>
      <c r="C126" s="34" t="s">
        <v>49</v>
      </c>
      <c r="D126" s="35">
        <v>45</v>
      </c>
      <c r="E126" s="36" t="s">
        <v>16</v>
      </c>
      <c r="F126" s="67"/>
      <c r="G126" s="38">
        <f t="shared" si="6"/>
        <v>0</v>
      </c>
    </row>
    <row r="127" spans="1:8" s="39" customFormat="1">
      <c r="A127" s="32"/>
      <c r="B127" s="66"/>
      <c r="C127" s="34"/>
      <c r="D127" s="35"/>
      <c r="E127" s="36"/>
      <c r="F127" s="67"/>
      <c r="G127" s="38"/>
    </row>
    <row r="128" spans="1:8" s="39" customFormat="1">
      <c r="A128" s="32"/>
      <c r="B128" s="33"/>
      <c r="C128" s="34"/>
      <c r="D128" s="35"/>
      <c r="E128" s="36"/>
      <c r="F128" s="67"/>
      <c r="G128" s="38"/>
      <c r="H128" s="51"/>
    </row>
    <row r="129" spans="1:257" s="39" customFormat="1" ht="14.4" thickBot="1">
      <c r="A129" s="98">
        <v>5</v>
      </c>
      <c r="B129" s="72"/>
      <c r="C129" s="73" t="s">
        <v>53</v>
      </c>
      <c r="D129" s="74"/>
      <c r="E129" s="99"/>
      <c r="F129" s="76"/>
      <c r="G129" s="100">
        <f>SUM(G122:G128)</f>
        <v>0</v>
      </c>
    </row>
    <row r="130" spans="1:257" s="39" customFormat="1" ht="14.4" thickTop="1">
      <c r="A130" s="32"/>
      <c r="B130" s="66"/>
      <c r="C130" s="34"/>
      <c r="D130" s="97"/>
      <c r="E130" s="36"/>
      <c r="F130" s="67"/>
      <c r="G130" s="38"/>
      <c r="H130" s="51"/>
    </row>
    <row r="131" spans="1:257" s="39" customFormat="1">
      <c r="A131" s="32"/>
      <c r="B131" s="33"/>
      <c r="C131" s="34"/>
      <c r="D131" s="35"/>
      <c r="E131" s="36"/>
      <c r="F131" s="67"/>
      <c r="G131" s="38"/>
    </row>
    <row r="132" spans="1:257" s="39" customFormat="1">
      <c r="A132" s="32"/>
      <c r="B132" s="33"/>
      <c r="C132" s="34"/>
      <c r="D132" s="35"/>
      <c r="E132" s="36"/>
      <c r="F132" s="67"/>
      <c r="G132" s="38"/>
    </row>
    <row r="133" spans="1:257" s="39" customFormat="1">
      <c r="A133" s="32"/>
      <c r="B133" s="33"/>
      <c r="C133" s="34"/>
      <c r="D133" s="35"/>
      <c r="E133" s="36"/>
      <c r="F133" s="67"/>
      <c r="G133" s="38"/>
    </row>
    <row r="134" spans="1:257" s="39" customFormat="1">
      <c r="A134" s="32"/>
      <c r="B134" s="33"/>
      <c r="C134" s="34"/>
      <c r="D134" s="35"/>
      <c r="E134" s="36"/>
      <c r="F134" s="67"/>
      <c r="G134" s="38"/>
    </row>
    <row r="135" spans="1:257" s="39" customFormat="1">
      <c r="A135" s="32"/>
      <c r="B135" s="101" t="s">
        <v>36</v>
      </c>
      <c r="C135" s="102" t="s">
        <v>4</v>
      </c>
      <c r="D135" s="103"/>
      <c r="E135" s="104"/>
      <c r="F135" s="105"/>
      <c r="G135" s="106"/>
    </row>
    <row r="136" spans="1:257" s="39" customFormat="1">
      <c r="A136" s="32"/>
      <c r="B136" s="33"/>
      <c r="C136" s="34"/>
      <c r="D136" s="35"/>
      <c r="E136" s="36"/>
      <c r="F136" s="67"/>
      <c r="G136" s="38"/>
    </row>
    <row r="137" spans="1:257" s="39" customFormat="1">
      <c r="A137" s="32"/>
      <c r="B137" s="33"/>
      <c r="C137" s="107" t="s">
        <v>13</v>
      </c>
      <c r="D137" s="35"/>
      <c r="E137" s="36"/>
      <c r="F137" s="67"/>
      <c r="G137" s="38"/>
      <c r="H137" s="51"/>
    </row>
    <row r="138" spans="1:257" s="39" customFormat="1" ht="71.25" customHeight="1">
      <c r="A138" s="32"/>
      <c r="B138" s="33"/>
      <c r="C138" s="649" t="s">
        <v>21</v>
      </c>
      <c r="D138" s="649"/>
      <c r="E138" s="649"/>
      <c r="F138" s="108"/>
      <c r="G138" s="84"/>
      <c r="H138" s="51"/>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09"/>
      <c r="AI138" s="109"/>
      <c r="AJ138" s="109"/>
      <c r="AK138" s="109"/>
      <c r="AL138" s="109"/>
      <c r="AM138" s="109"/>
      <c r="AN138" s="109"/>
      <c r="AO138" s="109"/>
      <c r="AP138" s="109"/>
      <c r="AQ138" s="109"/>
      <c r="AR138" s="109"/>
      <c r="AS138" s="109"/>
      <c r="AT138" s="109"/>
      <c r="AU138" s="109"/>
      <c r="AV138" s="109"/>
      <c r="AW138" s="109"/>
      <c r="AX138" s="109"/>
      <c r="AY138" s="109"/>
      <c r="AZ138" s="109"/>
      <c r="BA138" s="109"/>
      <c r="BB138" s="109"/>
      <c r="BC138" s="109"/>
      <c r="BD138" s="109"/>
      <c r="BE138" s="109"/>
      <c r="BF138" s="109"/>
      <c r="BG138" s="109"/>
      <c r="BH138" s="109"/>
      <c r="BI138" s="109"/>
      <c r="BJ138" s="109"/>
      <c r="BK138" s="109"/>
      <c r="BL138" s="109"/>
      <c r="BM138" s="109"/>
      <c r="BN138" s="109"/>
      <c r="BO138" s="109"/>
      <c r="BP138" s="109"/>
      <c r="BQ138" s="109"/>
      <c r="BR138" s="109"/>
      <c r="BS138" s="109"/>
      <c r="BT138" s="109"/>
      <c r="BU138" s="109"/>
      <c r="BV138" s="109"/>
      <c r="BW138" s="109"/>
      <c r="BX138" s="109"/>
      <c r="BY138" s="109"/>
      <c r="BZ138" s="109"/>
      <c r="CA138" s="109"/>
      <c r="CB138" s="109"/>
      <c r="CC138" s="109"/>
      <c r="CD138" s="109"/>
      <c r="CE138" s="109"/>
      <c r="CF138" s="109"/>
      <c r="CG138" s="109"/>
      <c r="CH138" s="109"/>
      <c r="CI138" s="109"/>
      <c r="CJ138" s="109"/>
      <c r="CK138" s="109"/>
      <c r="CL138" s="109"/>
      <c r="CM138" s="109"/>
      <c r="CN138" s="109"/>
      <c r="CO138" s="109"/>
      <c r="CP138" s="109"/>
      <c r="CQ138" s="109"/>
      <c r="CR138" s="109"/>
      <c r="CS138" s="109"/>
      <c r="CT138" s="109"/>
      <c r="CU138" s="109"/>
      <c r="CV138" s="109"/>
      <c r="CW138" s="109"/>
      <c r="CX138" s="109"/>
      <c r="CY138" s="109"/>
      <c r="CZ138" s="109"/>
      <c r="DA138" s="109"/>
      <c r="DB138" s="109"/>
      <c r="DC138" s="109"/>
      <c r="DD138" s="109"/>
      <c r="DE138" s="109"/>
      <c r="DF138" s="109"/>
      <c r="DG138" s="109"/>
      <c r="DH138" s="109"/>
      <c r="DI138" s="109"/>
      <c r="DJ138" s="109"/>
      <c r="DK138" s="109"/>
      <c r="DL138" s="109"/>
      <c r="DM138" s="109"/>
      <c r="DN138" s="109"/>
      <c r="DO138" s="109"/>
      <c r="DP138" s="109"/>
      <c r="DQ138" s="109"/>
      <c r="DR138" s="109"/>
      <c r="DS138" s="109"/>
      <c r="DT138" s="109"/>
      <c r="DU138" s="109"/>
      <c r="DV138" s="109"/>
      <c r="DW138" s="109"/>
      <c r="DX138" s="109"/>
      <c r="DY138" s="109"/>
      <c r="DZ138" s="109"/>
      <c r="EA138" s="109"/>
      <c r="EB138" s="109"/>
      <c r="EC138" s="109"/>
      <c r="ED138" s="109"/>
      <c r="EE138" s="109"/>
      <c r="EF138" s="109"/>
      <c r="EG138" s="109"/>
      <c r="EH138" s="109"/>
      <c r="EI138" s="109"/>
      <c r="EJ138" s="109"/>
      <c r="EK138" s="109"/>
      <c r="EL138" s="109"/>
      <c r="EM138" s="109"/>
      <c r="EN138" s="109"/>
      <c r="EO138" s="109"/>
      <c r="EP138" s="109"/>
      <c r="EQ138" s="109"/>
      <c r="ER138" s="109"/>
      <c r="ES138" s="109"/>
      <c r="ET138" s="109"/>
      <c r="EU138" s="109"/>
      <c r="EV138" s="109"/>
      <c r="EW138" s="109"/>
      <c r="EX138" s="109"/>
      <c r="EY138" s="109"/>
      <c r="EZ138" s="109"/>
      <c r="FA138" s="109"/>
      <c r="FB138" s="109"/>
      <c r="FC138" s="109"/>
      <c r="FD138" s="109"/>
      <c r="FE138" s="109"/>
      <c r="FF138" s="109"/>
      <c r="FG138" s="109"/>
      <c r="FH138" s="109"/>
      <c r="FI138" s="109"/>
      <c r="FJ138" s="109"/>
      <c r="FK138" s="109"/>
      <c r="FL138" s="109"/>
      <c r="FM138" s="109"/>
      <c r="FN138" s="109"/>
      <c r="FO138" s="109"/>
      <c r="FP138" s="109"/>
      <c r="FQ138" s="109"/>
      <c r="FR138" s="109"/>
      <c r="FS138" s="109"/>
      <c r="FT138" s="109"/>
      <c r="FU138" s="109"/>
      <c r="FV138" s="109"/>
      <c r="FW138" s="109"/>
      <c r="FX138" s="109"/>
      <c r="FY138" s="109"/>
      <c r="FZ138" s="109"/>
      <c r="GA138" s="109"/>
      <c r="GB138" s="109"/>
      <c r="GC138" s="109"/>
      <c r="GD138" s="109"/>
      <c r="GE138" s="109"/>
      <c r="GF138" s="109"/>
      <c r="GG138" s="109"/>
      <c r="GH138" s="109"/>
      <c r="GI138" s="109"/>
      <c r="GJ138" s="109"/>
      <c r="GK138" s="109"/>
      <c r="GL138" s="109"/>
      <c r="GM138" s="109"/>
      <c r="GN138" s="109"/>
      <c r="GO138" s="109"/>
      <c r="GP138" s="109"/>
      <c r="GQ138" s="109"/>
      <c r="GR138" s="109"/>
      <c r="GS138" s="109"/>
      <c r="GT138" s="109"/>
      <c r="GU138" s="109"/>
      <c r="GV138" s="109"/>
      <c r="GW138" s="109"/>
      <c r="GX138" s="109"/>
      <c r="GY138" s="109"/>
      <c r="GZ138" s="109"/>
      <c r="HA138" s="109"/>
      <c r="HB138" s="109"/>
      <c r="HC138" s="109"/>
      <c r="HD138" s="109"/>
      <c r="HE138" s="109"/>
      <c r="HF138" s="109"/>
      <c r="HG138" s="109"/>
      <c r="HH138" s="109"/>
      <c r="HI138" s="109"/>
      <c r="HJ138" s="109"/>
      <c r="HK138" s="109"/>
      <c r="HL138" s="109"/>
      <c r="HM138" s="109"/>
      <c r="HN138" s="109"/>
      <c r="HO138" s="109"/>
      <c r="HP138" s="109"/>
      <c r="HQ138" s="109"/>
      <c r="HR138" s="109"/>
      <c r="HS138" s="109"/>
      <c r="HT138" s="109"/>
      <c r="HU138" s="109"/>
      <c r="HV138" s="109"/>
      <c r="HW138" s="109"/>
      <c r="HX138" s="109"/>
      <c r="HY138" s="109"/>
      <c r="HZ138" s="109"/>
      <c r="IA138" s="109"/>
      <c r="IB138" s="109"/>
      <c r="IC138" s="109"/>
      <c r="ID138" s="109"/>
      <c r="IE138" s="109"/>
      <c r="IF138" s="109"/>
      <c r="IG138" s="109"/>
      <c r="IH138" s="109"/>
      <c r="II138" s="109"/>
      <c r="IJ138" s="109"/>
      <c r="IK138" s="109"/>
      <c r="IL138" s="109"/>
      <c r="IM138" s="109"/>
      <c r="IN138" s="109"/>
      <c r="IO138" s="109"/>
      <c r="IP138" s="109"/>
      <c r="IQ138" s="109"/>
      <c r="IR138" s="109"/>
      <c r="IS138" s="109"/>
      <c r="IT138" s="109"/>
      <c r="IU138" s="109"/>
      <c r="IV138" s="109"/>
      <c r="IW138" s="109"/>
    </row>
    <row r="139" spans="1:257" s="39" customFormat="1" ht="33" customHeight="1">
      <c r="A139" s="32"/>
      <c r="B139" s="33"/>
      <c r="C139" s="649" t="s">
        <v>22</v>
      </c>
      <c r="D139" s="649"/>
      <c r="E139" s="649"/>
      <c r="F139" s="108"/>
      <c r="G139" s="84"/>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c r="AH139" s="109"/>
      <c r="AI139" s="109"/>
      <c r="AJ139" s="109"/>
      <c r="AK139" s="109"/>
      <c r="AL139" s="109"/>
      <c r="AM139" s="109"/>
      <c r="AN139" s="109"/>
      <c r="AO139" s="109"/>
      <c r="AP139" s="109"/>
      <c r="AQ139" s="109"/>
      <c r="AR139" s="109"/>
      <c r="AS139" s="109"/>
      <c r="AT139" s="109"/>
      <c r="AU139" s="109"/>
      <c r="AV139" s="109"/>
      <c r="AW139" s="109"/>
      <c r="AX139" s="109"/>
      <c r="AY139" s="109"/>
      <c r="AZ139" s="109"/>
      <c r="BA139" s="109"/>
      <c r="BB139" s="109"/>
      <c r="BC139" s="109"/>
      <c r="BD139" s="109"/>
      <c r="BE139" s="109"/>
      <c r="BF139" s="109"/>
      <c r="BG139" s="109"/>
      <c r="BH139" s="109"/>
      <c r="BI139" s="109"/>
      <c r="BJ139" s="109"/>
      <c r="BK139" s="109"/>
      <c r="BL139" s="109"/>
      <c r="BM139" s="109"/>
      <c r="BN139" s="109"/>
      <c r="BO139" s="109"/>
      <c r="BP139" s="109"/>
      <c r="BQ139" s="109"/>
      <c r="BR139" s="109"/>
      <c r="BS139" s="109"/>
      <c r="BT139" s="109"/>
      <c r="BU139" s="109"/>
      <c r="BV139" s="109"/>
      <c r="BW139" s="109"/>
      <c r="BX139" s="109"/>
      <c r="BY139" s="109"/>
      <c r="BZ139" s="109"/>
      <c r="CA139" s="109"/>
      <c r="CB139" s="109"/>
      <c r="CC139" s="109"/>
      <c r="CD139" s="109"/>
      <c r="CE139" s="109"/>
      <c r="CF139" s="109"/>
      <c r="CG139" s="109"/>
      <c r="CH139" s="109"/>
      <c r="CI139" s="109"/>
      <c r="CJ139" s="109"/>
      <c r="CK139" s="109"/>
      <c r="CL139" s="109"/>
      <c r="CM139" s="109"/>
      <c r="CN139" s="109"/>
      <c r="CO139" s="109"/>
      <c r="CP139" s="109"/>
      <c r="CQ139" s="109"/>
      <c r="CR139" s="109"/>
      <c r="CS139" s="109"/>
      <c r="CT139" s="109"/>
      <c r="CU139" s="109"/>
      <c r="CV139" s="109"/>
      <c r="CW139" s="109"/>
      <c r="CX139" s="109"/>
      <c r="CY139" s="109"/>
      <c r="CZ139" s="109"/>
      <c r="DA139" s="109"/>
      <c r="DB139" s="109"/>
      <c r="DC139" s="109"/>
      <c r="DD139" s="109"/>
      <c r="DE139" s="109"/>
      <c r="DF139" s="109"/>
      <c r="DG139" s="109"/>
      <c r="DH139" s="109"/>
      <c r="DI139" s="109"/>
      <c r="DJ139" s="109"/>
      <c r="DK139" s="109"/>
      <c r="DL139" s="109"/>
      <c r="DM139" s="109"/>
      <c r="DN139" s="109"/>
      <c r="DO139" s="109"/>
      <c r="DP139" s="109"/>
      <c r="DQ139" s="109"/>
      <c r="DR139" s="109"/>
      <c r="DS139" s="109"/>
      <c r="DT139" s="109"/>
      <c r="DU139" s="109"/>
      <c r="DV139" s="109"/>
      <c r="DW139" s="109"/>
      <c r="DX139" s="109"/>
      <c r="DY139" s="109"/>
      <c r="DZ139" s="109"/>
      <c r="EA139" s="109"/>
      <c r="EB139" s="109"/>
      <c r="EC139" s="109"/>
      <c r="ED139" s="109"/>
      <c r="EE139" s="109"/>
      <c r="EF139" s="109"/>
      <c r="EG139" s="109"/>
      <c r="EH139" s="109"/>
      <c r="EI139" s="109"/>
      <c r="EJ139" s="109"/>
      <c r="EK139" s="109"/>
      <c r="EL139" s="109"/>
      <c r="EM139" s="109"/>
      <c r="EN139" s="109"/>
      <c r="EO139" s="109"/>
      <c r="EP139" s="109"/>
      <c r="EQ139" s="109"/>
      <c r="ER139" s="109"/>
      <c r="ES139" s="109"/>
      <c r="ET139" s="109"/>
      <c r="EU139" s="109"/>
      <c r="EV139" s="109"/>
      <c r="EW139" s="109"/>
      <c r="EX139" s="109"/>
      <c r="EY139" s="109"/>
      <c r="EZ139" s="109"/>
      <c r="FA139" s="109"/>
      <c r="FB139" s="109"/>
      <c r="FC139" s="109"/>
      <c r="FD139" s="109"/>
      <c r="FE139" s="109"/>
      <c r="FF139" s="109"/>
      <c r="FG139" s="109"/>
      <c r="FH139" s="109"/>
      <c r="FI139" s="109"/>
      <c r="FJ139" s="109"/>
      <c r="FK139" s="109"/>
      <c r="FL139" s="109"/>
      <c r="FM139" s="109"/>
      <c r="FN139" s="109"/>
      <c r="FO139" s="109"/>
      <c r="FP139" s="109"/>
      <c r="FQ139" s="109"/>
      <c r="FR139" s="109"/>
      <c r="FS139" s="109"/>
      <c r="FT139" s="109"/>
      <c r="FU139" s="109"/>
      <c r="FV139" s="109"/>
      <c r="FW139" s="109"/>
      <c r="FX139" s="109"/>
      <c r="FY139" s="109"/>
      <c r="FZ139" s="109"/>
      <c r="GA139" s="109"/>
      <c r="GB139" s="109"/>
      <c r="GC139" s="109"/>
      <c r="GD139" s="109"/>
      <c r="GE139" s="109"/>
      <c r="GF139" s="109"/>
      <c r="GG139" s="109"/>
      <c r="GH139" s="109"/>
      <c r="GI139" s="109"/>
      <c r="GJ139" s="109"/>
      <c r="GK139" s="109"/>
      <c r="GL139" s="109"/>
      <c r="GM139" s="109"/>
      <c r="GN139" s="109"/>
      <c r="GO139" s="109"/>
      <c r="GP139" s="109"/>
      <c r="GQ139" s="109"/>
      <c r="GR139" s="109"/>
      <c r="GS139" s="109"/>
      <c r="GT139" s="109"/>
      <c r="GU139" s="109"/>
      <c r="GV139" s="109"/>
      <c r="GW139" s="109"/>
      <c r="GX139" s="109"/>
      <c r="GY139" s="109"/>
      <c r="GZ139" s="109"/>
      <c r="HA139" s="109"/>
      <c r="HB139" s="109"/>
      <c r="HC139" s="109"/>
      <c r="HD139" s="109"/>
      <c r="HE139" s="109"/>
      <c r="HF139" s="109"/>
      <c r="HG139" s="109"/>
      <c r="HH139" s="109"/>
      <c r="HI139" s="109"/>
      <c r="HJ139" s="109"/>
      <c r="HK139" s="109"/>
      <c r="HL139" s="109"/>
      <c r="HM139" s="109"/>
      <c r="HN139" s="109"/>
      <c r="HO139" s="109"/>
      <c r="HP139" s="109"/>
      <c r="HQ139" s="109"/>
      <c r="HR139" s="109"/>
      <c r="HS139" s="109"/>
      <c r="HT139" s="109"/>
      <c r="HU139" s="109"/>
      <c r="HV139" s="109"/>
      <c r="HW139" s="109"/>
      <c r="HX139" s="109"/>
      <c r="HY139" s="109"/>
      <c r="HZ139" s="109"/>
      <c r="IA139" s="109"/>
      <c r="IB139" s="109"/>
      <c r="IC139" s="109"/>
      <c r="ID139" s="109"/>
      <c r="IE139" s="109"/>
      <c r="IF139" s="109"/>
      <c r="IG139" s="109"/>
      <c r="IH139" s="109"/>
      <c r="II139" s="109"/>
      <c r="IJ139" s="109"/>
      <c r="IK139" s="109"/>
      <c r="IL139" s="109"/>
      <c r="IM139" s="109"/>
      <c r="IN139" s="109"/>
      <c r="IO139" s="109"/>
      <c r="IP139" s="109"/>
      <c r="IQ139" s="109"/>
      <c r="IR139" s="109"/>
      <c r="IS139" s="109"/>
      <c r="IT139" s="109"/>
      <c r="IU139" s="109"/>
      <c r="IV139" s="109"/>
      <c r="IW139" s="109"/>
    </row>
    <row r="140" spans="1:257" s="39" customFormat="1" ht="134.4" customHeight="1">
      <c r="A140" s="32"/>
      <c r="B140" s="66"/>
      <c r="C140" s="649" t="s">
        <v>23</v>
      </c>
      <c r="D140" s="649"/>
      <c r="E140" s="649"/>
      <c r="F140" s="108"/>
      <c r="G140" s="84"/>
    </row>
    <row r="141" spans="1:257" s="39" customFormat="1">
      <c r="A141" s="32"/>
      <c r="B141" s="66"/>
      <c r="C141" s="110"/>
      <c r="D141" s="111"/>
      <c r="E141" s="112"/>
      <c r="F141" s="67"/>
      <c r="G141" s="38"/>
      <c r="K141" s="113"/>
    </row>
    <row r="142" spans="1:257" s="39" customFormat="1">
      <c r="A142" s="32"/>
      <c r="B142" s="66"/>
      <c r="C142" s="110"/>
      <c r="D142" s="111"/>
      <c r="E142" s="112"/>
      <c r="F142" s="67"/>
      <c r="G142" s="38"/>
      <c r="K142" s="113"/>
    </row>
    <row r="143" spans="1:257" s="39" customFormat="1">
      <c r="A143" s="32"/>
      <c r="B143" s="33"/>
      <c r="C143" s="34"/>
      <c r="D143" s="35"/>
      <c r="E143" s="36"/>
      <c r="F143" s="67"/>
      <c r="G143" s="38"/>
    </row>
    <row r="144" spans="1:257" s="39" customFormat="1">
      <c r="A144" s="32"/>
      <c r="B144" s="33"/>
      <c r="C144" s="34"/>
      <c r="D144" s="35"/>
      <c r="E144" s="36"/>
      <c r="F144" s="67"/>
      <c r="G144" s="38"/>
    </row>
    <row r="145" spans="1:8" s="39" customFormat="1">
      <c r="A145" s="95">
        <v>1</v>
      </c>
      <c r="B145" s="59"/>
      <c r="C145" s="78" t="s">
        <v>5</v>
      </c>
      <c r="D145" s="79"/>
      <c r="E145" s="80"/>
      <c r="F145" s="81"/>
      <c r="G145" s="82"/>
      <c r="H145" s="51"/>
    </row>
    <row r="146" spans="1:8" s="39" customFormat="1">
      <c r="A146" s="32"/>
      <c r="B146" s="66"/>
      <c r="C146" s="34"/>
      <c r="D146" s="97"/>
      <c r="E146" s="36"/>
      <c r="F146" s="67"/>
      <c r="G146" s="38"/>
    </row>
    <row r="147" spans="1:8" s="39" customFormat="1">
      <c r="A147" s="32"/>
      <c r="B147" s="66"/>
      <c r="C147" s="34" t="s">
        <v>24</v>
      </c>
      <c r="D147" s="97"/>
      <c r="E147" s="36"/>
      <c r="F147" s="67"/>
      <c r="G147" s="38"/>
      <c r="H147" s="51"/>
    </row>
    <row r="148" spans="1:8" s="39" customFormat="1" ht="86.25" customHeight="1">
      <c r="A148" s="32"/>
      <c r="B148" s="66" t="s">
        <v>19</v>
      </c>
      <c r="C148" s="649" t="s">
        <v>25</v>
      </c>
      <c r="D148" s="649"/>
      <c r="E148" s="649"/>
      <c r="F148" s="108"/>
      <c r="G148" s="84"/>
      <c r="H148" s="51"/>
    </row>
    <row r="149" spans="1:8" s="39" customFormat="1" ht="132" customHeight="1">
      <c r="A149" s="32"/>
      <c r="B149" s="66" t="s">
        <v>19</v>
      </c>
      <c r="C149" s="649" t="s">
        <v>26</v>
      </c>
      <c r="D149" s="649"/>
      <c r="E149" s="649"/>
      <c r="F149" s="108"/>
      <c r="G149" s="84"/>
    </row>
    <row r="150" spans="1:8" s="39" customFormat="1">
      <c r="A150" s="32"/>
      <c r="B150" s="66"/>
      <c r="C150" s="649" t="s">
        <v>27</v>
      </c>
      <c r="D150" s="649"/>
      <c r="E150" s="649"/>
      <c r="F150" s="108"/>
      <c r="G150" s="84"/>
    </row>
    <row r="151" spans="1:8" s="39" customFormat="1">
      <c r="A151" s="32"/>
      <c r="B151" s="66" t="s">
        <v>19</v>
      </c>
      <c r="C151" s="649" t="s">
        <v>39</v>
      </c>
      <c r="D151" s="649"/>
      <c r="E151" s="649"/>
      <c r="F151" s="108"/>
      <c r="G151" s="84"/>
    </row>
    <row r="152" spans="1:8" s="39" customFormat="1">
      <c r="A152" s="32"/>
      <c r="B152" s="66" t="s">
        <v>19</v>
      </c>
      <c r="C152" s="649" t="s">
        <v>28</v>
      </c>
      <c r="D152" s="649"/>
      <c r="E152" s="649"/>
      <c r="F152" s="108"/>
      <c r="G152" s="84"/>
    </row>
    <row r="153" spans="1:8" s="39" customFormat="1">
      <c r="A153" s="32"/>
      <c r="B153" s="66" t="s">
        <v>19</v>
      </c>
      <c r="C153" s="649" t="s">
        <v>29</v>
      </c>
      <c r="D153" s="649"/>
      <c r="E153" s="649"/>
      <c r="F153" s="108"/>
      <c r="G153" s="84"/>
    </row>
    <row r="154" spans="1:8" s="39" customFormat="1">
      <c r="A154" s="32"/>
      <c r="B154" s="66" t="s">
        <v>19</v>
      </c>
      <c r="C154" s="649" t="s">
        <v>30</v>
      </c>
      <c r="D154" s="649"/>
      <c r="E154" s="649"/>
      <c r="F154" s="108"/>
      <c r="G154" s="84"/>
    </row>
    <row r="155" spans="1:8" s="39" customFormat="1">
      <c r="A155" s="32"/>
      <c r="B155" s="66" t="s">
        <v>19</v>
      </c>
      <c r="C155" s="649" t="s">
        <v>31</v>
      </c>
      <c r="D155" s="649"/>
      <c r="E155" s="649"/>
      <c r="F155" s="108"/>
      <c r="G155" s="84"/>
    </row>
    <row r="156" spans="1:8" s="39" customFormat="1">
      <c r="A156" s="32"/>
      <c r="B156" s="66" t="s">
        <v>19</v>
      </c>
      <c r="C156" s="649" t="s">
        <v>32</v>
      </c>
      <c r="D156" s="649"/>
      <c r="E156" s="649"/>
      <c r="F156" s="108"/>
      <c r="G156" s="84"/>
    </row>
    <row r="157" spans="1:8" s="39" customFormat="1" ht="29.25" customHeight="1">
      <c r="A157" s="32"/>
      <c r="B157" s="33" t="s">
        <v>14</v>
      </c>
      <c r="C157" s="649" t="s">
        <v>20</v>
      </c>
      <c r="D157" s="649"/>
      <c r="E157" s="649"/>
      <c r="F157" s="108"/>
      <c r="G157" s="38"/>
    </row>
    <row r="158" spans="1:8" s="39" customFormat="1">
      <c r="A158" s="32"/>
      <c r="B158" s="66"/>
      <c r="C158" s="34"/>
      <c r="D158" s="97"/>
      <c r="E158" s="36"/>
      <c r="F158" s="67"/>
      <c r="G158" s="38"/>
    </row>
    <row r="159" spans="1:8" s="39" customFormat="1" ht="42.75" customHeight="1">
      <c r="A159" s="32">
        <v>1</v>
      </c>
      <c r="B159" s="33">
        <v>1</v>
      </c>
      <c r="C159" s="34" t="s">
        <v>91</v>
      </c>
      <c r="D159" s="35">
        <v>1</v>
      </c>
      <c r="E159" s="36" t="s">
        <v>10</v>
      </c>
      <c r="F159" s="67"/>
      <c r="G159" s="38">
        <f t="shared" ref="G159:G169" si="7">D159*ROUND(F159,2)</f>
        <v>0</v>
      </c>
    </row>
    <row r="160" spans="1:8" s="39" customFormat="1">
      <c r="A160" s="32"/>
      <c r="B160" s="66"/>
      <c r="C160" s="34"/>
      <c r="D160" s="35"/>
      <c r="E160" s="36"/>
      <c r="F160" s="67"/>
      <c r="G160" s="38"/>
    </row>
    <row r="161" spans="1:257" s="39" customFormat="1" ht="70.5" customHeight="1">
      <c r="A161" s="32">
        <v>1</v>
      </c>
      <c r="B161" s="33">
        <v>2</v>
      </c>
      <c r="C161" s="34" t="s">
        <v>98</v>
      </c>
      <c r="D161" s="35">
        <v>1</v>
      </c>
      <c r="E161" s="36" t="s">
        <v>10</v>
      </c>
      <c r="F161" s="67"/>
      <c r="G161" s="38">
        <f t="shared" si="7"/>
        <v>0</v>
      </c>
    </row>
    <row r="162" spans="1:257" s="39" customFormat="1">
      <c r="A162" s="32"/>
      <c r="B162" s="66"/>
      <c r="C162" s="34"/>
      <c r="D162" s="35"/>
      <c r="E162" s="36"/>
      <c r="F162" s="67"/>
      <c r="G162" s="38"/>
    </row>
    <row r="163" spans="1:257" s="39" customFormat="1" ht="69">
      <c r="A163" s="32">
        <v>1</v>
      </c>
      <c r="B163" s="33">
        <v>3</v>
      </c>
      <c r="C163" s="34" t="s">
        <v>97</v>
      </c>
      <c r="D163" s="35">
        <v>310</v>
      </c>
      <c r="E163" s="36" t="s">
        <v>11</v>
      </c>
      <c r="F163" s="67"/>
      <c r="G163" s="38">
        <f t="shared" si="7"/>
        <v>0</v>
      </c>
    </row>
    <row r="164" spans="1:257" s="39" customFormat="1">
      <c r="A164" s="32"/>
      <c r="B164" s="66"/>
      <c r="C164" s="34"/>
      <c r="D164" s="35"/>
      <c r="E164" s="36"/>
      <c r="F164" s="67"/>
      <c r="G164" s="38"/>
    </row>
    <row r="165" spans="1:257" s="39" customFormat="1" ht="102" customHeight="1">
      <c r="A165" s="32">
        <v>1</v>
      </c>
      <c r="B165" s="33">
        <v>4</v>
      </c>
      <c r="C165" s="34" t="s">
        <v>92</v>
      </c>
      <c r="D165" s="35">
        <v>350</v>
      </c>
      <c r="E165" s="36" t="s">
        <v>11</v>
      </c>
      <c r="F165" s="67"/>
      <c r="G165" s="38">
        <f t="shared" si="7"/>
        <v>0</v>
      </c>
    </row>
    <row r="166" spans="1:257" s="39" customFormat="1">
      <c r="A166" s="32"/>
      <c r="B166" s="66"/>
      <c r="C166" s="34"/>
      <c r="D166" s="35"/>
      <c r="E166" s="36"/>
      <c r="F166" s="67"/>
      <c r="G166" s="38"/>
    </row>
    <row r="167" spans="1:257" s="39" customFormat="1" ht="116.25" customHeight="1">
      <c r="A167" s="32">
        <v>1</v>
      </c>
      <c r="B167" s="33">
        <v>5</v>
      </c>
      <c r="C167" s="34" t="s">
        <v>99</v>
      </c>
      <c r="D167" s="35">
        <v>1</v>
      </c>
      <c r="E167" s="36" t="s">
        <v>10</v>
      </c>
      <c r="F167" s="67"/>
      <c r="G167" s="38">
        <f t="shared" si="7"/>
        <v>0</v>
      </c>
    </row>
    <row r="168" spans="1:257" s="39" customFormat="1">
      <c r="A168" s="32"/>
      <c r="B168" s="33"/>
      <c r="C168" s="34"/>
      <c r="D168" s="35"/>
      <c r="E168" s="36"/>
      <c r="F168" s="67"/>
      <c r="G168" s="38"/>
    </row>
    <row r="169" spans="1:257" s="39" customFormat="1" ht="96.6">
      <c r="A169" s="32">
        <v>1</v>
      </c>
      <c r="B169" s="33">
        <v>6</v>
      </c>
      <c r="C169" s="34" t="s">
        <v>100</v>
      </c>
      <c r="D169" s="35">
        <v>1</v>
      </c>
      <c r="E169" s="36" t="s">
        <v>10</v>
      </c>
      <c r="F169" s="67"/>
      <c r="G169" s="38">
        <f t="shared" si="7"/>
        <v>0</v>
      </c>
    </row>
    <row r="170" spans="1:257" s="39" customFormat="1">
      <c r="A170" s="32"/>
      <c r="B170" s="33"/>
      <c r="C170" s="34"/>
      <c r="D170" s="35"/>
      <c r="E170" s="36"/>
      <c r="F170" s="67"/>
      <c r="G170" s="38"/>
    </row>
    <row r="172" spans="1:257" s="39" customFormat="1" ht="14.4" thickBot="1">
      <c r="A172" s="98">
        <v>1</v>
      </c>
      <c r="B172" s="72"/>
      <c r="C172" s="73" t="s">
        <v>33</v>
      </c>
      <c r="D172" s="74"/>
      <c r="E172" s="99"/>
      <c r="F172" s="76"/>
      <c r="G172" s="100">
        <f>SUM(G159:G170)</f>
        <v>0</v>
      </c>
    </row>
    <row r="173" spans="1:257" s="39" customFormat="1" ht="14.4" thickTop="1">
      <c r="A173" s="32"/>
      <c r="B173" s="33"/>
      <c r="C173" s="34"/>
      <c r="D173" s="35"/>
      <c r="E173" s="36"/>
      <c r="F173" s="67"/>
      <c r="G173" s="38"/>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AM173" s="51"/>
      <c r="AN173" s="51"/>
      <c r="AO173" s="51"/>
      <c r="AP173" s="51"/>
      <c r="AQ173" s="51"/>
      <c r="AR173" s="51"/>
      <c r="AS173" s="51"/>
      <c r="AT173" s="51"/>
      <c r="AU173" s="51"/>
      <c r="AV173" s="51"/>
      <c r="AW173" s="51"/>
      <c r="AX173" s="51"/>
      <c r="AY173" s="51"/>
      <c r="AZ173" s="51"/>
      <c r="BA173" s="51"/>
      <c r="BB173" s="51"/>
      <c r="BC173" s="51"/>
      <c r="BD173" s="51"/>
      <c r="BE173" s="51"/>
      <c r="BF173" s="51"/>
      <c r="BG173" s="51"/>
      <c r="BH173" s="51"/>
      <c r="BI173" s="51"/>
      <c r="BJ173" s="51"/>
      <c r="BK173" s="51"/>
      <c r="BL173" s="51"/>
      <c r="BM173" s="51"/>
      <c r="BN173" s="51"/>
      <c r="BO173" s="51"/>
      <c r="BP173" s="51"/>
      <c r="BQ173" s="51"/>
      <c r="BR173" s="51"/>
      <c r="BS173" s="51"/>
      <c r="BT173" s="51"/>
      <c r="BU173" s="51"/>
      <c r="BV173" s="51"/>
      <c r="BW173" s="51"/>
      <c r="BX173" s="51"/>
      <c r="BY173" s="51"/>
      <c r="BZ173" s="51"/>
      <c r="CA173" s="51"/>
      <c r="CB173" s="51"/>
      <c r="CC173" s="51"/>
      <c r="CD173" s="51"/>
      <c r="CE173" s="51"/>
      <c r="CF173" s="51"/>
      <c r="CG173" s="51"/>
      <c r="CH173" s="51"/>
      <c r="CI173" s="51"/>
      <c r="CJ173" s="51"/>
      <c r="CK173" s="51"/>
      <c r="CL173" s="51"/>
      <c r="CM173" s="51"/>
      <c r="CN173" s="51"/>
      <c r="CO173" s="51"/>
      <c r="CP173" s="51"/>
      <c r="CQ173" s="51"/>
      <c r="CR173" s="51"/>
      <c r="CS173" s="51"/>
      <c r="CT173" s="51"/>
      <c r="CU173" s="51"/>
      <c r="CV173" s="51"/>
      <c r="CW173" s="51"/>
      <c r="CX173" s="51"/>
      <c r="CY173" s="51"/>
      <c r="CZ173" s="51"/>
      <c r="DA173" s="51"/>
      <c r="DB173" s="51"/>
      <c r="DC173" s="51"/>
      <c r="DD173" s="51"/>
      <c r="DE173" s="51"/>
      <c r="DF173" s="51"/>
      <c r="DG173" s="51"/>
      <c r="DH173" s="51"/>
      <c r="DI173" s="51"/>
      <c r="DJ173" s="51"/>
      <c r="DK173" s="51"/>
      <c r="DL173" s="51"/>
      <c r="DM173" s="51"/>
      <c r="DN173" s="51"/>
      <c r="DO173" s="51"/>
      <c r="DP173" s="51"/>
      <c r="DQ173" s="51"/>
      <c r="DR173" s="51"/>
      <c r="DS173" s="51"/>
      <c r="DT173" s="51"/>
      <c r="DU173" s="51"/>
      <c r="DV173" s="51"/>
      <c r="DW173" s="51"/>
      <c r="DX173" s="51"/>
      <c r="DY173" s="51"/>
      <c r="DZ173" s="51"/>
      <c r="EA173" s="51"/>
      <c r="EB173" s="51"/>
      <c r="EC173" s="51"/>
      <c r="ED173" s="51"/>
      <c r="EE173" s="51"/>
      <c r="EF173" s="51"/>
      <c r="EG173" s="51"/>
      <c r="EH173" s="51"/>
      <c r="EI173" s="51"/>
      <c r="EJ173" s="51"/>
      <c r="EK173" s="51"/>
      <c r="EL173" s="51"/>
      <c r="EM173" s="51"/>
      <c r="EN173" s="51"/>
      <c r="EO173" s="51"/>
      <c r="EP173" s="51"/>
      <c r="EQ173" s="51"/>
      <c r="ER173" s="51"/>
      <c r="ES173" s="51"/>
      <c r="ET173" s="51"/>
      <c r="EU173" s="51"/>
      <c r="EV173" s="51"/>
      <c r="EW173" s="51"/>
      <c r="EX173" s="51"/>
      <c r="EY173" s="51"/>
      <c r="EZ173" s="51"/>
      <c r="FA173" s="51"/>
      <c r="FB173" s="51"/>
      <c r="FC173" s="51"/>
      <c r="FD173" s="51"/>
      <c r="FE173" s="51"/>
      <c r="FF173" s="51"/>
      <c r="FG173" s="51"/>
      <c r="FH173" s="51"/>
      <c r="FI173" s="51"/>
      <c r="FJ173" s="51"/>
      <c r="FK173" s="51"/>
      <c r="FL173" s="51"/>
      <c r="FM173" s="51"/>
      <c r="FN173" s="51"/>
      <c r="FO173" s="51"/>
      <c r="FP173" s="51"/>
      <c r="FQ173" s="51"/>
      <c r="FR173" s="51"/>
      <c r="FS173" s="51"/>
      <c r="FT173" s="51"/>
      <c r="FU173" s="51"/>
      <c r="FV173" s="51"/>
      <c r="FW173" s="51"/>
      <c r="FX173" s="51"/>
      <c r="FY173" s="51"/>
      <c r="FZ173" s="51"/>
      <c r="GA173" s="51"/>
      <c r="GB173" s="51"/>
      <c r="GC173" s="51"/>
      <c r="GD173" s="51"/>
      <c r="GE173" s="51"/>
      <c r="GF173" s="51"/>
      <c r="GG173" s="51"/>
      <c r="GH173" s="51"/>
      <c r="GI173" s="51"/>
      <c r="GJ173" s="51"/>
      <c r="GK173" s="51"/>
      <c r="GL173" s="51"/>
      <c r="GM173" s="51"/>
      <c r="GN173" s="51"/>
      <c r="GO173" s="51"/>
      <c r="GP173" s="51"/>
      <c r="GQ173" s="51"/>
      <c r="GR173" s="51"/>
      <c r="GS173" s="51"/>
      <c r="GT173" s="51"/>
      <c r="GU173" s="51"/>
      <c r="GV173" s="51"/>
      <c r="GW173" s="51"/>
      <c r="GX173" s="51"/>
      <c r="GY173" s="51"/>
      <c r="GZ173" s="51"/>
      <c r="HA173" s="51"/>
      <c r="HB173" s="51"/>
      <c r="HC173" s="51"/>
      <c r="HD173" s="51"/>
      <c r="HE173" s="51"/>
      <c r="HF173" s="51"/>
      <c r="HG173" s="51"/>
      <c r="HH173" s="51"/>
      <c r="HI173" s="51"/>
      <c r="HJ173" s="51"/>
      <c r="HK173" s="51"/>
      <c r="HL173" s="51"/>
      <c r="HM173" s="51"/>
      <c r="HN173" s="51"/>
      <c r="HO173" s="51"/>
      <c r="HP173" s="51"/>
      <c r="HQ173" s="51"/>
      <c r="HR173" s="51"/>
      <c r="HS173" s="51"/>
      <c r="HT173" s="51"/>
      <c r="HU173" s="51"/>
      <c r="HV173" s="51"/>
      <c r="HW173" s="51"/>
      <c r="HX173" s="51"/>
      <c r="HY173" s="51"/>
      <c r="HZ173" s="51"/>
      <c r="IA173" s="51"/>
      <c r="IB173" s="51"/>
      <c r="IC173" s="51"/>
      <c r="ID173" s="51"/>
      <c r="IE173" s="51"/>
      <c r="IF173" s="51"/>
      <c r="IG173" s="51"/>
      <c r="IH173" s="51"/>
      <c r="II173" s="51"/>
      <c r="IJ173" s="51"/>
      <c r="IK173" s="51"/>
      <c r="IL173" s="51"/>
      <c r="IM173" s="51"/>
      <c r="IN173" s="51"/>
      <c r="IO173" s="51"/>
      <c r="IP173" s="51"/>
      <c r="IQ173" s="51"/>
      <c r="IR173" s="51"/>
      <c r="IS173" s="51"/>
      <c r="IT173" s="51"/>
      <c r="IU173" s="51"/>
      <c r="IV173" s="51"/>
      <c r="IW173" s="51"/>
    </row>
    <row r="174" spans="1:257" s="39" customFormat="1">
      <c r="A174" s="95">
        <v>2</v>
      </c>
      <c r="B174" s="59"/>
      <c r="C174" s="78" t="s">
        <v>93</v>
      </c>
      <c r="D174" s="79"/>
      <c r="E174" s="80"/>
      <c r="F174" s="81"/>
      <c r="G174" s="82"/>
      <c r="H174" s="51"/>
    </row>
    <row r="175" spans="1:257" s="39" customFormat="1">
      <c r="A175" s="32"/>
      <c r="B175" s="66"/>
      <c r="C175" s="34"/>
      <c r="D175" s="97"/>
      <c r="E175" s="36"/>
      <c r="F175" s="67"/>
      <c r="G175" s="38"/>
    </row>
    <row r="176" spans="1:257" s="39" customFormat="1">
      <c r="A176" s="32"/>
      <c r="B176" s="66"/>
      <c r="C176" s="34"/>
      <c r="D176" s="97"/>
      <c r="E176" s="36"/>
      <c r="F176" s="67"/>
      <c r="G176" s="38"/>
    </row>
    <row r="177" spans="1:257" s="39" customFormat="1" ht="186.75" customHeight="1">
      <c r="A177" s="32">
        <v>2</v>
      </c>
      <c r="B177" s="33">
        <v>1</v>
      </c>
      <c r="C177" s="34" t="s">
        <v>94</v>
      </c>
      <c r="D177" s="35">
        <v>1</v>
      </c>
      <c r="E177" s="36" t="s">
        <v>10</v>
      </c>
      <c r="F177" s="67"/>
      <c r="G177" s="38">
        <f t="shared" ref="G177" si="8">D177*ROUND(F177,2)</f>
        <v>0</v>
      </c>
    </row>
    <row r="178" spans="1:257" s="39" customFormat="1">
      <c r="A178" s="32"/>
      <c r="B178" s="66"/>
      <c r="C178" s="34"/>
      <c r="D178" s="35"/>
      <c r="E178" s="36"/>
      <c r="F178" s="67"/>
      <c r="G178" s="38"/>
    </row>
    <row r="179" spans="1:257" s="39" customFormat="1">
      <c r="A179" s="32"/>
      <c r="B179" s="33"/>
      <c r="C179" s="34"/>
      <c r="D179" s="35"/>
      <c r="E179" s="36"/>
      <c r="F179" s="67"/>
      <c r="G179" s="38"/>
    </row>
    <row r="180" spans="1:257" s="39" customFormat="1" ht="14.4" thickBot="1">
      <c r="A180" s="98">
        <v>2</v>
      </c>
      <c r="B180" s="72"/>
      <c r="C180" s="73" t="s">
        <v>107</v>
      </c>
      <c r="D180" s="74"/>
      <c r="E180" s="99"/>
      <c r="F180" s="76"/>
      <c r="G180" s="100">
        <f>SUM(G177:G179)</f>
        <v>0</v>
      </c>
    </row>
    <row r="181" spans="1:257" s="39" customFormat="1" ht="14.4" thickTop="1">
      <c r="A181" s="603"/>
      <c r="B181" s="604"/>
      <c r="C181" s="605"/>
      <c r="D181" s="606"/>
      <c r="E181" s="607"/>
      <c r="F181" s="608"/>
      <c r="G181" s="609"/>
    </row>
    <row r="182" spans="1:257" s="39" customFormat="1">
      <c r="A182" s="613">
        <v>3</v>
      </c>
      <c r="B182" s="614"/>
      <c r="C182" s="615" t="s">
        <v>803</v>
      </c>
      <c r="D182" s="616"/>
      <c r="E182" s="617"/>
      <c r="F182" s="618"/>
      <c r="G182" s="619"/>
    </row>
    <row r="183" spans="1:257" s="39" customFormat="1">
      <c r="A183" s="620"/>
      <c r="B183" s="621"/>
      <c r="C183" s="622"/>
      <c r="D183" s="623"/>
      <c r="E183" s="624"/>
      <c r="F183" s="625"/>
      <c r="G183" s="626"/>
    </row>
    <row r="184" spans="1:257" s="39" customFormat="1">
      <c r="A184" s="620"/>
      <c r="B184" s="621"/>
      <c r="C184" s="622"/>
      <c r="D184" s="623"/>
      <c r="E184" s="624"/>
      <c r="F184" s="625"/>
      <c r="G184" s="626"/>
    </row>
    <row r="185" spans="1:257" s="39" customFormat="1" ht="55.2">
      <c r="A185" s="620">
        <v>3</v>
      </c>
      <c r="B185" s="627">
        <v>1</v>
      </c>
      <c r="C185" s="622" t="s">
        <v>804</v>
      </c>
      <c r="D185" s="628">
        <v>17</v>
      </c>
      <c r="E185" s="624" t="s">
        <v>17</v>
      </c>
      <c r="F185" s="629"/>
      <c r="G185" s="626">
        <f t="shared" ref="G185" si="9">D185*ROUND(F185,2)</f>
        <v>0</v>
      </c>
    </row>
    <row r="186" spans="1:257" s="39" customFormat="1">
      <c r="A186" s="620"/>
      <c r="B186" s="621"/>
      <c r="C186" s="622"/>
      <c r="D186" s="628"/>
      <c r="E186" s="624"/>
      <c r="F186" s="629"/>
      <c r="G186" s="626"/>
    </row>
    <row r="187" spans="1:257" s="39" customFormat="1" ht="69">
      <c r="A187" s="620">
        <v>3</v>
      </c>
      <c r="B187" s="627">
        <v>2</v>
      </c>
      <c r="C187" s="622" t="s">
        <v>805</v>
      </c>
      <c r="D187" s="628">
        <v>1</v>
      </c>
      <c r="E187" s="624" t="s">
        <v>10</v>
      </c>
      <c r="F187" s="629"/>
      <c r="G187" s="626">
        <f t="shared" ref="G187" si="10">D187*ROUND(F187,2)</f>
        <v>0</v>
      </c>
    </row>
    <row r="188" spans="1:257" s="39" customFormat="1">
      <c r="A188" s="620"/>
      <c r="B188" s="621"/>
      <c r="C188" s="622"/>
      <c r="D188" s="628"/>
      <c r="E188" s="624"/>
      <c r="F188" s="629"/>
      <c r="G188" s="626"/>
    </row>
    <row r="189" spans="1:257" s="39" customFormat="1" ht="55.2">
      <c r="A189" s="620">
        <v>3</v>
      </c>
      <c r="B189" s="627">
        <v>3</v>
      </c>
      <c r="C189" s="622" t="s">
        <v>806</v>
      </c>
      <c r="D189" s="628">
        <v>17</v>
      </c>
      <c r="E189" s="624" t="s">
        <v>17</v>
      </c>
      <c r="F189" s="629"/>
      <c r="G189" s="626">
        <f t="shared" ref="G189" si="11">D189*ROUND(F189,2)</f>
        <v>0</v>
      </c>
    </row>
    <row r="190" spans="1:257" s="39" customFormat="1">
      <c r="A190" s="630"/>
      <c r="B190" s="631"/>
      <c r="C190" s="632"/>
      <c r="D190" s="633"/>
      <c r="E190" s="634"/>
      <c r="F190" s="635"/>
      <c r="G190" s="636"/>
    </row>
    <row r="191" spans="1:257" s="39" customFormat="1" ht="14.4" thickBot="1">
      <c r="A191" s="637">
        <v>3</v>
      </c>
      <c r="B191" s="638"/>
      <c r="C191" s="639" t="s">
        <v>807</v>
      </c>
      <c r="D191" s="640"/>
      <c r="E191" s="641"/>
      <c r="F191" s="642"/>
      <c r="G191" s="643">
        <f>SUM(G185:G190)</f>
        <v>0</v>
      </c>
    </row>
    <row r="192" spans="1:257" s="39" customFormat="1" ht="14.4" thickTop="1">
      <c r="A192" s="32"/>
      <c r="B192" s="33"/>
      <c r="C192" s="34"/>
      <c r="D192" s="35"/>
      <c r="E192" s="36"/>
      <c r="F192" s="67"/>
      <c r="G192" s="38"/>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c r="AI192" s="51"/>
      <c r="AJ192" s="51"/>
      <c r="AK192" s="51"/>
      <c r="AL192" s="51"/>
      <c r="AM192" s="51"/>
      <c r="AN192" s="51"/>
      <c r="AO192" s="51"/>
      <c r="AP192" s="51"/>
      <c r="AQ192" s="51"/>
      <c r="AR192" s="51"/>
      <c r="AS192" s="51"/>
      <c r="AT192" s="51"/>
      <c r="AU192" s="51"/>
      <c r="AV192" s="51"/>
      <c r="AW192" s="51"/>
      <c r="AX192" s="51"/>
      <c r="AY192" s="51"/>
      <c r="AZ192" s="51"/>
      <c r="BA192" s="51"/>
      <c r="BB192" s="51"/>
      <c r="BC192" s="51"/>
      <c r="BD192" s="51"/>
      <c r="BE192" s="51"/>
      <c r="BF192" s="51"/>
      <c r="BG192" s="51"/>
      <c r="BH192" s="51"/>
      <c r="BI192" s="51"/>
      <c r="BJ192" s="51"/>
      <c r="BK192" s="51"/>
      <c r="BL192" s="51"/>
      <c r="BM192" s="51"/>
      <c r="BN192" s="51"/>
      <c r="BO192" s="51"/>
      <c r="BP192" s="51"/>
      <c r="BQ192" s="51"/>
      <c r="BR192" s="51"/>
      <c r="BS192" s="51"/>
      <c r="BT192" s="51"/>
      <c r="BU192" s="51"/>
      <c r="BV192" s="51"/>
      <c r="BW192" s="51"/>
      <c r="BX192" s="51"/>
      <c r="BY192" s="51"/>
      <c r="BZ192" s="51"/>
      <c r="CA192" s="51"/>
      <c r="CB192" s="51"/>
      <c r="CC192" s="51"/>
      <c r="CD192" s="51"/>
      <c r="CE192" s="51"/>
      <c r="CF192" s="51"/>
      <c r="CG192" s="51"/>
      <c r="CH192" s="51"/>
      <c r="CI192" s="51"/>
      <c r="CJ192" s="51"/>
      <c r="CK192" s="51"/>
      <c r="CL192" s="51"/>
      <c r="CM192" s="51"/>
      <c r="CN192" s="51"/>
      <c r="CO192" s="51"/>
      <c r="CP192" s="51"/>
      <c r="CQ192" s="51"/>
      <c r="CR192" s="51"/>
      <c r="CS192" s="51"/>
      <c r="CT192" s="51"/>
      <c r="CU192" s="51"/>
      <c r="CV192" s="51"/>
      <c r="CW192" s="51"/>
      <c r="CX192" s="51"/>
      <c r="CY192" s="51"/>
      <c r="CZ192" s="51"/>
      <c r="DA192" s="51"/>
      <c r="DB192" s="51"/>
      <c r="DC192" s="51"/>
      <c r="DD192" s="51"/>
      <c r="DE192" s="51"/>
      <c r="DF192" s="51"/>
      <c r="DG192" s="51"/>
      <c r="DH192" s="51"/>
      <c r="DI192" s="51"/>
      <c r="DJ192" s="51"/>
      <c r="DK192" s="51"/>
      <c r="DL192" s="51"/>
      <c r="DM192" s="51"/>
      <c r="DN192" s="51"/>
      <c r="DO192" s="51"/>
      <c r="DP192" s="51"/>
      <c r="DQ192" s="51"/>
      <c r="DR192" s="51"/>
      <c r="DS192" s="51"/>
      <c r="DT192" s="51"/>
      <c r="DU192" s="51"/>
      <c r="DV192" s="51"/>
      <c r="DW192" s="51"/>
      <c r="DX192" s="51"/>
      <c r="DY192" s="51"/>
      <c r="DZ192" s="51"/>
      <c r="EA192" s="51"/>
      <c r="EB192" s="51"/>
      <c r="EC192" s="51"/>
      <c r="ED192" s="51"/>
      <c r="EE192" s="51"/>
      <c r="EF192" s="51"/>
      <c r="EG192" s="51"/>
      <c r="EH192" s="51"/>
      <c r="EI192" s="51"/>
      <c r="EJ192" s="51"/>
      <c r="EK192" s="51"/>
      <c r="EL192" s="51"/>
      <c r="EM192" s="51"/>
      <c r="EN192" s="51"/>
      <c r="EO192" s="51"/>
      <c r="EP192" s="51"/>
      <c r="EQ192" s="51"/>
      <c r="ER192" s="51"/>
      <c r="ES192" s="51"/>
      <c r="ET192" s="51"/>
      <c r="EU192" s="51"/>
      <c r="EV192" s="51"/>
      <c r="EW192" s="51"/>
      <c r="EX192" s="51"/>
      <c r="EY192" s="51"/>
      <c r="EZ192" s="51"/>
      <c r="FA192" s="51"/>
      <c r="FB192" s="51"/>
      <c r="FC192" s="51"/>
      <c r="FD192" s="51"/>
      <c r="FE192" s="51"/>
      <c r="FF192" s="51"/>
      <c r="FG192" s="51"/>
      <c r="FH192" s="51"/>
      <c r="FI192" s="51"/>
      <c r="FJ192" s="51"/>
      <c r="FK192" s="51"/>
      <c r="FL192" s="51"/>
      <c r="FM192" s="51"/>
      <c r="FN192" s="51"/>
      <c r="FO192" s="51"/>
      <c r="FP192" s="51"/>
      <c r="FQ192" s="51"/>
      <c r="FR192" s="51"/>
      <c r="FS192" s="51"/>
      <c r="FT192" s="51"/>
      <c r="FU192" s="51"/>
      <c r="FV192" s="51"/>
      <c r="FW192" s="51"/>
      <c r="FX192" s="51"/>
      <c r="FY192" s="51"/>
      <c r="FZ192" s="51"/>
      <c r="GA192" s="51"/>
      <c r="GB192" s="51"/>
      <c r="GC192" s="51"/>
      <c r="GD192" s="51"/>
      <c r="GE192" s="51"/>
      <c r="GF192" s="51"/>
      <c r="GG192" s="51"/>
      <c r="GH192" s="51"/>
      <c r="GI192" s="51"/>
      <c r="GJ192" s="51"/>
      <c r="GK192" s="51"/>
      <c r="GL192" s="51"/>
      <c r="GM192" s="51"/>
      <c r="GN192" s="51"/>
      <c r="GO192" s="51"/>
      <c r="GP192" s="51"/>
      <c r="GQ192" s="51"/>
      <c r="GR192" s="51"/>
      <c r="GS192" s="51"/>
      <c r="GT192" s="51"/>
      <c r="GU192" s="51"/>
      <c r="GV192" s="51"/>
      <c r="GW192" s="51"/>
      <c r="GX192" s="51"/>
      <c r="GY192" s="51"/>
      <c r="GZ192" s="51"/>
      <c r="HA192" s="51"/>
      <c r="HB192" s="51"/>
      <c r="HC192" s="51"/>
      <c r="HD192" s="51"/>
      <c r="HE192" s="51"/>
      <c r="HF192" s="51"/>
      <c r="HG192" s="51"/>
      <c r="HH192" s="51"/>
      <c r="HI192" s="51"/>
      <c r="HJ192" s="51"/>
      <c r="HK192" s="51"/>
      <c r="HL192" s="51"/>
      <c r="HM192" s="51"/>
      <c r="HN192" s="51"/>
      <c r="HO192" s="51"/>
      <c r="HP192" s="51"/>
      <c r="HQ192" s="51"/>
      <c r="HR192" s="51"/>
      <c r="HS192" s="51"/>
      <c r="HT192" s="51"/>
      <c r="HU192" s="51"/>
      <c r="HV192" s="51"/>
      <c r="HW192" s="51"/>
      <c r="HX192" s="51"/>
      <c r="HY192" s="51"/>
      <c r="HZ192" s="51"/>
      <c r="IA192" s="51"/>
      <c r="IB192" s="51"/>
      <c r="IC192" s="51"/>
      <c r="ID192" s="51"/>
      <c r="IE192" s="51"/>
      <c r="IF192" s="51"/>
      <c r="IG192" s="51"/>
      <c r="IH192" s="51"/>
      <c r="II192" s="51"/>
      <c r="IJ192" s="51"/>
      <c r="IK192" s="51"/>
      <c r="IL192" s="51"/>
      <c r="IM192" s="51"/>
      <c r="IN192" s="51"/>
      <c r="IO192" s="51"/>
      <c r="IP192" s="51"/>
      <c r="IQ192" s="51"/>
      <c r="IR192" s="51"/>
      <c r="IS192" s="51"/>
      <c r="IT192" s="51"/>
      <c r="IU192" s="51"/>
      <c r="IV192" s="51"/>
      <c r="IW192" s="51"/>
    </row>
    <row r="193" spans="5:7">
      <c r="E193" s="51"/>
      <c r="F193" s="51"/>
      <c r="G193" s="51"/>
    </row>
    <row r="194" spans="5:7">
      <c r="E194" s="51"/>
      <c r="F194" s="51"/>
      <c r="G194" s="51"/>
    </row>
    <row r="195" spans="5:7" ht="58.8" customHeight="1">
      <c r="E195" s="51"/>
      <c r="F195" s="51"/>
      <c r="G195" s="51"/>
    </row>
    <row r="196" spans="5:7">
      <c r="E196" s="51"/>
      <c r="F196" s="51"/>
      <c r="G196" s="51"/>
    </row>
    <row r="197" spans="5:7" ht="58.8" customHeight="1">
      <c r="E197" s="51"/>
      <c r="F197" s="51"/>
      <c r="G197" s="51"/>
    </row>
    <row r="198" spans="5:7">
      <c r="E198" s="51"/>
      <c r="F198" s="51"/>
      <c r="G198" s="51"/>
    </row>
    <row r="199" spans="5:7" ht="58.8" customHeight="1">
      <c r="E199" s="51"/>
      <c r="F199" s="51"/>
      <c r="G199" s="51"/>
    </row>
    <row r="200" spans="5:7">
      <c r="E200" s="51"/>
      <c r="F200" s="51"/>
      <c r="G200" s="51"/>
    </row>
    <row r="201" spans="5:7">
      <c r="E201" s="51"/>
      <c r="F201" s="51"/>
      <c r="G201" s="51"/>
    </row>
    <row r="202" spans="5:7">
      <c r="E202" s="51"/>
      <c r="F202" s="51"/>
      <c r="G202" s="51"/>
    </row>
    <row r="203" spans="5:7">
      <c r="E203" s="51"/>
      <c r="F203" s="51"/>
      <c r="G203" s="51"/>
    </row>
    <row r="204" spans="5:7">
      <c r="E204" s="51"/>
      <c r="F204" s="51"/>
      <c r="G204" s="51"/>
    </row>
    <row r="205" spans="5:7">
      <c r="E205" s="51"/>
      <c r="F205" s="51"/>
      <c r="G205" s="51"/>
    </row>
    <row r="206" spans="5:7">
      <c r="E206" s="51"/>
      <c r="F206" s="51"/>
      <c r="G206" s="51"/>
    </row>
    <row r="207" spans="5:7">
      <c r="E207" s="51"/>
      <c r="F207" s="51"/>
      <c r="G207" s="51"/>
    </row>
    <row r="208" spans="5:7">
      <c r="E208" s="51"/>
      <c r="F208" s="51"/>
      <c r="G208" s="51"/>
    </row>
    <row r="209" spans="5:7">
      <c r="E209" s="51"/>
      <c r="F209" s="51"/>
      <c r="G209" s="51"/>
    </row>
    <row r="210" spans="5:7">
      <c r="E210" s="51"/>
      <c r="F210" s="51"/>
      <c r="G210" s="51"/>
    </row>
    <row r="211" spans="5:7">
      <c r="E211" s="51"/>
      <c r="F211" s="51"/>
      <c r="G211" s="51"/>
    </row>
    <row r="212" spans="5:7">
      <c r="E212" s="51"/>
      <c r="F212" s="51"/>
      <c r="G212" s="51"/>
    </row>
    <row r="213" spans="5:7">
      <c r="E213" s="51"/>
      <c r="F213" s="51"/>
      <c r="G213" s="51"/>
    </row>
    <row r="214" spans="5:7">
      <c r="E214" s="51"/>
      <c r="F214" s="51"/>
      <c r="G214" s="51"/>
    </row>
    <row r="215" spans="5:7">
      <c r="E215" s="51"/>
      <c r="F215" s="51"/>
      <c r="G215" s="51"/>
    </row>
    <row r="216" spans="5:7">
      <c r="E216" s="51"/>
      <c r="F216" s="51"/>
      <c r="G216" s="51"/>
    </row>
    <row r="217" spans="5:7">
      <c r="E217" s="51"/>
      <c r="F217" s="51"/>
      <c r="G217" s="51"/>
    </row>
    <row r="218" spans="5:7">
      <c r="E218" s="51"/>
      <c r="F218" s="51"/>
      <c r="G218" s="51"/>
    </row>
    <row r="219" spans="5:7">
      <c r="E219" s="51"/>
      <c r="F219" s="51"/>
      <c r="G219" s="51"/>
    </row>
    <row r="220" spans="5:7">
      <c r="E220" s="51"/>
      <c r="F220" s="51"/>
      <c r="G220" s="51"/>
    </row>
    <row r="221" spans="5:7">
      <c r="E221" s="51"/>
      <c r="F221" s="51"/>
      <c r="G221" s="51"/>
    </row>
    <row r="222" spans="5:7">
      <c r="E222" s="51"/>
      <c r="F222" s="51"/>
      <c r="G222" s="51"/>
    </row>
    <row r="223" spans="5:7">
      <c r="E223" s="51"/>
      <c r="F223" s="51"/>
      <c r="G223" s="51"/>
    </row>
    <row r="224" spans="5:7">
      <c r="E224" s="51"/>
      <c r="F224" s="51"/>
      <c r="G224" s="51"/>
    </row>
    <row r="225" spans="5:7">
      <c r="E225" s="51"/>
      <c r="F225" s="51"/>
      <c r="G225" s="51"/>
    </row>
    <row r="226" spans="5:7">
      <c r="E226" s="51"/>
      <c r="F226" s="51"/>
      <c r="G226" s="51"/>
    </row>
    <row r="227" spans="5:7">
      <c r="E227" s="51"/>
      <c r="F227" s="51"/>
      <c r="G227" s="51"/>
    </row>
    <row r="228" spans="5:7">
      <c r="E228" s="51"/>
      <c r="F228" s="51"/>
      <c r="G228" s="51"/>
    </row>
    <row r="229" spans="5:7">
      <c r="E229" s="51"/>
      <c r="F229" s="51"/>
      <c r="G229" s="51"/>
    </row>
    <row r="230" spans="5:7">
      <c r="E230" s="51"/>
      <c r="F230" s="51"/>
      <c r="G230" s="51"/>
    </row>
    <row r="231" spans="5:7">
      <c r="E231" s="51"/>
      <c r="F231" s="51"/>
      <c r="G231" s="51"/>
    </row>
    <row r="232" spans="5:7">
      <c r="E232" s="51"/>
      <c r="F232" s="51"/>
      <c r="G232" s="51"/>
    </row>
    <row r="233" spans="5:7">
      <c r="E233" s="51"/>
      <c r="F233" s="51"/>
      <c r="G233" s="51"/>
    </row>
    <row r="234" spans="5:7">
      <c r="E234" s="51"/>
      <c r="F234" s="51"/>
      <c r="G234" s="51"/>
    </row>
    <row r="235" spans="5:7">
      <c r="E235" s="51"/>
      <c r="F235" s="51"/>
      <c r="G235" s="51"/>
    </row>
    <row r="236" spans="5:7">
      <c r="E236" s="51"/>
      <c r="F236" s="51"/>
      <c r="G236" s="51"/>
    </row>
    <row r="237" spans="5:7">
      <c r="E237" s="51"/>
      <c r="F237" s="51"/>
      <c r="G237" s="51"/>
    </row>
    <row r="238" spans="5:7">
      <c r="E238" s="51"/>
      <c r="F238" s="51"/>
      <c r="G238" s="51"/>
    </row>
    <row r="239" spans="5:7">
      <c r="E239" s="51"/>
      <c r="F239" s="51"/>
      <c r="G239" s="51"/>
    </row>
    <row r="240" spans="5:7">
      <c r="E240" s="51"/>
      <c r="F240" s="51"/>
      <c r="G240" s="51"/>
    </row>
    <row r="241" spans="5:7">
      <c r="E241" s="51"/>
      <c r="F241" s="51"/>
      <c r="G241" s="51"/>
    </row>
    <row r="242" spans="5:7">
      <c r="E242" s="51"/>
      <c r="F242" s="51"/>
      <c r="G242" s="51"/>
    </row>
    <row r="243" spans="5:7">
      <c r="E243" s="51"/>
      <c r="F243" s="51"/>
      <c r="G243" s="51"/>
    </row>
    <row r="244" spans="5:7">
      <c r="E244" s="51"/>
      <c r="F244" s="51"/>
      <c r="G244" s="51"/>
    </row>
    <row r="245" spans="5:7">
      <c r="E245" s="51"/>
      <c r="F245" s="51"/>
      <c r="G245" s="51"/>
    </row>
    <row r="246" spans="5:7">
      <c r="E246" s="51"/>
      <c r="F246" s="51"/>
      <c r="G246" s="51"/>
    </row>
    <row r="247" spans="5:7">
      <c r="E247" s="51"/>
      <c r="F247" s="51"/>
      <c r="G247" s="51"/>
    </row>
    <row r="248" spans="5:7">
      <c r="E248" s="51"/>
      <c r="F248" s="51"/>
      <c r="G248" s="51"/>
    </row>
    <row r="249" spans="5:7">
      <c r="E249" s="51"/>
      <c r="F249" s="51"/>
      <c r="G249" s="51"/>
    </row>
    <row r="250" spans="5:7">
      <c r="E250" s="51"/>
      <c r="F250" s="51"/>
      <c r="G250" s="51"/>
    </row>
    <row r="251" spans="5:7">
      <c r="E251" s="51"/>
      <c r="F251" s="51"/>
      <c r="G251" s="51"/>
    </row>
    <row r="252" spans="5:7">
      <c r="E252" s="51"/>
      <c r="F252" s="51"/>
      <c r="G252" s="51"/>
    </row>
    <row r="253" spans="5:7">
      <c r="E253" s="51"/>
      <c r="F253" s="51"/>
      <c r="G253" s="51"/>
    </row>
    <row r="254" spans="5:7">
      <c r="E254" s="51"/>
      <c r="F254" s="51"/>
      <c r="G254" s="51"/>
    </row>
    <row r="255" spans="5:7">
      <c r="E255" s="51"/>
      <c r="F255" s="51"/>
      <c r="G255" s="51"/>
    </row>
    <row r="256" spans="5:7">
      <c r="E256" s="51"/>
      <c r="F256" s="51"/>
      <c r="G256" s="51"/>
    </row>
    <row r="257" spans="5:7">
      <c r="E257" s="51"/>
      <c r="F257" s="51"/>
      <c r="G257" s="51"/>
    </row>
    <row r="258" spans="5:7">
      <c r="E258" s="51"/>
      <c r="F258" s="51"/>
      <c r="G258" s="51"/>
    </row>
    <row r="259" spans="5:7">
      <c r="E259" s="51"/>
      <c r="F259" s="51"/>
      <c r="G259" s="51"/>
    </row>
    <row r="260" spans="5:7">
      <c r="E260" s="51"/>
      <c r="F260" s="51"/>
      <c r="G260" s="51"/>
    </row>
    <row r="261" spans="5:7">
      <c r="E261" s="51"/>
      <c r="F261" s="51"/>
      <c r="G261" s="51"/>
    </row>
    <row r="262" spans="5:7">
      <c r="E262" s="51"/>
      <c r="F262" s="51"/>
      <c r="G262" s="51"/>
    </row>
    <row r="263" spans="5:7">
      <c r="E263" s="51"/>
      <c r="F263" s="51"/>
      <c r="G263" s="51"/>
    </row>
    <row r="264" spans="5:7">
      <c r="E264" s="51"/>
      <c r="F264" s="51"/>
      <c r="G264" s="51"/>
    </row>
    <row r="265" spans="5:7">
      <c r="E265" s="51"/>
      <c r="F265" s="51"/>
      <c r="G265" s="51"/>
    </row>
    <row r="266" spans="5:7">
      <c r="E266" s="51"/>
      <c r="F266" s="51"/>
      <c r="G266" s="51"/>
    </row>
    <row r="267" spans="5:7">
      <c r="E267" s="51"/>
      <c r="F267" s="51"/>
      <c r="G267" s="51"/>
    </row>
    <row r="268" spans="5:7">
      <c r="E268" s="51"/>
      <c r="F268" s="51"/>
      <c r="G268" s="51"/>
    </row>
    <row r="269" spans="5:7">
      <c r="E269" s="51"/>
      <c r="F269" s="51"/>
      <c r="G269" s="51"/>
    </row>
    <row r="270" spans="5:7">
      <c r="E270" s="51"/>
      <c r="F270" s="51"/>
      <c r="G270" s="51"/>
    </row>
    <row r="271" spans="5:7">
      <c r="E271" s="51"/>
      <c r="F271" s="51"/>
      <c r="G271" s="51"/>
    </row>
    <row r="272" spans="5:7">
      <c r="E272" s="51"/>
      <c r="F272" s="51"/>
      <c r="G272" s="51"/>
    </row>
    <row r="273" spans="5:7">
      <c r="E273" s="51"/>
      <c r="F273" s="51"/>
      <c r="G273" s="51"/>
    </row>
    <row r="274" spans="5:7">
      <c r="E274" s="51"/>
      <c r="F274" s="51"/>
      <c r="G274" s="51"/>
    </row>
    <row r="275" spans="5:7">
      <c r="E275" s="51"/>
      <c r="F275" s="51"/>
      <c r="G275" s="51"/>
    </row>
    <row r="276" spans="5:7">
      <c r="E276" s="51"/>
      <c r="F276" s="51"/>
      <c r="G276" s="51"/>
    </row>
    <row r="277" spans="5:7">
      <c r="E277" s="51"/>
      <c r="F277" s="51"/>
      <c r="G277" s="51"/>
    </row>
    <row r="278" spans="5:7">
      <c r="E278" s="51"/>
      <c r="F278" s="51"/>
      <c r="G278" s="51"/>
    </row>
    <row r="279" spans="5:7">
      <c r="E279" s="51"/>
      <c r="F279" s="51"/>
      <c r="G279" s="51"/>
    </row>
    <row r="280" spans="5:7">
      <c r="E280" s="51"/>
      <c r="F280" s="51"/>
      <c r="G280" s="51"/>
    </row>
    <row r="281" spans="5:7">
      <c r="E281" s="51"/>
      <c r="F281" s="51"/>
      <c r="G281" s="51"/>
    </row>
    <row r="282" spans="5:7">
      <c r="E282" s="51"/>
      <c r="F282" s="51"/>
      <c r="G282" s="51"/>
    </row>
    <row r="283" spans="5:7">
      <c r="E283" s="51"/>
      <c r="F283" s="51"/>
      <c r="G283" s="51"/>
    </row>
    <row r="284" spans="5:7">
      <c r="E284" s="51"/>
      <c r="F284" s="51"/>
      <c r="G284" s="51"/>
    </row>
    <row r="285" spans="5:7">
      <c r="E285" s="51"/>
      <c r="F285" s="51"/>
      <c r="G285" s="51"/>
    </row>
    <row r="286" spans="5:7">
      <c r="E286" s="51"/>
      <c r="F286" s="51"/>
      <c r="G286" s="51"/>
    </row>
    <row r="287" spans="5:7">
      <c r="E287" s="51"/>
      <c r="F287" s="51"/>
      <c r="G287" s="51"/>
    </row>
    <row r="288" spans="5:7">
      <c r="E288" s="51"/>
      <c r="F288" s="51"/>
      <c r="G288" s="51"/>
    </row>
    <row r="289" spans="5:7">
      <c r="E289" s="51"/>
      <c r="F289" s="51"/>
      <c r="G289" s="51"/>
    </row>
    <row r="290" spans="5:7">
      <c r="E290" s="51"/>
      <c r="F290" s="51"/>
      <c r="G290" s="51"/>
    </row>
    <row r="291" spans="5:7">
      <c r="E291" s="51"/>
      <c r="F291" s="51"/>
      <c r="G291" s="51"/>
    </row>
    <row r="292" spans="5:7">
      <c r="E292" s="51"/>
      <c r="F292" s="51"/>
      <c r="G292" s="51"/>
    </row>
    <row r="293" spans="5:7">
      <c r="E293" s="51"/>
      <c r="F293" s="51"/>
      <c r="G293" s="51"/>
    </row>
    <row r="294" spans="5:7">
      <c r="E294" s="51"/>
      <c r="F294" s="51"/>
      <c r="G294" s="51"/>
    </row>
    <row r="295" spans="5:7">
      <c r="E295" s="51"/>
      <c r="F295" s="51"/>
      <c r="G295" s="51"/>
    </row>
    <row r="296" spans="5:7">
      <c r="E296" s="51"/>
      <c r="F296" s="51"/>
      <c r="G296" s="51"/>
    </row>
    <row r="297" spans="5:7">
      <c r="E297" s="51"/>
      <c r="F297" s="51"/>
      <c r="G297" s="51"/>
    </row>
    <row r="298" spans="5:7">
      <c r="E298" s="51"/>
      <c r="F298" s="51"/>
      <c r="G298" s="51"/>
    </row>
    <row r="299" spans="5:7">
      <c r="E299" s="51"/>
      <c r="F299" s="51"/>
      <c r="G299" s="51"/>
    </row>
    <row r="300" spans="5:7">
      <c r="E300" s="51"/>
      <c r="F300" s="51"/>
      <c r="G300" s="51"/>
    </row>
    <row r="301" spans="5:7">
      <c r="E301" s="51"/>
      <c r="F301" s="51"/>
      <c r="G301" s="51"/>
    </row>
    <row r="302" spans="5:7">
      <c r="E302" s="51"/>
      <c r="F302" s="51"/>
      <c r="G302" s="51"/>
    </row>
    <row r="303" spans="5:7">
      <c r="E303" s="51"/>
      <c r="F303" s="51"/>
      <c r="G303" s="51"/>
    </row>
    <row r="304" spans="5:7">
      <c r="E304" s="51"/>
      <c r="F304" s="51"/>
      <c r="G304" s="51"/>
    </row>
    <row r="305" spans="5:7">
      <c r="E305" s="51"/>
      <c r="F305" s="51"/>
      <c r="G305" s="51"/>
    </row>
    <row r="306" spans="5:7">
      <c r="E306" s="51"/>
      <c r="F306" s="51"/>
      <c r="G306" s="51"/>
    </row>
    <row r="307" spans="5:7">
      <c r="E307" s="51"/>
      <c r="F307" s="51"/>
      <c r="G307" s="51"/>
    </row>
    <row r="308" spans="5:7">
      <c r="E308" s="51"/>
      <c r="F308" s="51"/>
      <c r="G308" s="51"/>
    </row>
    <row r="309" spans="5:7">
      <c r="E309" s="51"/>
      <c r="F309" s="51"/>
      <c r="G309" s="51"/>
    </row>
    <row r="310" spans="5:7">
      <c r="E310" s="51"/>
      <c r="F310" s="51"/>
      <c r="G310" s="51"/>
    </row>
    <row r="311" spans="5:7">
      <c r="E311" s="51"/>
      <c r="F311" s="51"/>
      <c r="G311" s="51"/>
    </row>
    <row r="312" spans="5:7">
      <c r="E312" s="51"/>
      <c r="F312" s="51"/>
      <c r="G312" s="51"/>
    </row>
    <row r="313" spans="5:7">
      <c r="E313" s="51"/>
      <c r="F313" s="51"/>
      <c r="G313" s="51"/>
    </row>
    <row r="314" spans="5:7">
      <c r="E314" s="51"/>
      <c r="F314" s="51"/>
      <c r="G314" s="51"/>
    </row>
    <row r="315" spans="5:7">
      <c r="E315" s="51"/>
      <c r="F315" s="51"/>
      <c r="G315" s="51"/>
    </row>
    <row r="316" spans="5:7">
      <c r="E316" s="51"/>
      <c r="F316" s="51"/>
      <c r="G316" s="51"/>
    </row>
    <row r="317" spans="5:7">
      <c r="E317" s="51"/>
      <c r="F317" s="51"/>
      <c r="G317" s="51"/>
    </row>
    <row r="318" spans="5:7">
      <c r="E318" s="51"/>
      <c r="F318" s="51"/>
      <c r="G318" s="51"/>
    </row>
    <row r="319" spans="5:7">
      <c r="E319" s="51"/>
      <c r="F319" s="51"/>
      <c r="G319" s="51"/>
    </row>
    <row r="320" spans="5:7">
      <c r="E320" s="51"/>
      <c r="F320" s="51"/>
      <c r="G320" s="51"/>
    </row>
    <row r="321" spans="5:7">
      <c r="E321" s="51"/>
      <c r="F321" s="51"/>
      <c r="G321" s="51"/>
    </row>
    <row r="322" spans="5:7">
      <c r="E322" s="51"/>
      <c r="F322" s="51"/>
      <c r="G322" s="51"/>
    </row>
    <row r="323" spans="5:7">
      <c r="E323" s="51"/>
      <c r="F323" s="51"/>
      <c r="G323" s="51"/>
    </row>
    <row r="324" spans="5:7">
      <c r="E324" s="51"/>
      <c r="F324" s="51"/>
      <c r="G324" s="51"/>
    </row>
    <row r="325" spans="5:7">
      <c r="E325" s="51"/>
      <c r="F325" s="51"/>
      <c r="G325" s="51"/>
    </row>
    <row r="326" spans="5:7">
      <c r="E326" s="51"/>
      <c r="F326" s="51"/>
      <c r="G326" s="51"/>
    </row>
    <row r="327" spans="5:7">
      <c r="E327" s="51"/>
      <c r="F327" s="51"/>
      <c r="G327" s="51"/>
    </row>
    <row r="328" spans="5:7">
      <c r="E328" s="51"/>
      <c r="F328" s="51"/>
      <c r="G328" s="51"/>
    </row>
    <row r="329" spans="5:7">
      <c r="E329" s="51"/>
      <c r="F329" s="51"/>
      <c r="G329" s="51"/>
    </row>
    <row r="330" spans="5:7">
      <c r="E330" s="51"/>
      <c r="F330" s="51"/>
      <c r="G330" s="51"/>
    </row>
    <row r="331" spans="5:7">
      <c r="E331" s="51"/>
      <c r="F331" s="51"/>
      <c r="G331" s="51"/>
    </row>
    <row r="332" spans="5:7">
      <c r="E332" s="51"/>
      <c r="F332" s="51"/>
      <c r="G332" s="51"/>
    </row>
    <row r="333" spans="5:7">
      <c r="E333" s="51"/>
      <c r="F333" s="51"/>
      <c r="G333" s="51"/>
    </row>
    <row r="334" spans="5:7">
      <c r="E334" s="51"/>
      <c r="F334" s="51"/>
      <c r="G334" s="51"/>
    </row>
    <row r="335" spans="5:7">
      <c r="E335" s="51"/>
      <c r="F335" s="51"/>
      <c r="G335" s="51"/>
    </row>
    <row r="336" spans="5:7">
      <c r="E336" s="51"/>
      <c r="F336" s="51"/>
      <c r="G336" s="51"/>
    </row>
    <row r="337" spans="5:7">
      <c r="E337" s="51"/>
      <c r="F337" s="51"/>
      <c r="G337" s="51"/>
    </row>
    <row r="338" spans="5:7">
      <c r="E338" s="51"/>
      <c r="F338" s="51"/>
      <c r="G338" s="51"/>
    </row>
    <row r="339" spans="5:7">
      <c r="E339" s="51"/>
      <c r="F339" s="51"/>
      <c r="G339" s="51"/>
    </row>
    <row r="340" spans="5:7">
      <c r="E340" s="51"/>
      <c r="F340" s="51"/>
      <c r="G340" s="51"/>
    </row>
    <row r="341" spans="5:7">
      <c r="E341" s="51"/>
      <c r="F341" s="51"/>
      <c r="G341" s="51"/>
    </row>
    <row r="342" spans="5:7">
      <c r="E342" s="51"/>
      <c r="F342" s="51"/>
      <c r="G342" s="51"/>
    </row>
    <row r="343" spans="5:7">
      <c r="E343" s="51"/>
      <c r="F343" s="51"/>
      <c r="G343" s="51"/>
    </row>
    <row r="344" spans="5:7">
      <c r="E344" s="51"/>
      <c r="F344" s="51"/>
      <c r="G344" s="51"/>
    </row>
    <row r="345" spans="5:7">
      <c r="E345" s="51"/>
      <c r="F345" s="51"/>
      <c r="G345" s="51"/>
    </row>
    <row r="346" spans="5:7">
      <c r="E346" s="51"/>
      <c r="F346" s="51"/>
      <c r="G346" s="51"/>
    </row>
    <row r="347" spans="5:7">
      <c r="E347" s="51"/>
      <c r="F347" s="51"/>
      <c r="G347" s="51"/>
    </row>
    <row r="348" spans="5:7">
      <c r="E348" s="51"/>
      <c r="F348" s="51"/>
      <c r="G348" s="51"/>
    </row>
    <row r="349" spans="5:7">
      <c r="E349" s="51"/>
      <c r="F349" s="51"/>
      <c r="G349" s="51"/>
    </row>
    <row r="350" spans="5:7">
      <c r="E350" s="51"/>
      <c r="F350" s="51"/>
      <c r="G350" s="51"/>
    </row>
    <row r="351" spans="5:7">
      <c r="E351" s="51"/>
      <c r="F351" s="51"/>
      <c r="G351" s="51"/>
    </row>
    <row r="352" spans="5:7">
      <c r="E352" s="51"/>
      <c r="F352" s="51"/>
      <c r="G352" s="51"/>
    </row>
    <row r="353" spans="5:7">
      <c r="E353" s="51"/>
      <c r="F353" s="51"/>
      <c r="G353" s="51"/>
    </row>
    <row r="354" spans="5:7">
      <c r="E354" s="51"/>
      <c r="F354" s="51"/>
      <c r="G354" s="51"/>
    </row>
    <row r="355" spans="5:7">
      <c r="E355" s="51"/>
      <c r="F355" s="51"/>
      <c r="G355" s="51"/>
    </row>
    <row r="356" spans="5:7">
      <c r="E356" s="51"/>
      <c r="F356" s="51"/>
      <c r="G356" s="51"/>
    </row>
    <row r="357" spans="5:7">
      <c r="E357" s="51"/>
      <c r="F357" s="51"/>
      <c r="G357" s="51"/>
    </row>
    <row r="358" spans="5:7">
      <c r="E358" s="51"/>
      <c r="F358" s="51"/>
      <c r="G358" s="51"/>
    </row>
    <row r="359" spans="5:7">
      <c r="E359" s="51"/>
      <c r="F359" s="51"/>
      <c r="G359" s="51"/>
    </row>
    <row r="360" spans="5:7">
      <c r="E360" s="51"/>
      <c r="F360" s="51"/>
      <c r="G360" s="51"/>
    </row>
    <row r="361" spans="5:7">
      <c r="E361" s="51"/>
      <c r="F361" s="51"/>
      <c r="G361" s="51"/>
    </row>
    <row r="362" spans="5:7">
      <c r="E362" s="51"/>
      <c r="F362" s="51"/>
      <c r="G362" s="51"/>
    </row>
    <row r="363" spans="5:7">
      <c r="E363" s="51"/>
      <c r="F363" s="51"/>
      <c r="G363" s="51"/>
    </row>
    <row r="364" spans="5:7">
      <c r="E364" s="51"/>
      <c r="F364" s="51"/>
      <c r="G364" s="51"/>
    </row>
    <row r="365" spans="5:7">
      <c r="E365" s="51"/>
      <c r="F365" s="51"/>
      <c r="G365" s="51"/>
    </row>
    <row r="366" spans="5:7">
      <c r="E366" s="51"/>
      <c r="F366" s="51"/>
      <c r="G366" s="51"/>
    </row>
    <row r="367" spans="5:7">
      <c r="E367" s="51"/>
      <c r="F367" s="51"/>
      <c r="G367" s="51"/>
    </row>
    <row r="368" spans="5:7">
      <c r="E368" s="51"/>
      <c r="F368" s="51"/>
      <c r="G368" s="51"/>
    </row>
    <row r="369" spans="5:7">
      <c r="E369" s="51"/>
      <c r="F369" s="51"/>
      <c r="G369" s="51"/>
    </row>
    <row r="370" spans="5:7">
      <c r="E370" s="51"/>
      <c r="F370" s="51"/>
      <c r="G370" s="51"/>
    </row>
    <row r="371" spans="5:7">
      <c r="E371" s="51"/>
      <c r="F371" s="51"/>
      <c r="G371" s="51"/>
    </row>
    <row r="372" spans="5:7">
      <c r="E372" s="51"/>
      <c r="F372" s="51"/>
      <c r="G372" s="51"/>
    </row>
    <row r="373" spans="5:7">
      <c r="E373" s="51"/>
      <c r="F373" s="51"/>
      <c r="G373" s="51"/>
    </row>
    <row r="374" spans="5:7">
      <c r="E374" s="51"/>
      <c r="F374" s="51"/>
      <c r="G374" s="51"/>
    </row>
    <row r="375" spans="5:7">
      <c r="E375" s="51"/>
      <c r="F375" s="51"/>
      <c r="G375" s="51"/>
    </row>
    <row r="376" spans="5:7">
      <c r="E376" s="51"/>
      <c r="F376" s="51"/>
      <c r="G376" s="51"/>
    </row>
    <row r="377" spans="5:7">
      <c r="E377" s="51"/>
      <c r="F377" s="51"/>
      <c r="G377" s="51"/>
    </row>
    <row r="378" spans="5:7">
      <c r="E378" s="51"/>
      <c r="F378" s="51"/>
      <c r="G378" s="51"/>
    </row>
    <row r="379" spans="5:7">
      <c r="E379" s="51"/>
      <c r="F379" s="51"/>
      <c r="G379" s="51"/>
    </row>
    <row r="380" spans="5:7">
      <c r="E380" s="51"/>
      <c r="F380" s="51"/>
      <c r="G380" s="51"/>
    </row>
    <row r="381" spans="5:7">
      <c r="E381" s="51"/>
      <c r="F381" s="51"/>
      <c r="G381" s="51"/>
    </row>
    <row r="382" spans="5:7">
      <c r="E382" s="51"/>
      <c r="F382" s="51"/>
      <c r="G382" s="51"/>
    </row>
    <row r="383" spans="5:7">
      <c r="E383" s="51"/>
      <c r="F383" s="51"/>
      <c r="G383" s="51"/>
    </row>
    <row r="384" spans="5:7">
      <c r="E384" s="51"/>
      <c r="F384" s="51"/>
      <c r="G384" s="51"/>
    </row>
    <row r="385" spans="5:7">
      <c r="E385" s="51"/>
      <c r="F385" s="51"/>
      <c r="G385" s="51"/>
    </row>
    <row r="386" spans="5:7">
      <c r="E386" s="51"/>
      <c r="F386" s="51"/>
      <c r="G386" s="51"/>
    </row>
    <row r="387" spans="5:7">
      <c r="E387" s="51"/>
      <c r="F387" s="51"/>
      <c r="G387" s="51"/>
    </row>
    <row r="388" spans="5:7">
      <c r="E388" s="51"/>
      <c r="F388" s="51"/>
      <c r="G388" s="51"/>
    </row>
    <row r="389" spans="5:7">
      <c r="E389" s="51"/>
      <c r="F389" s="51"/>
      <c r="G389" s="51"/>
    </row>
    <row r="390" spans="5:7">
      <c r="E390" s="51"/>
      <c r="F390" s="51"/>
      <c r="G390" s="51"/>
    </row>
    <row r="391" spans="5:7">
      <c r="E391" s="51"/>
      <c r="F391" s="51"/>
      <c r="G391" s="51"/>
    </row>
    <row r="392" spans="5:7">
      <c r="E392" s="51"/>
      <c r="F392" s="51"/>
      <c r="G392" s="51"/>
    </row>
    <row r="393" spans="5:7">
      <c r="E393" s="51"/>
      <c r="F393" s="51"/>
      <c r="G393" s="51"/>
    </row>
    <row r="394" spans="5:7">
      <c r="E394" s="51"/>
      <c r="F394" s="51"/>
      <c r="G394" s="51"/>
    </row>
    <row r="395" spans="5:7">
      <c r="E395" s="51"/>
      <c r="F395" s="51"/>
      <c r="G395" s="51"/>
    </row>
    <row r="396" spans="5:7">
      <c r="E396" s="51"/>
      <c r="F396" s="51"/>
      <c r="G396" s="51"/>
    </row>
    <row r="397" spans="5:7">
      <c r="E397" s="51"/>
      <c r="F397" s="51"/>
      <c r="G397" s="51"/>
    </row>
    <row r="398" spans="5:7">
      <c r="E398" s="51"/>
      <c r="F398" s="51"/>
      <c r="G398" s="51"/>
    </row>
    <row r="399" spans="5:7">
      <c r="E399" s="51"/>
      <c r="F399" s="51"/>
      <c r="G399" s="51"/>
    </row>
    <row r="400" spans="5:7">
      <c r="E400" s="51"/>
      <c r="F400" s="51"/>
      <c r="G400" s="51"/>
    </row>
    <row r="401" spans="5:7">
      <c r="E401" s="51"/>
      <c r="F401" s="51"/>
      <c r="G401" s="51"/>
    </row>
    <row r="402" spans="5:7">
      <c r="E402" s="51"/>
      <c r="F402" s="51"/>
      <c r="G402" s="51"/>
    </row>
    <row r="403" spans="5:7">
      <c r="E403" s="51"/>
      <c r="F403" s="51"/>
      <c r="G403" s="51"/>
    </row>
    <row r="404" spans="5:7">
      <c r="E404" s="51"/>
      <c r="F404" s="51"/>
      <c r="G404" s="51"/>
    </row>
    <row r="405" spans="5:7">
      <c r="E405" s="51"/>
      <c r="F405" s="51"/>
      <c r="G405" s="51"/>
    </row>
    <row r="406" spans="5:7">
      <c r="E406" s="51"/>
      <c r="F406" s="51"/>
      <c r="G406" s="51"/>
    </row>
    <row r="407" spans="5:7">
      <c r="E407" s="51"/>
      <c r="F407" s="51"/>
      <c r="G407" s="51"/>
    </row>
    <row r="408" spans="5:7">
      <c r="E408" s="51"/>
      <c r="F408" s="51"/>
      <c r="G408" s="51"/>
    </row>
    <row r="409" spans="5:7">
      <c r="E409" s="51"/>
      <c r="F409" s="51"/>
      <c r="G409" s="51"/>
    </row>
    <row r="410" spans="5:7">
      <c r="E410" s="51"/>
      <c r="F410" s="51"/>
      <c r="G410" s="51"/>
    </row>
    <row r="411" spans="5:7">
      <c r="E411" s="51"/>
      <c r="F411" s="51"/>
      <c r="G411" s="51"/>
    </row>
    <row r="412" spans="5:7">
      <c r="E412" s="51"/>
      <c r="F412" s="51"/>
      <c r="G412" s="51"/>
    </row>
    <row r="413" spans="5:7">
      <c r="E413" s="51"/>
      <c r="F413" s="51"/>
      <c r="G413" s="51"/>
    </row>
    <row r="414" spans="5:7">
      <c r="E414" s="51"/>
      <c r="F414" s="51"/>
      <c r="G414" s="51"/>
    </row>
    <row r="415" spans="5:7">
      <c r="E415" s="51"/>
      <c r="F415" s="51"/>
      <c r="G415" s="51"/>
    </row>
    <row r="416" spans="5:7">
      <c r="E416" s="51"/>
      <c r="F416" s="51"/>
      <c r="G416" s="51"/>
    </row>
    <row r="417" spans="5:7">
      <c r="E417" s="51"/>
      <c r="F417" s="51"/>
      <c r="G417" s="51"/>
    </row>
    <row r="418" spans="5:7">
      <c r="E418" s="51"/>
      <c r="F418" s="51"/>
      <c r="G418" s="51"/>
    </row>
    <row r="419" spans="5:7">
      <c r="E419" s="51"/>
      <c r="F419" s="51"/>
      <c r="G419" s="51"/>
    </row>
    <row r="420" spans="5:7">
      <c r="E420" s="51"/>
      <c r="F420" s="51"/>
      <c r="G420" s="51"/>
    </row>
    <row r="421" spans="5:7">
      <c r="E421" s="51"/>
      <c r="F421" s="51"/>
      <c r="G421" s="51"/>
    </row>
    <row r="422" spans="5:7">
      <c r="E422" s="51"/>
      <c r="F422" s="51"/>
      <c r="G422" s="51"/>
    </row>
    <row r="423" spans="5:7">
      <c r="E423" s="51"/>
      <c r="F423" s="51"/>
      <c r="G423" s="51"/>
    </row>
    <row r="424" spans="5:7">
      <c r="E424" s="51"/>
      <c r="F424" s="51"/>
      <c r="G424" s="51"/>
    </row>
    <row r="425" spans="5:7">
      <c r="E425" s="51"/>
      <c r="F425" s="51"/>
      <c r="G425" s="51"/>
    </row>
    <row r="426" spans="5:7">
      <c r="E426" s="51"/>
      <c r="F426" s="51"/>
      <c r="G426" s="51"/>
    </row>
    <row r="427" spans="5:7">
      <c r="E427" s="51"/>
      <c r="F427" s="51"/>
      <c r="G427" s="51"/>
    </row>
    <row r="428" spans="5:7">
      <c r="E428" s="51"/>
      <c r="F428" s="51"/>
      <c r="G428" s="51"/>
    </row>
    <row r="429" spans="5:7">
      <c r="E429" s="51"/>
      <c r="F429" s="51"/>
      <c r="G429" s="51"/>
    </row>
    <row r="430" spans="5:7">
      <c r="E430" s="51"/>
      <c r="F430" s="51"/>
      <c r="G430" s="51"/>
    </row>
    <row r="431" spans="5:7">
      <c r="E431" s="51"/>
      <c r="F431" s="51"/>
      <c r="G431" s="51"/>
    </row>
    <row r="432" spans="5:7">
      <c r="E432" s="51"/>
      <c r="F432" s="51"/>
      <c r="G432" s="51"/>
    </row>
    <row r="433" spans="5:7">
      <c r="E433" s="51"/>
      <c r="F433" s="51"/>
      <c r="G433" s="51"/>
    </row>
    <row r="434" spans="5:7">
      <c r="E434" s="51"/>
      <c r="F434" s="51"/>
      <c r="G434" s="51"/>
    </row>
    <row r="435" spans="5:7">
      <c r="E435" s="51"/>
      <c r="F435" s="51"/>
      <c r="G435" s="51"/>
    </row>
    <row r="436" spans="5:7">
      <c r="E436" s="51"/>
      <c r="F436" s="51"/>
      <c r="G436" s="51"/>
    </row>
    <row r="437" spans="5:7">
      <c r="E437" s="51"/>
      <c r="F437" s="51"/>
      <c r="G437" s="51"/>
    </row>
    <row r="438" spans="5:7">
      <c r="E438" s="51"/>
      <c r="F438" s="51"/>
      <c r="G438" s="51"/>
    </row>
    <row r="439" spans="5:7">
      <c r="E439" s="51"/>
      <c r="F439" s="51"/>
      <c r="G439" s="51"/>
    </row>
    <row r="440" spans="5:7">
      <c r="E440" s="51"/>
      <c r="F440" s="51"/>
      <c r="G440" s="51"/>
    </row>
    <row r="441" spans="5:7">
      <c r="E441" s="51"/>
      <c r="F441" s="51"/>
      <c r="G441" s="51"/>
    </row>
    <row r="442" spans="5:7">
      <c r="E442" s="51"/>
      <c r="F442" s="51"/>
      <c r="G442" s="51"/>
    </row>
    <row r="443" spans="5:7">
      <c r="E443" s="51"/>
      <c r="F443" s="51"/>
      <c r="G443" s="51"/>
    </row>
    <row r="444" spans="5:7">
      <c r="E444" s="51"/>
      <c r="F444" s="51"/>
      <c r="G444" s="51"/>
    </row>
    <row r="445" spans="5:7">
      <c r="E445" s="51"/>
      <c r="F445" s="51"/>
      <c r="G445" s="51"/>
    </row>
    <row r="446" spans="5:7">
      <c r="E446" s="51"/>
      <c r="F446" s="51"/>
      <c r="G446" s="51"/>
    </row>
    <row r="447" spans="5:7">
      <c r="E447" s="51"/>
      <c r="F447" s="51"/>
      <c r="G447" s="51"/>
    </row>
    <row r="448" spans="5:7">
      <c r="E448" s="51"/>
      <c r="F448" s="51"/>
      <c r="G448" s="51"/>
    </row>
    <row r="449" spans="5:7">
      <c r="E449" s="51"/>
      <c r="F449" s="51"/>
      <c r="G449" s="51"/>
    </row>
    <row r="450" spans="5:7">
      <c r="E450" s="51"/>
      <c r="F450" s="51"/>
      <c r="G450" s="51"/>
    </row>
    <row r="451" spans="5:7">
      <c r="E451" s="51"/>
      <c r="F451" s="51"/>
      <c r="G451" s="51"/>
    </row>
    <row r="452" spans="5:7">
      <c r="E452" s="51"/>
      <c r="F452" s="51"/>
      <c r="G452" s="51"/>
    </row>
    <row r="453" spans="5:7">
      <c r="E453" s="51"/>
      <c r="F453" s="51"/>
      <c r="G453" s="51"/>
    </row>
    <row r="454" spans="5:7">
      <c r="E454" s="51"/>
      <c r="F454" s="51"/>
      <c r="G454" s="51"/>
    </row>
    <row r="455" spans="5:7">
      <c r="E455" s="51"/>
      <c r="F455" s="51"/>
      <c r="G455" s="51"/>
    </row>
    <row r="456" spans="5:7">
      <c r="E456" s="51"/>
      <c r="F456" s="51"/>
      <c r="G456" s="51"/>
    </row>
    <row r="457" spans="5:7">
      <c r="E457" s="51"/>
      <c r="F457" s="51"/>
      <c r="G457" s="51"/>
    </row>
    <row r="458" spans="5:7">
      <c r="E458" s="51"/>
      <c r="F458" s="51"/>
      <c r="G458" s="51"/>
    </row>
    <row r="459" spans="5:7">
      <c r="E459" s="51"/>
      <c r="F459" s="51"/>
      <c r="G459" s="51"/>
    </row>
    <row r="460" spans="5:7">
      <c r="E460" s="51"/>
      <c r="F460" s="51"/>
      <c r="G460" s="51"/>
    </row>
    <row r="461" spans="5:7">
      <c r="E461" s="51"/>
      <c r="F461" s="51"/>
      <c r="G461" s="51"/>
    </row>
    <row r="462" spans="5:7">
      <c r="E462" s="51"/>
      <c r="F462" s="51"/>
      <c r="G462" s="51"/>
    </row>
    <row r="463" spans="5:7">
      <c r="E463" s="51"/>
      <c r="F463" s="51"/>
      <c r="G463" s="51"/>
    </row>
    <row r="464" spans="5:7">
      <c r="E464" s="51"/>
      <c r="F464" s="51"/>
      <c r="G464" s="51"/>
    </row>
    <row r="465" spans="5:7">
      <c r="E465" s="51"/>
      <c r="F465" s="51"/>
      <c r="G465" s="51"/>
    </row>
    <row r="466" spans="5:7">
      <c r="E466" s="51"/>
      <c r="F466" s="51"/>
      <c r="G466" s="51"/>
    </row>
    <row r="467" spans="5:7">
      <c r="E467" s="51"/>
      <c r="F467" s="51"/>
      <c r="G467" s="51"/>
    </row>
    <row r="468" spans="5:7">
      <c r="E468" s="51"/>
      <c r="F468" s="51"/>
      <c r="G468" s="51"/>
    </row>
    <row r="469" spans="5:7">
      <c r="E469" s="51"/>
      <c r="F469" s="51"/>
      <c r="G469" s="51"/>
    </row>
    <row r="470" spans="5:7">
      <c r="E470" s="51"/>
      <c r="F470" s="51"/>
      <c r="G470" s="51"/>
    </row>
    <row r="471" spans="5:7">
      <c r="E471" s="51"/>
      <c r="F471" s="51"/>
      <c r="G471" s="51"/>
    </row>
    <row r="472" spans="5:7">
      <c r="E472" s="51"/>
      <c r="F472" s="51"/>
      <c r="G472" s="51"/>
    </row>
    <row r="473" spans="5:7">
      <c r="E473" s="51"/>
      <c r="F473" s="51"/>
      <c r="G473" s="51"/>
    </row>
    <row r="474" spans="5:7">
      <c r="E474" s="51"/>
      <c r="F474" s="51"/>
      <c r="G474" s="51"/>
    </row>
    <row r="475" spans="5:7">
      <c r="E475" s="51"/>
      <c r="F475" s="51"/>
      <c r="G475" s="51"/>
    </row>
    <row r="476" spans="5:7">
      <c r="E476" s="51"/>
      <c r="F476" s="51"/>
      <c r="G476" s="51"/>
    </row>
    <row r="477" spans="5:7">
      <c r="E477" s="51"/>
      <c r="F477" s="51"/>
      <c r="G477" s="51"/>
    </row>
    <row r="478" spans="5:7">
      <c r="E478" s="51"/>
      <c r="F478" s="51"/>
      <c r="G478" s="51"/>
    </row>
    <row r="479" spans="5:7">
      <c r="E479" s="51"/>
      <c r="F479" s="51"/>
      <c r="G479" s="51"/>
    </row>
    <row r="480" spans="5:7">
      <c r="E480" s="51"/>
      <c r="F480" s="51"/>
      <c r="G480" s="51"/>
    </row>
    <row r="481" spans="5:7">
      <c r="E481" s="51"/>
      <c r="F481" s="51"/>
      <c r="G481" s="51"/>
    </row>
    <row r="482" spans="5:7">
      <c r="E482" s="51"/>
      <c r="F482" s="51"/>
      <c r="G482" s="51"/>
    </row>
    <row r="483" spans="5:7">
      <c r="E483" s="51"/>
      <c r="F483" s="51"/>
      <c r="G483" s="51"/>
    </row>
    <row r="484" spans="5:7">
      <c r="E484" s="51"/>
      <c r="F484" s="51"/>
      <c r="G484" s="51"/>
    </row>
    <row r="485" spans="5:7">
      <c r="E485" s="51"/>
      <c r="F485" s="51"/>
      <c r="G485" s="51"/>
    </row>
    <row r="486" spans="5:7">
      <c r="E486" s="51"/>
      <c r="F486" s="51"/>
      <c r="G486" s="51"/>
    </row>
    <row r="487" spans="5:7">
      <c r="E487" s="51"/>
      <c r="F487" s="51"/>
      <c r="G487" s="51"/>
    </row>
    <row r="488" spans="5:7">
      <c r="E488" s="51"/>
      <c r="F488" s="51"/>
      <c r="G488" s="51"/>
    </row>
    <row r="489" spans="5:7">
      <c r="E489" s="51"/>
      <c r="F489" s="51"/>
      <c r="G489" s="51"/>
    </row>
    <row r="490" spans="5:7">
      <c r="E490" s="51"/>
      <c r="F490" s="51"/>
      <c r="G490" s="51"/>
    </row>
    <row r="491" spans="5:7">
      <c r="E491" s="51"/>
      <c r="F491" s="51"/>
      <c r="G491" s="51"/>
    </row>
    <row r="492" spans="5:7">
      <c r="E492" s="51"/>
      <c r="F492" s="51"/>
      <c r="G492" s="51"/>
    </row>
    <row r="493" spans="5:7">
      <c r="E493" s="51"/>
      <c r="F493" s="51"/>
      <c r="G493" s="51"/>
    </row>
    <row r="494" spans="5:7">
      <c r="E494" s="51"/>
      <c r="F494" s="51"/>
      <c r="G494" s="51"/>
    </row>
    <row r="495" spans="5:7">
      <c r="E495" s="51"/>
      <c r="F495" s="51"/>
      <c r="G495" s="51"/>
    </row>
    <row r="496" spans="5:7">
      <c r="E496" s="51"/>
      <c r="F496" s="51"/>
      <c r="G496" s="51"/>
    </row>
    <row r="497" spans="5:7">
      <c r="E497" s="51"/>
      <c r="F497" s="51"/>
      <c r="G497" s="51"/>
    </row>
    <row r="498" spans="5:7">
      <c r="E498" s="51"/>
      <c r="F498" s="51"/>
      <c r="G498" s="51"/>
    </row>
    <row r="499" spans="5:7">
      <c r="E499" s="51"/>
      <c r="F499" s="51"/>
      <c r="G499" s="51"/>
    </row>
    <row r="500" spans="5:7">
      <c r="E500" s="51"/>
      <c r="F500" s="51"/>
      <c r="G500" s="51"/>
    </row>
    <row r="501" spans="5:7">
      <c r="E501" s="51"/>
      <c r="F501" s="51"/>
      <c r="G501" s="51"/>
    </row>
    <row r="502" spans="5:7">
      <c r="E502" s="51"/>
      <c r="F502" s="51"/>
      <c r="G502" s="51"/>
    </row>
    <row r="503" spans="5:7">
      <c r="E503" s="51"/>
      <c r="F503" s="51"/>
      <c r="G503" s="51"/>
    </row>
    <row r="504" spans="5:7">
      <c r="E504" s="51"/>
      <c r="F504" s="51"/>
      <c r="G504" s="51"/>
    </row>
    <row r="505" spans="5:7">
      <c r="E505" s="51"/>
      <c r="F505" s="51"/>
      <c r="G505" s="51"/>
    </row>
    <row r="506" spans="5:7">
      <c r="E506" s="51"/>
      <c r="F506" s="51"/>
      <c r="G506" s="51"/>
    </row>
    <row r="507" spans="5:7">
      <c r="E507" s="51"/>
      <c r="F507" s="51"/>
      <c r="G507" s="51"/>
    </row>
    <row r="508" spans="5:7">
      <c r="E508" s="51"/>
      <c r="F508" s="51"/>
      <c r="G508" s="51"/>
    </row>
    <row r="509" spans="5:7">
      <c r="E509" s="51"/>
      <c r="F509" s="51"/>
      <c r="G509" s="51"/>
    </row>
    <row r="510" spans="5:7">
      <c r="E510" s="51"/>
      <c r="F510" s="51"/>
      <c r="G510" s="51"/>
    </row>
    <row r="511" spans="5:7">
      <c r="E511" s="51"/>
      <c r="F511" s="51"/>
      <c r="G511" s="51"/>
    </row>
    <row r="512" spans="5:7">
      <c r="E512" s="51"/>
      <c r="F512" s="51"/>
      <c r="G512" s="51"/>
    </row>
    <row r="513" spans="5:7">
      <c r="E513" s="51"/>
      <c r="F513" s="51"/>
      <c r="G513" s="51"/>
    </row>
    <row r="514" spans="5:7">
      <c r="E514" s="51"/>
      <c r="F514" s="51"/>
      <c r="G514" s="51"/>
    </row>
    <row r="515" spans="5:7">
      <c r="E515" s="51"/>
      <c r="F515" s="51"/>
      <c r="G515" s="51"/>
    </row>
    <row r="516" spans="5:7">
      <c r="E516" s="51"/>
      <c r="F516" s="51"/>
      <c r="G516" s="51"/>
    </row>
    <row r="517" spans="5:7">
      <c r="E517" s="51"/>
      <c r="F517" s="51"/>
      <c r="G517" s="51"/>
    </row>
    <row r="518" spans="5:7">
      <c r="E518" s="51"/>
      <c r="F518" s="51"/>
      <c r="G518" s="51"/>
    </row>
    <row r="519" spans="5:7">
      <c r="E519" s="51"/>
      <c r="F519" s="51"/>
      <c r="G519" s="51"/>
    </row>
    <row r="520" spans="5:7">
      <c r="E520" s="51"/>
      <c r="F520" s="51"/>
      <c r="G520" s="51"/>
    </row>
    <row r="521" spans="5:7">
      <c r="E521" s="51"/>
      <c r="F521" s="51"/>
      <c r="G521" s="51"/>
    </row>
    <row r="522" spans="5:7">
      <c r="E522" s="51"/>
      <c r="F522" s="51"/>
      <c r="G522" s="51"/>
    </row>
    <row r="523" spans="5:7">
      <c r="E523" s="51"/>
      <c r="F523" s="51"/>
      <c r="G523" s="51"/>
    </row>
    <row r="524" spans="5:7">
      <c r="E524" s="51"/>
      <c r="F524" s="51"/>
      <c r="G524" s="51"/>
    </row>
    <row r="525" spans="5:7">
      <c r="E525" s="51"/>
      <c r="F525" s="51"/>
      <c r="G525" s="51"/>
    </row>
    <row r="526" spans="5:7">
      <c r="E526" s="51"/>
      <c r="F526" s="51"/>
      <c r="G526" s="51"/>
    </row>
    <row r="527" spans="5:7">
      <c r="E527" s="51"/>
      <c r="F527" s="51"/>
      <c r="G527" s="51"/>
    </row>
    <row r="528" spans="5:7">
      <c r="E528" s="51"/>
      <c r="F528" s="51"/>
      <c r="G528" s="51"/>
    </row>
    <row r="529" spans="5:7">
      <c r="E529" s="51"/>
      <c r="F529" s="51"/>
      <c r="G529" s="51"/>
    </row>
    <row r="530" spans="5:7">
      <c r="E530" s="51"/>
      <c r="F530" s="51"/>
      <c r="G530" s="51"/>
    </row>
    <row r="531" spans="5:7">
      <c r="E531" s="51"/>
      <c r="F531" s="51"/>
      <c r="G531" s="51"/>
    </row>
    <row r="532" spans="5:7">
      <c r="E532" s="51"/>
      <c r="F532" s="51"/>
      <c r="G532" s="51"/>
    </row>
    <row r="533" spans="5:7">
      <c r="E533" s="51"/>
      <c r="F533" s="51"/>
      <c r="G533" s="51"/>
    </row>
    <row r="534" spans="5:7">
      <c r="E534" s="51"/>
      <c r="F534" s="51"/>
      <c r="G534" s="51"/>
    </row>
    <row r="535" spans="5:7">
      <c r="E535" s="51"/>
      <c r="F535" s="51"/>
      <c r="G535" s="51"/>
    </row>
    <row r="536" spans="5:7">
      <c r="E536" s="51"/>
      <c r="F536" s="51"/>
      <c r="G536" s="51"/>
    </row>
    <row r="537" spans="5:7">
      <c r="E537" s="51"/>
      <c r="F537" s="51"/>
      <c r="G537" s="51"/>
    </row>
    <row r="538" spans="5:7">
      <c r="E538" s="51"/>
      <c r="F538" s="51"/>
      <c r="G538" s="51"/>
    </row>
    <row r="539" spans="5:7">
      <c r="E539" s="51"/>
      <c r="F539" s="51"/>
      <c r="G539" s="51"/>
    </row>
    <row r="540" spans="5:7">
      <c r="E540" s="51"/>
      <c r="F540" s="51"/>
      <c r="G540" s="51"/>
    </row>
    <row r="541" spans="5:7">
      <c r="E541" s="51"/>
      <c r="F541" s="51"/>
      <c r="G541" s="51"/>
    </row>
    <row r="542" spans="5:7">
      <c r="E542" s="51"/>
      <c r="F542" s="51"/>
      <c r="G542" s="51"/>
    </row>
    <row r="543" spans="5:7">
      <c r="E543" s="51"/>
      <c r="F543" s="51"/>
      <c r="G543" s="51"/>
    </row>
    <row r="544" spans="5:7">
      <c r="E544" s="51"/>
      <c r="F544" s="51"/>
      <c r="G544" s="51"/>
    </row>
    <row r="545" spans="5:7">
      <c r="E545" s="51"/>
      <c r="F545" s="51"/>
      <c r="G545" s="51"/>
    </row>
    <row r="546" spans="5:7">
      <c r="E546" s="51"/>
      <c r="F546" s="51"/>
      <c r="G546" s="51"/>
    </row>
    <row r="547" spans="5:7">
      <c r="E547" s="51"/>
      <c r="F547" s="51"/>
      <c r="G547" s="51"/>
    </row>
    <row r="548" spans="5:7">
      <c r="E548" s="51"/>
      <c r="F548" s="51"/>
      <c r="G548" s="51"/>
    </row>
    <row r="549" spans="5:7">
      <c r="E549" s="51"/>
      <c r="F549" s="51"/>
      <c r="G549" s="51"/>
    </row>
    <row r="550" spans="5:7">
      <c r="E550" s="51"/>
      <c r="F550" s="51"/>
      <c r="G550" s="51"/>
    </row>
    <row r="551" spans="5:7">
      <c r="E551" s="51"/>
      <c r="F551" s="51"/>
      <c r="G551" s="51"/>
    </row>
    <row r="552" spans="5:7">
      <c r="E552" s="51"/>
      <c r="F552" s="51"/>
      <c r="G552" s="51"/>
    </row>
    <row r="553" spans="5:7">
      <c r="E553" s="51"/>
      <c r="F553" s="51"/>
      <c r="G553" s="51"/>
    </row>
    <row r="554" spans="5:7">
      <c r="E554" s="51"/>
      <c r="F554" s="51"/>
      <c r="G554" s="51"/>
    </row>
    <row r="555" spans="5:7">
      <c r="E555" s="51"/>
      <c r="F555" s="51"/>
      <c r="G555" s="51"/>
    </row>
    <row r="556" spans="5:7">
      <c r="E556" s="51"/>
      <c r="F556" s="51"/>
      <c r="G556" s="51"/>
    </row>
    <row r="557" spans="5:7">
      <c r="E557" s="51"/>
      <c r="F557" s="51"/>
      <c r="G557" s="51"/>
    </row>
    <row r="558" spans="5:7">
      <c r="E558" s="51"/>
      <c r="F558" s="51"/>
      <c r="G558" s="51"/>
    </row>
    <row r="559" spans="5:7">
      <c r="E559" s="51"/>
      <c r="F559" s="51"/>
      <c r="G559" s="51"/>
    </row>
    <row r="560" spans="5:7">
      <c r="E560" s="51"/>
      <c r="F560" s="51"/>
      <c r="G560" s="51"/>
    </row>
    <row r="561" spans="5:7">
      <c r="E561" s="51"/>
      <c r="F561" s="51"/>
      <c r="G561" s="51"/>
    </row>
    <row r="562" spans="5:7">
      <c r="E562" s="51"/>
      <c r="F562" s="51"/>
      <c r="G562" s="51"/>
    </row>
    <row r="563" spans="5:7">
      <c r="E563" s="51"/>
      <c r="F563" s="51"/>
      <c r="G563" s="51"/>
    </row>
    <row r="564" spans="5:7">
      <c r="E564" s="51"/>
      <c r="F564" s="51"/>
      <c r="G564" s="51"/>
    </row>
    <row r="565" spans="5:7">
      <c r="E565" s="51"/>
      <c r="F565" s="51"/>
      <c r="G565" s="51"/>
    </row>
    <row r="566" spans="5:7">
      <c r="E566" s="51"/>
      <c r="F566" s="51"/>
      <c r="G566" s="51"/>
    </row>
    <row r="567" spans="5:7">
      <c r="E567" s="51"/>
      <c r="F567" s="51"/>
      <c r="G567" s="51"/>
    </row>
    <row r="568" spans="5:7">
      <c r="E568" s="51"/>
      <c r="F568" s="51"/>
      <c r="G568" s="51"/>
    </row>
    <row r="569" spans="5:7">
      <c r="E569" s="51"/>
      <c r="F569" s="51"/>
      <c r="G569" s="51"/>
    </row>
    <row r="570" spans="5:7">
      <c r="E570" s="51"/>
      <c r="F570" s="51"/>
      <c r="G570" s="51"/>
    </row>
    <row r="571" spans="5:7">
      <c r="E571" s="51"/>
      <c r="F571" s="51"/>
      <c r="G571" s="51"/>
    </row>
    <row r="572" spans="5:7">
      <c r="E572" s="51"/>
      <c r="F572" s="51"/>
      <c r="G572" s="51"/>
    </row>
    <row r="573" spans="5:7">
      <c r="E573" s="51"/>
      <c r="F573" s="51"/>
      <c r="G573" s="51"/>
    </row>
    <row r="574" spans="5:7">
      <c r="E574" s="51"/>
      <c r="F574" s="51"/>
      <c r="G574" s="51"/>
    </row>
    <row r="575" spans="5:7">
      <c r="E575" s="51"/>
      <c r="F575" s="51"/>
      <c r="G575" s="51"/>
    </row>
    <row r="576" spans="5:7">
      <c r="E576" s="51"/>
      <c r="F576" s="51"/>
      <c r="G576" s="51"/>
    </row>
    <row r="577" spans="5:7">
      <c r="E577" s="51"/>
      <c r="F577" s="51"/>
      <c r="G577" s="51"/>
    </row>
    <row r="578" spans="5:7">
      <c r="E578" s="51"/>
      <c r="F578" s="51"/>
      <c r="G578" s="51"/>
    </row>
    <row r="579" spans="5:7">
      <c r="E579" s="51"/>
      <c r="F579" s="51"/>
      <c r="G579" s="51"/>
    </row>
    <row r="580" spans="5:7">
      <c r="E580" s="51"/>
      <c r="F580" s="51"/>
      <c r="G580" s="51"/>
    </row>
    <row r="581" spans="5:7">
      <c r="E581" s="51"/>
      <c r="F581" s="51"/>
      <c r="G581" s="51"/>
    </row>
    <row r="582" spans="5:7">
      <c r="E582" s="51"/>
      <c r="F582" s="51"/>
      <c r="G582" s="51"/>
    </row>
    <row r="583" spans="5:7">
      <c r="E583" s="51"/>
      <c r="F583" s="51"/>
      <c r="G583" s="51"/>
    </row>
    <row r="584" spans="5:7">
      <c r="E584" s="51"/>
      <c r="F584" s="51"/>
      <c r="G584" s="51"/>
    </row>
    <row r="585" spans="5:7">
      <c r="E585" s="51"/>
      <c r="F585" s="51"/>
      <c r="G585" s="51"/>
    </row>
    <row r="586" spans="5:7">
      <c r="E586" s="51"/>
      <c r="F586" s="51"/>
      <c r="G586" s="51"/>
    </row>
    <row r="587" spans="5:7">
      <c r="E587" s="51"/>
      <c r="F587" s="51"/>
      <c r="G587" s="51"/>
    </row>
    <row r="588" spans="5:7">
      <c r="E588" s="51"/>
      <c r="F588" s="51"/>
      <c r="G588" s="51"/>
    </row>
    <row r="589" spans="5:7">
      <c r="E589" s="51"/>
      <c r="F589" s="51"/>
      <c r="G589" s="51"/>
    </row>
    <row r="590" spans="5:7">
      <c r="E590" s="51"/>
      <c r="F590" s="51"/>
      <c r="G590" s="51"/>
    </row>
    <row r="591" spans="5:7">
      <c r="E591" s="51"/>
      <c r="F591" s="51"/>
      <c r="G591" s="51"/>
    </row>
    <row r="592" spans="5:7">
      <c r="E592" s="51"/>
      <c r="F592" s="51"/>
      <c r="G592" s="51"/>
    </row>
    <row r="593" spans="5:7">
      <c r="E593" s="51"/>
      <c r="F593" s="51"/>
      <c r="G593" s="51"/>
    </row>
    <row r="594" spans="5:7">
      <c r="E594" s="51"/>
      <c r="F594" s="51"/>
      <c r="G594" s="51"/>
    </row>
    <row r="595" spans="5:7">
      <c r="E595" s="51"/>
      <c r="F595" s="51"/>
      <c r="G595" s="51"/>
    </row>
    <row r="596" spans="5:7">
      <c r="E596" s="51"/>
      <c r="F596" s="51"/>
      <c r="G596" s="51"/>
    </row>
    <row r="597" spans="5:7">
      <c r="E597" s="51"/>
      <c r="F597" s="51"/>
      <c r="G597" s="51"/>
    </row>
    <row r="598" spans="5:7">
      <c r="E598" s="51"/>
      <c r="F598" s="51"/>
      <c r="G598" s="51"/>
    </row>
    <row r="599" spans="5:7">
      <c r="E599" s="51"/>
      <c r="F599" s="51"/>
      <c r="G599" s="51"/>
    </row>
    <row r="600" spans="5:7">
      <c r="E600" s="51"/>
      <c r="F600" s="51"/>
      <c r="G600" s="51"/>
    </row>
    <row r="601" spans="5:7">
      <c r="E601" s="51"/>
      <c r="F601" s="51"/>
      <c r="G601" s="51"/>
    </row>
    <row r="602" spans="5:7">
      <c r="E602" s="51"/>
      <c r="F602" s="51"/>
      <c r="G602" s="51"/>
    </row>
    <row r="603" spans="5:7">
      <c r="E603" s="51"/>
      <c r="F603" s="51"/>
      <c r="G603" s="51"/>
    </row>
    <row r="604" spans="5:7">
      <c r="E604" s="51"/>
      <c r="F604" s="51"/>
      <c r="G604" s="51"/>
    </row>
    <row r="605" spans="5:7">
      <c r="E605" s="51"/>
      <c r="F605" s="51"/>
      <c r="G605" s="51"/>
    </row>
    <row r="606" spans="5:7">
      <c r="E606" s="51"/>
      <c r="F606" s="51"/>
      <c r="G606" s="51"/>
    </row>
    <row r="607" spans="5:7">
      <c r="E607" s="51"/>
      <c r="F607" s="51"/>
      <c r="G607" s="51"/>
    </row>
    <row r="608" spans="5:7">
      <c r="E608" s="51"/>
      <c r="F608" s="51"/>
      <c r="G608" s="51"/>
    </row>
    <row r="609" spans="5:7">
      <c r="E609" s="51"/>
      <c r="F609" s="51"/>
      <c r="G609" s="51"/>
    </row>
    <row r="610" spans="5:7">
      <c r="E610" s="51"/>
      <c r="F610" s="51"/>
      <c r="G610" s="51"/>
    </row>
    <row r="611" spans="5:7">
      <c r="E611" s="51"/>
      <c r="F611" s="51"/>
      <c r="G611" s="51"/>
    </row>
    <row r="612" spans="5:7">
      <c r="E612" s="51"/>
      <c r="F612" s="51"/>
      <c r="G612" s="51"/>
    </row>
    <row r="613" spans="5:7">
      <c r="E613" s="51"/>
      <c r="F613" s="51"/>
      <c r="G613" s="51"/>
    </row>
    <row r="614" spans="5:7">
      <c r="E614" s="51"/>
      <c r="F614" s="51"/>
      <c r="G614" s="51"/>
    </row>
    <row r="615" spans="5:7">
      <c r="E615" s="51"/>
      <c r="F615" s="51"/>
      <c r="G615" s="51"/>
    </row>
    <row r="616" spans="5:7">
      <c r="E616" s="51"/>
      <c r="F616" s="51"/>
      <c r="G616" s="51"/>
    </row>
    <row r="617" spans="5:7">
      <c r="E617" s="51"/>
      <c r="F617" s="51"/>
      <c r="G617" s="51"/>
    </row>
    <row r="618" spans="5:7">
      <c r="E618" s="51"/>
      <c r="F618" s="51"/>
      <c r="G618" s="51"/>
    </row>
    <row r="619" spans="5:7">
      <c r="E619" s="51"/>
      <c r="F619" s="51"/>
      <c r="G619" s="51"/>
    </row>
    <row r="620" spans="5:7">
      <c r="E620" s="51"/>
      <c r="F620" s="51"/>
      <c r="G620" s="51"/>
    </row>
    <row r="621" spans="5:7">
      <c r="E621" s="51"/>
      <c r="F621" s="51"/>
      <c r="G621" s="51"/>
    </row>
    <row r="622" spans="5:7">
      <c r="E622" s="51"/>
      <c r="F622" s="51"/>
      <c r="G622" s="51"/>
    </row>
    <row r="623" spans="5:7">
      <c r="E623" s="51"/>
      <c r="F623" s="51"/>
      <c r="G623" s="51"/>
    </row>
    <row r="624" spans="5:7">
      <c r="E624" s="51"/>
      <c r="F624" s="51"/>
      <c r="G624" s="51"/>
    </row>
    <row r="625" spans="5:7">
      <c r="E625" s="51"/>
      <c r="F625" s="51"/>
      <c r="G625" s="51"/>
    </row>
    <row r="626" spans="5:7">
      <c r="E626" s="51"/>
      <c r="F626" s="51"/>
      <c r="G626" s="51"/>
    </row>
    <row r="627" spans="5:7">
      <c r="E627" s="51"/>
      <c r="F627" s="51"/>
      <c r="G627" s="51"/>
    </row>
    <row r="628" spans="5:7">
      <c r="E628" s="51"/>
      <c r="F628" s="51"/>
      <c r="G628" s="51"/>
    </row>
    <row r="629" spans="5:7">
      <c r="E629" s="51"/>
      <c r="F629" s="51"/>
      <c r="G629" s="51"/>
    </row>
    <row r="630" spans="5:7">
      <c r="E630" s="51"/>
      <c r="F630" s="51"/>
      <c r="G630" s="51"/>
    </row>
    <row r="631" spans="5:7">
      <c r="E631" s="51"/>
      <c r="F631" s="51"/>
      <c r="G631" s="51"/>
    </row>
    <row r="632" spans="5:7">
      <c r="E632" s="51"/>
      <c r="F632" s="51"/>
      <c r="G632" s="51"/>
    </row>
    <row r="633" spans="5:7">
      <c r="E633" s="51"/>
      <c r="F633" s="51"/>
      <c r="G633" s="51"/>
    </row>
    <row r="634" spans="5:7">
      <c r="E634" s="51"/>
      <c r="F634" s="51"/>
      <c r="G634" s="51"/>
    </row>
    <row r="635" spans="5:7">
      <c r="E635" s="51"/>
      <c r="F635" s="51"/>
      <c r="G635" s="51"/>
    </row>
    <row r="636" spans="5:7">
      <c r="E636" s="51"/>
      <c r="F636" s="51"/>
      <c r="G636" s="51"/>
    </row>
    <row r="637" spans="5:7">
      <c r="E637" s="51"/>
      <c r="F637" s="51"/>
      <c r="G637" s="51"/>
    </row>
    <row r="638" spans="5:7">
      <c r="E638" s="51"/>
      <c r="F638" s="51"/>
      <c r="G638" s="51"/>
    </row>
    <row r="639" spans="5:7">
      <c r="E639" s="51"/>
      <c r="F639" s="51"/>
      <c r="G639" s="51"/>
    </row>
    <row r="640" spans="5:7">
      <c r="E640" s="51"/>
      <c r="F640" s="51"/>
      <c r="G640" s="51"/>
    </row>
    <row r="641" spans="5:7">
      <c r="E641" s="51"/>
      <c r="F641" s="51"/>
      <c r="G641" s="51"/>
    </row>
    <row r="642" spans="5:7">
      <c r="E642" s="51"/>
      <c r="F642" s="51"/>
      <c r="G642" s="51"/>
    </row>
    <row r="643" spans="5:7">
      <c r="E643" s="51"/>
      <c r="F643" s="51"/>
      <c r="G643" s="51"/>
    </row>
    <row r="644" spans="5:7">
      <c r="E644" s="51"/>
      <c r="F644" s="51"/>
      <c r="G644" s="51"/>
    </row>
    <row r="645" spans="5:7">
      <c r="E645" s="51"/>
      <c r="F645" s="51"/>
      <c r="G645" s="51"/>
    </row>
    <row r="646" spans="5:7">
      <c r="E646" s="51"/>
      <c r="F646" s="51"/>
      <c r="G646" s="51"/>
    </row>
    <row r="647" spans="5:7">
      <c r="E647" s="51"/>
      <c r="F647" s="51"/>
      <c r="G647" s="51"/>
    </row>
    <row r="648" spans="5:7">
      <c r="E648" s="51"/>
      <c r="F648" s="51"/>
      <c r="G648" s="51"/>
    </row>
    <row r="649" spans="5:7">
      <c r="E649" s="51"/>
      <c r="F649" s="51"/>
      <c r="G649" s="51"/>
    </row>
    <row r="650" spans="5:7">
      <c r="E650" s="51"/>
      <c r="F650" s="51"/>
      <c r="G650" s="51"/>
    </row>
    <row r="651" spans="5:7">
      <c r="E651" s="51"/>
      <c r="F651" s="51"/>
      <c r="G651" s="51"/>
    </row>
    <row r="652" spans="5:7">
      <c r="E652" s="51"/>
      <c r="F652" s="51"/>
      <c r="G652" s="51"/>
    </row>
    <row r="653" spans="5:7">
      <c r="E653" s="51"/>
      <c r="F653" s="51"/>
      <c r="G653" s="51"/>
    </row>
    <row r="654" spans="5:7">
      <c r="E654" s="51"/>
      <c r="F654" s="51"/>
      <c r="G654" s="51"/>
    </row>
    <row r="655" spans="5:7">
      <c r="E655" s="51"/>
      <c r="F655" s="51"/>
      <c r="G655" s="51"/>
    </row>
    <row r="656" spans="5:7">
      <c r="E656" s="51"/>
      <c r="F656" s="51"/>
      <c r="G656" s="51"/>
    </row>
    <row r="657" spans="5:7">
      <c r="E657" s="51"/>
      <c r="F657" s="51"/>
      <c r="G657" s="51"/>
    </row>
    <row r="658" spans="5:7">
      <c r="E658" s="51"/>
      <c r="F658" s="51"/>
      <c r="G658" s="51"/>
    </row>
    <row r="659" spans="5:7">
      <c r="E659" s="51"/>
      <c r="F659" s="51"/>
      <c r="G659" s="51"/>
    </row>
    <row r="660" spans="5:7">
      <c r="E660" s="51"/>
      <c r="F660" s="51"/>
      <c r="G660" s="51"/>
    </row>
    <row r="661" spans="5:7">
      <c r="E661" s="51"/>
      <c r="F661" s="51"/>
      <c r="G661" s="51"/>
    </row>
    <row r="662" spans="5:7">
      <c r="E662" s="51"/>
      <c r="F662" s="51"/>
      <c r="G662" s="51"/>
    </row>
    <row r="663" spans="5:7">
      <c r="E663" s="51"/>
      <c r="F663" s="51"/>
      <c r="G663" s="51"/>
    </row>
    <row r="664" spans="5:7">
      <c r="E664" s="51"/>
      <c r="F664" s="51"/>
      <c r="G664" s="51"/>
    </row>
    <row r="665" spans="5:7">
      <c r="E665" s="51"/>
      <c r="F665" s="51"/>
      <c r="G665" s="51"/>
    </row>
    <row r="666" spans="5:7">
      <c r="E666" s="51"/>
      <c r="F666" s="51"/>
      <c r="G666" s="51"/>
    </row>
    <row r="667" spans="5:7">
      <c r="E667" s="51"/>
      <c r="F667" s="51"/>
      <c r="G667" s="51"/>
    </row>
    <row r="668" spans="5:7">
      <c r="E668" s="51"/>
      <c r="F668" s="51"/>
      <c r="G668" s="51"/>
    </row>
    <row r="669" spans="5:7">
      <c r="E669" s="51"/>
      <c r="F669" s="51"/>
      <c r="G669" s="51"/>
    </row>
    <row r="670" spans="5:7">
      <c r="E670" s="51"/>
      <c r="F670" s="51"/>
      <c r="G670" s="51"/>
    </row>
    <row r="671" spans="5:7">
      <c r="E671" s="51"/>
      <c r="F671" s="51"/>
      <c r="G671" s="51"/>
    </row>
    <row r="672" spans="5:7">
      <c r="E672" s="51"/>
      <c r="F672" s="51"/>
      <c r="G672" s="51"/>
    </row>
    <row r="673" spans="5:7">
      <c r="E673" s="51"/>
      <c r="F673" s="51"/>
      <c r="G673" s="51"/>
    </row>
    <row r="674" spans="5:7">
      <c r="E674" s="51"/>
      <c r="F674" s="51"/>
      <c r="G674" s="51"/>
    </row>
    <row r="675" spans="5:7">
      <c r="E675" s="51"/>
      <c r="F675" s="51"/>
      <c r="G675" s="51"/>
    </row>
    <row r="676" spans="5:7">
      <c r="E676" s="51"/>
      <c r="F676" s="51"/>
      <c r="G676" s="51"/>
    </row>
    <row r="677" spans="5:7">
      <c r="E677" s="51"/>
      <c r="F677" s="51"/>
      <c r="G677" s="51"/>
    </row>
    <row r="678" spans="5:7">
      <c r="E678" s="51"/>
      <c r="F678" s="51"/>
      <c r="G678" s="51"/>
    </row>
    <row r="679" spans="5:7">
      <c r="E679" s="51"/>
      <c r="F679" s="51"/>
      <c r="G679" s="51"/>
    </row>
    <row r="680" spans="5:7">
      <c r="E680" s="51"/>
      <c r="F680" s="51"/>
      <c r="G680" s="51"/>
    </row>
    <row r="681" spans="5:7">
      <c r="E681" s="51"/>
      <c r="F681" s="51"/>
      <c r="G681" s="51"/>
    </row>
    <row r="682" spans="5:7">
      <c r="E682" s="51"/>
      <c r="F682" s="51"/>
      <c r="G682" s="51"/>
    </row>
    <row r="683" spans="5:7">
      <c r="E683" s="51"/>
      <c r="F683" s="51"/>
      <c r="G683" s="51"/>
    </row>
    <row r="684" spans="5:7">
      <c r="E684" s="51"/>
      <c r="F684" s="51"/>
      <c r="G684" s="51"/>
    </row>
    <row r="685" spans="5:7">
      <c r="E685" s="51"/>
      <c r="F685" s="51"/>
      <c r="G685" s="51"/>
    </row>
    <row r="686" spans="5:7">
      <c r="E686" s="51"/>
      <c r="F686" s="51"/>
      <c r="G686" s="51"/>
    </row>
    <row r="687" spans="5:7">
      <c r="E687" s="51"/>
      <c r="F687" s="51"/>
      <c r="G687" s="51"/>
    </row>
    <row r="688" spans="5:7">
      <c r="E688" s="51"/>
      <c r="F688" s="51"/>
      <c r="G688" s="51"/>
    </row>
    <row r="689" spans="5:7">
      <c r="E689" s="51"/>
      <c r="F689" s="51"/>
      <c r="G689" s="51"/>
    </row>
    <row r="690" spans="5:7">
      <c r="E690" s="51"/>
      <c r="F690" s="51"/>
      <c r="G690" s="51"/>
    </row>
    <row r="691" spans="5:7">
      <c r="E691" s="51"/>
      <c r="F691" s="51"/>
      <c r="G691" s="51"/>
    </row>
    <row r="692" spans="5:7">
      <c r="E692" s="51"/>
      <c r="F692" s="51"/>
      <c r="G692" s="51"/>
    </row>
    <row r="693" spans="5:7">
      <c r="E693" s="51"/>
      <c r="F693" s="51"/>
      <c r="G693" s="51"/>
    </row>
    <row r="694" spans="5:7">
      <c r="E694" s="51"/>
      <c r="F694" s="51"/>
      <c r="G694" s="51"/>
    </row>
    <row r="695" spans="5:7">
      <c r="E695" s="51"/>
      <c r="F695" s="51"/>
      <c r="G695" s="51"/>
    </row>
    <row r="696" spans="5:7">
      <c r="E696" s="51"/>
      <c r="F696" s="51"/>
      <c r="G696" s="51"/>
    </row>
    <row r="697" spans="5:7">
      <c r="E697" s="51"/>
      <c r="F697" s="51"/>
      <c r="G697" s="51"/>
    </row>
    <row r="698" spans="5:7">
      <c r="E698" s="51"/>
      <c r="F698" s="51"/>
      <c r="G698" s="51"/>
    </row>
    <row r="699" spans="5:7">
      <c r="E699" s="51"/>
      <c r="F699" s="51"/>
      <c r="G699" s="51"/>
    </row>
    <row r="700" spans="5:7">
      <c r="E700" s="51"/>
      <c r="F700" s="51"/>
      <c r="G700" s="51"/>
    </row>
    <row r="701" spans="5:7">
      <c r="E701" s="51"/>
      <c r="F701" s="51"/>
      <c r="G701" s="51"/>
    </row>
    <row r="702" spans="5:7">
      <c r="E702" s="51"/>
      <c r="F702" s="51"/>
      <c r="G702" s="51"/>
    </row>
    <row r="703" spans="5:7">
      <c r="E703" s="51"/>
      <c r="F703" s="51"/>
      <c r="G703" s="51"/>
    </row>
    <row r="704" spans="5:7">
      <c r="E704" s="51"/>
      <c r="F704" s="51"/>
      <c r="G704" s="51"/>
    </row>
    <row r="705" spans="5:7">
      <c r="E705" s="51"/>
      <c r="F705" s="51"/>
      <c r="G705" s="51"/>
    </row>
    <row r="706" spans="5:7">
      <c r="E706" s="51"/>
      <c r="F706" s="51"/>
      <c r="G706" s="51"/>
    </row>
    <row r="707" spans="5:7">
      <c r="E707" s="51"/>
      <c r="F707" s="51"/>
      <c r="G707" s="51"/>
    </row>
    <row r="708" spans="5:7">
      <c r="E708" s="51"/>
      <c r="F708" s="51"/>
      <c r="G708" s="51"/>
    </row>
    <row r="709" spans="5:7">
      <c r="E709" s="51"/>
      <c r="F709" s="51"/>
      <c r="G709" s="51"/>
    </row>
    <row r="710" spans="5:7">
      <c r="E710" s="51"/>
      <c r="F710" s="51"/>
      <c r="G710" s="51"/>
    </row>
    <row r="711" spans="5:7">
      <c r="E711" s="51"/>
      <c r="F711" s="51"/>
      <c r="G711" s="51"/>
    </row>
    <row r="712" spans="5:7">
      <c r="E712" s="51"/>
      <c r="F712" s="51"/>
      <c r="G712" s="51"/>
    </row>
    <row r="713" spans="5:7">
      <c r="E713" s="51"/>
      <c r="F713" s="51"/>
      <c r="G713" s="51"/>
    </row>
    <row r="714" spans="5:7">
      <c r="E714" s="51"/>
      <c r="F714" s="51"/>
      <c r="G714" s="51"/>
    </row>
    <row r="715" spans="5:7">
      <c r="E715" s="51"/>
      <c r="F715" s="51"/>
      <c r="G715" s="51"/>
    </row>
    <row r="716" spans="5:7">
      <c r="E716" s="51"/>
      <c r="F716" s="51"/>
      <c r="G716" s="51"/>
    </row>
    <row r="717" spans="5:7">
      <c r="E717" s="51"/>
      <c r="F717" s="51"/>
      <c r="G717" s="51"/>
    </row>
    <row r="718" spans="5:7">
      <c r="E718" s="51"/>
      <c r="F718" s="51"/>
      <c r="G718" s="51"/>
    </row>
    <row r="719" spans="5:7">
      <c r="E719" s="51"/>
      <c r="F719" s="51"/>
      <c r="G719" s="51"/>
    </row>
    <row r="720" spans="5:7">
      <c r="E720" s="51"/>
      <c r="F720" s="51"/>
      <c r="G720" s="51"/>
    </row>
    <row r="721" spans="5:7">
      <c r="E721" s="51"/>
      <c r="F721" s="51"/>
      <c r="G721" s="51"/>
    </row>
    <row r="722" spans="5:7">
      <c r="E722" s="51"/>
      <c r="F722" s="51"/>
      <c r="G722" s="51"/>
    </row>
    <row r="723" spans="5:7">
      <c r="E723" s="51"/>
      <c r="F723" s="51"/>
      <c r="G723" s="51"/>
    </row>
    <row r="724" spans="5:7">
      <c r="E724" s="51"/>
      <c r="F724" s="51"/>
      <c r="G724" s="51"/>
    </row>
    <row r="725" spans="5:7">
      <c r="E725" s="51"/>
      <c r="F725" s="51"/>
      <c r="G725" s="51"/>
    </row>
    <row r="726" spans="5:7">
      <c r="E726" s="51"/>
      <c r="F726" s="51"/>
      <c r="G726" s="51"/>
    </row>
    <row r="727" spans="5:7">
      <c r="E727" s="51"/>
      <c r="F727" s="51"/>
      <c r="G727" s="51"/>
    </row>
    <row r="728" spans="5:7">
      <c r="E728" s="51"/>
      <c r="F728" s="51"/>
      <c r="G728" s="51"/>
    </row>
    <row r="729" spans="5:7">
      <c r="E729" s="51"/>
      <c r="F729" s="51"/>
      <c r="G729" s="51"/>
    </row>
    <row r="730" spans="5:7">
      <c r="E730" s="51"/>
      <c r="F730" s="51"/>
      <c r="G730" s="51"/>
    </row>
    <row r="731" spans="5:7">
      <c r="E731" s="51"/>
      <c r="F731" s="51"/>
      <c r="G731" s="51"/>
    </row>
    <row r="732" spans="5:7">
      <c r="E732" s="51"/>
      <c r="F732" s="51"/>
      <c r="G732" s="51"/>
    </row>
    <row r="733" spans="5:7">
      <c r="E733" s="51"/>
      <c r="F733" s="51"/>
      <c r="G733" s="51"/>
    </row>
    <row r="734" spans="5:7">
      <c r="E734" s="51"/>
      <c r="F734" s="51"/>
      <c r="G734" s="51"/>
    </row>
    <row r="735" spans="5:7">
      <c r="E735" s="51"/>
      <c r="F735" s="51"/>
      <c r="G735" s="51"/>
    </row>
    <row r="736" spans="5:7">
      <c r="E736" s="51"/>
      <c r="F736" s="51"/>
      <c r="G736" s="51"/>
    </row>
    <row r="737" spans="5:7">
      <c r="E737" s="51"/>
      <c r="F737" s="51"/>
      <c r="G737" s="51"/>
    </row>
    <row r="738" spans="5:7">
      <c r="E738" s="51"/>
      <c r="F738" s="51"/>
      <c r="G738" s="51"/>
    </row>
    <row r="739" spans="5:7">
      <c r="E739" s="51"/>
      <c r="F739" s="51"/>
      <c r="G739" s="51"/>
    </row>
    <row r="740" spans="5:7">
      <c r="E740" s="51"/>
      <c r="F740" s="51"/>
      <c r="G740" s="51"/>
    </row>
    <row r="741" spans="5:7">
      <c r="E741" s="51"/>
      <c r="F741" s="51"/>
      <c r="G741" s="51"/>
    </row>
    <row r="742" spans="5:7">
      <c r="E742" s="51"/>
      <c r="F742" s="51"/>
      <c r="G742" s="51"/>
    </row>
    <row r="743" spans="5:7">
      <c r="E743" s="51"/>
      <c r="F743" s="51"/>
      <c r="G743" s="51"/>
    </row>
    <row r="744" spans="5:7">
      <c r="E744" s="51"/>
      <c r="F744" s="51"/>
      <c r="G744" s="51"/>
    </row>
    <row r="745" spans="5:7">
      <c r="E745" s="51"/>
      <c r="F745" s="51"/>
      <c r="G745" s="51"/>
    </row>
    <row r="746" spans="5:7">
      <c r="E746" s="51"/>
      <c r="F746" s="51"/>
      <c r="G746" s="51"/>
    </row>
    <row r="747" spans="5:7">
      <c r="E747" s="51"/>
      <c r="F747" s="51"/>
      <c r="G747" s="51"/>
    </row>
    <row r="748" spans="5:7">
      <c r="E748" s="51"/>
      <c r="F748" s="51"/>
      <c r="G748" s="51"/>
    </row>
    <row r="749" spans="5:7">
      <c r="E749" s="51"/>
      <c r="F749" s="51"/>
      <c r="G749" s="51"/>
    </row>
    <row r="750" spans="5:7">
      <c r="E750" s="51"/>
      <c r="F750" s="51"/>
      <c r="G750" s="51"/>
    </row>
    <row r="751" spans="5:7">
      <c r="E751" s="51"/>
      <c r="F751" s="51"/>
      <c r="G751" s="51"/>
    </row>
    <row r="752" spans="5:7">
      <c r="E752" s="51"/>
      <c r="F752" s="51"/>
      <c r="G752" s="51"/>
    </row>
    <row r="753" spans="5:7">
      <c r="E753" s="51"/>
      <c r="F753" s="51"/>
      <c r="G753" s="51"/>
    </row>
    <row r="754" spans="5:7">
      <c r="E754" s="51"/>
      <c r="F754" s="51"/>
      <c r="G754" s="51"/>
    </row>
    <row r="755" spans="5:7">
      <c r="E755" s="51"/>
      <c r="F755" s="51"/>
      <c r="G755" s="51"/>
    </row>
    <row r="756" spans="5:7">
      <c r="E756" s="51"/>
      <c r="F756" s="51"/>
      <c r="G756" s="51"/>
    </row>
    <row r="757" spans="5:7">
      <c r="E757" s="51"/>
      <c r="F757" s="51"/>
      <c r="G757" s="51"/>
    </row>
    <row r="758" spans="5:7">
      <c r="E758" s="51"/>
      <c r="F758" s="51"/>
      <c r="G758" s="51"/>
    </row>
    <row r="759" spans="5:7">
      <c r="E759" s="51"/>
      <c r="F759" s="51"/>
      <c r="G759" s="51"/>
    </row>
    <row r="760" spans="5:7">
      <c r="E760" s="51"/>
      <c r="F760" s="51"/>
      <c r="G760" s="51"/>
    </row>
    <row r="761" spans="5:7">
      <c r="E761" s="51"/>
      <c r="F761" s="51"/>
      <c r="G761" s="51"/>
    </row>
    <row r="762" spans="5:7">
      <c r="E762" s="51"/>
      <c r="F762" s="51"/>
      <c r="G762" s="51"/>
    </row>
    <row r="763" spans="5:7">
      <c r="E763" s="51"/>
      <c r="F763" s="51"/>
      <c r="G763" s="51"/>
    </row>
    <row r="764" spans="5:7">
      <c r="E764" s="51"/>
      <c r="F764" s="51"/>
      <c r="G764" s="51"/>
    </row>
    <row r="765" spans="5:7">
      <c r="E765" s="51"/>
      <c r="F765" s="51"/>
      <c r="G765" s="51"/>
    </row>
    <row r="766" spans="5:7">
      <c r="E766" s="51"/>
      <c r="F766" s="51"/>
      <c r="G766" s="51"/>
    </row>
    <row r="767" spans="5:7">
      <c r="E767" s="51"/>
      <c r="F767" s="51"/>
      <c r="G767" s="51"/>
    </row>
    <row r="768" spans="5:7">
      <c r="E768" s="51"/>
      <c r="F768" s="51"/>
      <c r="G768" s="51"/>
    </row>
    <row r="769" spans="5:7">
      <c r="E769" s="51"/>
      <c r="F769" s="51"/>
      <c r="G769" s="51"/>
    </row>
    <row r="770" spans="5:7">
      <c r="E770" s="51"/>
      <c r="F770" s="51"/>
      <c r="G770" s="51"/>
    </row>
    <row r="771" spans="5:7">
      <c r="E771" s="51"/>
      <c r="F771" s="51"/>
      <c r="G771" s="51"/>
    </row>
    <row r="772" spans="5:7">
      <c r="E772" s="51"/>
      <c r="F772" s="51"/>
      <c r="G772" s="51"/>
    </row>
    <row r="773" spans="5:7">
      <c r="E773" s="51"/>
      <c r="F773" s="51"/>
      <c r="G773" s="51"/>
    </row>
    <row r="774" spans="5:7">
      <c r="E774" s="51"/>
      <c r="F774" s="51"/>
      <c r="G774" s="51"/>
    </row>
    <row r="775" spans="5:7">
      <c r="E775" s="51"/>
      <c r="F775" s="51"/>
      <c r="G775" s="51"/>
    </row>
    <row r="776" spans="5:7">
      <c r="E776" s="51"/>
      <c r="F776" s="51"/>
      <c r="G776" s="51"/>
    </row>
    <row r="777" spans="5:7">
      <c r="E777" s="51"/>
      <c r="F777" s="51"/>
      <c r="G777" s="51"/>
    </row>
    <row r="778" spans="5:7">
      <c r="E778" s="51"/>
      <c r="F778" s="51"/>
      <c r="G778" s="51"/>
    </row>
    <row r="779" spans="5:7">
      <c r="E779" s="51"/>
      <c r="F779" s="51"/>
      <c r="G779" s="51"/>
    </row>
    <row r="780" spans="5:7">
      <c r="E780" s="51"/>
      <c r="F780" s="51"/>
      <c r="G780" s="51"/>
    </row>
    <row r="781" spans="5:7">
      <c r="E781" s="51"/>
      <c r="F781" s="51"/>
      <c r="G781" s="51"/>
    </row>
    <row r="782" spans="5:7">
      <c r="E782" s="51"/>
      <c r="F782" s="51"/>
      <c r="G782" s="51"/>
    </row>
    <row r="783" spans="5:7">
      <c r="E783" s="51"/>
      <c r="F783" s="51"/>
      <c r="G783" s="51"/>
    </row>
    <row r="784" spans="5:7">
      <c r="E784" s="51"/>
      <c r="F784" s="51"/>
      <c r="G784" s="51"/>
    </row>
    <row r="785" spans="5:7">
      <c r="E785" s="51"/>
      <c r="F785" s="51"/>
      <c r="G785" s="51"/>
    </row>
    <row r="786" spans="5:7">
      <c r="E786" s="51"/>
      <c r="F786" s="51"/>
      <c r="G786" s="51"/>
    </row>
    <row r="787" spans="5:7">
      <c r="E787" s="51"/>
      <c r="F787" s="51"/>
      <c r="G787" s="51"/>
    </row>
    <row r="788" spans="5:7">
      <c r="E788" s="51"/>
      <c r="F788" s="51"/>
      <c r="G788" s="51"/>
    </row>
    <row r="789" spans="5:7">
      <c r="E789" s="51"/>
      <c r="F789" s="51"/>
      <c r="G789" s="51"/>
    </row>
    <row r="790" spans="5:7">
      <c r="E790" s="51"/>
      <c r="F790" s="51"/>
      <c r="G790" s="51"/>
    </row>
    <row r="791" spans="5:7">
      <c r="E791" s="51"/>
      <c r="F791" s="51"/>
      <c r="G791" s="51"/>
    </row>
    <row r="792" spans="5:7">
      <c r="E792" s="51"/>
      <c r="F792" s="51"/>
      <c r="G792" s="51"/>
    </row>
    <row r="793" spans="5:7">
      <c r="E793" s="51"/>
      <c r="F793" s="51"/>
      <c r="G793" s="51"/>
    </row>
    <row r="794" spans="5:7">
      <c r="E794" s="51"/>
      <c r="F794" s="51"/>
      <c r="G794" s="51"/>
    </row>
    <row r="795" spans="5:7">
      <c r="E795" s="51"/>
      <c r="F795" s="51"/>
      <c r="G795" s="51"/>
    </row>
    <row r="796" spans="5:7">
      <c r="E796" s="51"/>
      <c r="F796" s="51"/>
      <c r="G796" s="51"/>
    </row>
    <row r="797" spans="5:7">
      <c r="E797" s="51"/>
      <c r="F797" s="51"/>
      <c r="G797" s="51"/>
    </row>
    <row r="798" spans="5:7">
      <c r="E798" s="51"/>
      <c r="F798" s="51"/>
      <c r="G798" s="51"/>
    </row>
    <row r="799" spans="5:7">
      <c r="E799" s="51"/>
      <c r="F799" s="51"/>
      <c r="G799" s="51"/>
    </row>
    <row r="800" spans="5:7">
      <c r="E800" s="51"/>
      <c r="F800" s="51"/>
      <c r="G800" s="51"/>
    </row>
    <row r="801" spans="5:7">
      <c r="E801" s="51"/>
      <c r="F801" s="51"/>
      <c r="G801" s="51"/>
    </row>
    <row r="802" spans="5:7">
      <c r="E802" s="51"/>
      <c r="F802" s="51"/>
      <c r="G802" s="51"/>
    </row>
    <row r="803" spans="5:7">
      <c r="E803" s="51"/>
      <c r="F803" s="51"/>
      <c r="G803" s="51"/>
    </row>
    <row r="804" spans="5:7">
      <c r="E804" s="51"/>
      <c r="F804" s="51"/>
      <c r="G804" s="51"/>
    </row>
    <row r="805" spans="5:7">
      <c r="E805" s="51"/>
      <c r="F805" s="51"/>
      <c r="G805" s="51"/>
    </row>
    <row r="806" spans="5:7">
      <c r="E806" s="51"/>
      <c r="F806" s="51"/>
      <c r="G806" s="51"/>
    </row>
    <row r="807" spans="5:7">
      <c r="E807" s="51"/>
      <c r="F807" s="51"/>
      <c r="G807" s="51"/>
    </row>
    <row r="808" spans="5:7">
      <c r="E808" s="51"/>
      <c r="F808" s="51"/>
      <c r="G808" s="51"/>
    </row>
    <row r="809" spans="5:7">
      <c r="E809" s="51"/>
      <c r="F809" s="51"/>
      <c r="G809" s="51"/>
    </row>
    <row r="810" spans="5:7">
      <c r="E810" s="51"/>
      <c r="F810" s="51"/>
      <c r="G810" s="51"/>
    </row>
    <row r="811" spans="5:7">
      <c r="E811" s="51"/>
      <c r="F811" s="51"/>
      <c r="G811" s="51"/>
    </row>
    <row r="812" spans="5:7">
      <c r="E812" s="51"/>
      <c r="F812" s="51"/>
      <c r="G812" s="51"/>
    </row>
    <row r="813" spans="5:7">
      <c r="E813" s="51"/>
      <c r="F813" s="51"/>
      <c r="G813" s="51"/>
    </row>
    <row r="814" spans="5:7">
      <c r="E814" s="51"/>
      <c r="F814" s="51"/>
      <c r="G814" s="51"/>
    </row>
    <row r="815" spans="5:7">
      <c r="E815" s="51"/>
      <c r="F815" s="51"/>
      <c r="G815" s="51"/>
    </row>
    <row r="816" spans="5:7">
      <c r="E816" s="51"/>
      <c r="F816" s="51"/>
      <c r="G816" s="51"/>
    </row>
    <row r="817" spans="5:7">
      <c r="E817" s="51"/>
      <c r="F817" s="51"/>
      <c r="G817" s="51"/>
    </row>
    <row r="818" spans="5:7">
      <c r="E818" s="51"/>
      <c r="F818" s="51"/>
      <c r="G818" s="51"/>
    </row>
    <row r="819" spans="5:7">
      <c r="E819" s="51"/>
      <c r="F819" s="51"/>
      <c r="G819" s="51"/>
    </row>
    <row r="820" spans="5:7">
      <c r="E820" s="51"/>
      <c r="F820" s="51"/>
      <c r="G820" s="51"/>
    </row>
    <row r="821" spans="5:7">
      <c r="E821" s="51"/>
      <c r="F821" s="51"/>
      <c r="G821" s="51"/>
    </row>
    <row r="822" spans="5:7">
      <c r="E822" s="51"/>
      <c r="F822" s="51"/>
      <c r="G822" s="51"/>
    </row>
    <row r="823" spans="5:7">
      <c r="E823" s="51"/>
      <c r="F823" s="51"/>
      <c r="G823" s="51"/>
    </row>
    <row r="824" spans="5:7">
      <c r="E824" s="51"/>
      <c r="F824" s="51"/>
      <c r="G824" s="51"/>
    </row>
    <row r="825" spans="5:7">
      <c r="E825" s="51"/>
      <c r="F825" s="51"/>
      <c r="G825" s="51"/>
    </row>
    <row r="826" spans="5:7">
      <c r="E826" s="51"/>
      <c r="F826" s="51"/>
      <c r="G826" s="51"/>
    </row>
    <row r="827" spans="5:7">
      <c r="E827" s="51"/>
      <c r="F827" s="51"/>
      <c r="G827" s="51"/>
    </row>
    <row r="828" spans="5:7">
      <c r="E828" s="51"/>
      <c r="F828" s="51"/>
      <c r="G828" s="51"/>
    </row>
    <row r="829" spans="5:7">
      <c r="E829" s="51"/>
      <c r="F829" s="51"/>
      <c r="G829" s="51"/>
    </row>
    <row r="830" spans="5:7">
      <c r="E830" s="51"/>
      <c r="F830" s="51"/>
      <c r="G830" s="51"/>
    </row>
    <row r="831" spans="5:7">
      <c r="E831" s="51"/>
      <c r="F831" s="51"/>
      <c r="G831" s="51"/>
    </row>
    <row r="832" spans="5:7">
      <c r="E832" s="51"/>
      <c r="F832" s="51"/>
      <c r="G832" s="51"/>
    </row>
    <row r="833" spans="5:7">
      <c r="E833" s="51"/>
      <c r="F833" s="51"/>
      <c r="G833" s="51"/>
    </row>
    <row r="834" spans="5:7">
      <c r="E834" s="51"/>
      <c r="F834" s="51"/>
      <c r="G834" s="51"/>
    </row>
    <row r="835" spans="5:7">
      <c r="E835" s="51"/>
      <c r="F835" s="51"/>
      <c r="G835" s="51"/>
    </row>
    <row r="836" spans="5:7">
      <c r="E836" s="51"/>
      <c r="F836" s="51"/>
      <c r="G836" s="51"/>
    </row>
    <row r="837" spans="5:7">
      <c r="E837" s="51"/>
      <c r="F837" s="51"/>
      <c r="G837" s="51"/>
    </row>
    <row r="838" spans="5:7">
      <c r="E838" s="51"/>
      <c r="F838" s="51"/>
      <c r="G838" s="51"/>
    </row>
    <row r="839" spans="5:7">
      <c r="E839" s="51"/>
      <c r="F839" s="51"/>
      <c r="G839" s="51"/>
    </row>
    <row r="840" spans="5:7">
      <c r="E840" s="51"/>
      <c r="F840" s="51"/>
      <c r="G840" s="51"/>
    </row>
    <row r="841" spans="5:7">
      <c r="E841" s="51"/>
      <c r="F841" s="51"/>
      <c r="G841" s="51"/>
    </row>
    <row r="842" spans="5:7">
      <c r="E842" s="51"/>
      <c r="F842" s="51"/>
      <c r="G842" s="51"/>
    </row>
    <row r="843" spans="5:7">
      <c r="E843" s="51"/>
      <c r="F843" s="51"/>
      <c r="G843" s="51"/>
    </row>
    <row r="844" spans="5:7">
      <c r="E844" s="51"/>
      <c r="F844" s="51"/>
      <c r="G844" s="51"/>
    </row>
    <row r="845" spans="5:7">
      <c r="E845" s="51"/>
      <c r="F845" s="51"/>
      <c r="G845" s="51"/>
    </row>
    <row r="846" spans="5:7">
      <c r="E846" s="51"/>
      <c r="F846" s="51"/>
      <c r="G846" s="51"/>
    </row>
    <row r="847" spans="5:7">
      <c r="E847" s="51"/>
      <c r="F847" s="51"/>
      <c r="G847" s="51"/>
    </row>
    <row r="848" spans="5:7">
      <c r="E848" s="51"/>
      <c r="F848" s="51"/>
      <c r="G848" s="51"/>
    </row>
    <row r="849" spans="5:7">
      <c r="E849" s="51"/>
      <c r="F849" s="51"/>
      <c r="G849" s="51"/>
    </row>
    <row r="850" spans="5:7">
      <c r="E850" s="51"/>
      <c r="F850" s="51"/>
      <c r="G850" s="51"/>
    </row>
    <row r="851" spans="5:7">
      <c r="E851" s="51"/>
      <c r="F851" s="51"/>
      <c r="G851" s="51"/>
    </row>
    <row r="852" spans="5:7">
      <c r="E852" s="51"/>
      <c r="F852" s="51"/>
      <c r="G852" s="51"/>
    </row>
    <row r="853" spans="5:7">
      <c r="E853" s="51"/>
      <c r="F853" s="51"/>
      <c r="G853" s="51"/>
    </row>
    <row r="854" spans="5:7">
      <c r="E854" s="51"/>
      <c r="F854" s="51"/>
      <c r="G854" s="51"/>
    </row>
    <row r="855" spans="5:7">
      <c r="E855" s="51"/>
      <c r="F855" s="51"/>
      <c r="G855" s="51"/>
    </row>
    <row r="856" spans="5:7">
      <c r="E856" s="51"/>
      <c r="F856" s="51"/>
      <c r="G856" s="51"/>
    </row>
    <row r="857" spans="5:7">
      <c r="E857" s="51"/>
      <c r="F857" s="51"/>
      <c r="G857" s="51"/>
    </row>
    <row r="858" spans="5:7">
      <c r="E858" s="51"/>
      <c r="F858" s="51"/>
      <c r="G858" s="51"/>
    </row>
    <row r="859" spans="5:7">
      <c r="E859" s="51"/>
      <c r="F859" s="51"/>
      <c r="G859" s="51"/>
    </row>
    <row r="860" spans="5:7">
      <c r="E860" s="51"/>
      <c r="F860" s="51"/>
      <c r="G860" s="51"/>
    </row>
    <row r="861" spans="5:7">
      <c r="E861" s="51"/>
      <c r="F861" s="51"/>
      <c r="G861" s="51"/>
    </row>
    <row r="862" spans="5:7">
      <c r="E862" s="51"/>
      <c r="F862" s="51"/>
      <c r="G862" s="51"/>
    </row>
    <row r="863" spans="5:7">
      <c r="E863" s="51"/>
      <c r="F863" s="51"/>
      <c r="G863" s="51"/>
    </row>
    <row r="864" spans="5:7">
      <c r="E864" s="51"/>
      <c r="F864" s="51"/>
      <c r="G864" s="51"/>
    </row>
    <row r="865" spans="5:7">
      <c r="E865" s="51"/>
      <c r="F865" s="51"/>
      <c r="G865" s="51"/>
    </row>
    <row r="866" spans="5:7">
      <c r="E866" s="51"/>
      <c r="F866" s="51"/>
      <c r="G866" s="51"/>
    </row>
    <row r="867" spans="5:7">
      <c r="E867" s="51"/>
      <c r="F867" s="51"/>
      <c r="G867" s="51"/>
    </row>
    <row r="868" spans="5:7">
      <c r="E868" s="51"/>
      <c r="F868" s="51"/>
      <c r="G868" s="51"/>
    </row>
    <row r="869" spans="5:7">
      <c r="E869" s="51"/>
      <c r="F869" s="51"/>
      <c r="G869" s="51"/>
    </row>
    <row r="870" spans="5:7">
      <c r="E870" s="51"/>
      <c r="F870" s="51"/>
      <c r="G870" s="51"/>
    </row>
    <row r="871" spans="5:7">
      <c r="E871" s="51"/>
      <c r="F871" s="51"/>
      <c r="G871" s="51"/>
    </row>
    <row r="872" spans="5:7">
      <c r="E872" s="51"/>
      <c r="F872" s="51"/>
      <c r="G872" s="51"/>
    </row>
    <row r="873" spans="5:7">
      <c r="E873" s="51"/>
      <c r="F873" s="51"/>
      <c r="G873" s="51"/>
    </row>
    <row r="874" spans="5:7">
      <c r="E874" s="51"/>
      <c r="F874" s="51"/>
      <c r="G874" s="51"/>
    </row>
    <row r="875" spans="5:7">
      <c r="E875" s="51"/>
      <c r="F875" s="51"/>
      <c r="G875" s="51"/>
    </row>
    <row r="876" spans="5:7">
      <c r="E876" s="51"/>
      <c r="F876" s="51"/>
      <c r="G876" s="51"/>
    </row>
    <row r="877" spans="5:7">
      <c r="E877" s="51"/>
      <c r="F877" s="51"/>
      <c r="G877" s="51"/>
    </row>
    <row r="878" spans="5:7">
      <c r="E878" s="51"/>
      <c r="F878" s="51"/>
      <c r="G878" s="51"/>
    </row>
    <row r="879" spans="5:7">
      <c r="E879" s="51"/>
      <c r="F879" s="51"/>
      <c r="G879" s="51"/>
    </row>
    <row r="880" spans="5:7">
      <c r="E880" s="51"/>
      <c r="F880" s="51"/>
      <c r="G880" s="51"/>
    </row>
    <row r="881" spans="5:7">
      <c r="E881" s="51"/>
      <c r="F881" s="51"/>
      <c r="G881" s="51"/>
    </row>
    <row r="882" spans="5:7">
      <c r="E882" s="51"/>
      <c r="F882" s="51"/>
      <c r="G882" s="51"/>
    </row>
    <row r="883" spans="5:7">
      <c r="E883" s="51"/>
      <c r="F883" s="51"/>
      <c r="G883" s="51"/>
    </row>
    <row r="884" spans="5:7">
      <c r="E884" s="51"/>
      <c r="F884" s="51"/>
      <c r="G884" s="51"/>
    </row>
    <row r="885" spans="5:7">
      <c r="E885" s="51"/>
      <c r="F885" s="51"/>
      <c r="G885" s="51"/>
    </row>
    <row r="886" spans="5:7">
      <c r="E886" s="51"/>
      <c r="F886" s="51"/>
      <c r="G886" s="51"/>
    </row>
    <row r="887" spans="5:7">
      <c r="E887" s="51"/>
      <c r="F887" s="51"/>
      <c r="G887" s="51"/>
    </row>
    <row r="888" spans="5:7">
      <c r="E888" s="51"/>
      <c r="F888" s="51"/>
      <c r="G888" s="51"/>
    </row>
    <row r="889" spans="5:7">
      <c r="E889" s="51"/>
      <c r="F889" s="51"/>
      <c r="G889" s="51"/>
    </row>
    <row r="890" spans="5:7">
      <c r="E890" s="51"/>
      <c r="F890" s="51"/>
      <c r="G890" s="51"/>
    </row>
    <row r="891" spans="5:7">
      <c r="E891" s="51"/>
      <c r="F891" s="51"/>
      <c r="G891" s="51"/>
    </row>
    <row r="892" spans="5:7">
      <c r="E892" s="51"/>
      <c r="F892" s="51"/>
      <c r="G892" s="51"/>
    </row>
    <row r="893" spans="5:7">
      <c r="E893" s="51"/>
      <c r="F893" s="51"/>
      <c r="G893" s="51"/>
    </row>
    <row r="894" spans="5:7">
      <c r="E894" s="51"/>
      <c r="F894" s="51"/>
      <c r="G894" s="51"/>
    </row>
    <row r="895" spans="5:7">
      <c r="E895" s="51"/>
      <c r="F895" s="51"/>
      <c r="G895" s="51"/>
    </row>
    <row r="896" spans="5:7">
      <c r="E896" s="51"/>
      <c r="F896" s="51"/>
      <c r="G896" s="51"/>
    </row>
    <row r="897" spans="5:7">
      <c r="E897" s="51"/>
      <c r="F897" s="51"/>
      <c r="G897" s="51"/>
    </row>
    <row r="898" spans="5:7">
      <c r="E898" s="51"/>
      <c r="F898" s="51"/>
      <c r="G898" s="51"/>
    </row>
    <row r="899" spans="5:7">
      <c r="E899" s="51"/>
      <c r="F899" s="51"/>
      <c r="G899" s="51"/>
    </row>
    <row r="900" spans="5:7">
      <c r="E900" s="51"/>
      <c r="F900" s="51"/>
      <c r="G900" s="51"/>
    </row>
    <row r="901" spans="5:7">
      <c r="E901" s="51"/>
      <c r="F901" s="51"/>
      <c r="G901" s="51"/>
    </row>
    <row r="902" spans="5:7">
      <c r="E902" s="51"/>
      <c r="F902" s="51"/>
      <c r="G902" s="51"/>
    </row>
    <row r="903" spans="5:7">
      <c r="E903" s="51"/>
      <c r="F903" s="51"/>
      <c r="G903" s="51"/>
    </row>
    <row r="904" spans="5:7">
      <c r="E904" s="51"/>
      <c r="F904" s="51"/>
      <c r="G904" s="51"/>
    </row>
    <row r="905" spans="5:7">
      <c r="E905" s="51"/>
      <c r="F905" s="51"/>
      <c r="G905" s="51"/>
    </row>
    <row r="906" spans="5:7">
      <c r="E906" s="51"/>
      <c r="F906" s="51"/>
      <c r="G906" s="51"/>
    </row>
    <row r="907" spans="5:7">
      <c r="E907" s="51"/>
      <c r="F907" s="51"/>
      <c r="G907" s="51"/>
    </row>
    <row r="908" spans="5:7">
      <c r="E908" s="51"/>
      <c r="F908" s="51"/>
      <c r="G908" s="51"/>
    </row>
    <row r="909" spans="5:7">
      <c r="E909" s="51"/>
      <c r="F909" s="51"/>
      <c r="G909" s="51"/>
    </row>
    <row r="910" spans="5:7">
      <c r="E910" s="51"/>
      <c r="F910" s="51"/>
      <c r="G910" s="51"/>
    </row>
    <row r="911" spans="5:7">
      <c r="E911" s="51"/>
      <c r="F911" s="51"/>
      <c r="G911" s="51"/>
    </row>
    <row r="912" spans="5:7">
      <c r="E912" s="51"/>
      <c r="F912" s="51"/>
      <c r="G912" s="51"/>
    </row>
    <row r="913" spans="5:7">
      <c r="E913" s="51"/>
      <c r="F913" s="51"/>
      <c r="G913" s="51"/>
    </row>
    <row r="914" spans="5:7">
      <c r="E914" s="51"/>
      <c r="F914" s="51"/>
      <c r="G914" s="51"/>
    </row>
    <row r="915" spans="5:7">
      <c r="E915" s="51"/>
      <c r="F915" s="51"/>
      <c r="G915" s="51"/>
    </row>
    <row r="916" spans="5:7">
      <c r="E916" s="51"/>
      <c r="F916" s="51"/>
      <c r="G916" s="51"/>
    </row>
    <row r="917" spans="5:7">
      <c r="E917" s="51"/>
      <c r="F917" s="51"/>
      <c r="G917" s="51"/>
    </row>
    <row r="918" spans="5:7">
      <c r="E918" s="51"/>
      <c r="F918" s="51"/>
      <c r="G918" s="51"/>
    </row>
    <row r="919" spans="5:7">
      <c r="E919" s="51"/>
      <c r="F919" s="51"/>
      <c r="G919" s="51"/>
    </row>
    <row r="920" spans="5:7">
      <c r="E920" s="51"/>
      <c r="F920" s="51"/>
      <c r="G920" s="51"/>
    </row>
    <row r="921" spans="5:7">
      <c r="E921" s="51"/>
      <c r="F921" s="51"/>
      <c r="G921" s="51"/>
    </row>
    <row r="922" spans="5:7">
      <c r="E922" s="51"/>
      <c r="F922" s="51"/>
      <c r="G922" s="51"/>
    </row>
    <row r="923" spans="5:7">
      <c r="E923" s="51"/>
      <c r="F923" s="51"/>
      <c r="G923" s="51"/>
    </row>
    <row r="924" spans="5:7">
      <c r="E924" s="51"/>
      <c r="F924" s="51"/>
      <c r="G924" s="51"/>
    </row>
    <row r="925" spans="5:7">
      <c r="E925" s="51"/>
      <c r="F925" s="51"/>
      <c r="G925" s="51"/>
    </row>
    <row r="926" spans="5:7">
      <c r="E926" s="51"/>
      <c r="F926" s="51"/>
      <c r="G926" s="51"/>
    </row>
    <row r="927" spans="5:7">
      <c r="E927" s="51"/>
      <c r="F927" s="51"/>
      <c r="G927" s="51"/>
    </row>
    <row r="928" spans="5:7">
      <c r="E928" s="51"/>
      <c r="F928" s="51"/>
      <c r="G928" s="51"/>
    </row>
    <row r="929" spans="5:7">
      <c r="E929" s="51"/>
      <c r="F929" s="51"/>
      <c r="G929" s="51"/>
    </row>
    <row r="930" spans="5:7">
      <c r="E930" s="51"/>
      <c r="F930" s="51"/>
      <c r="G930" s="51"/>
    </row>
    <row r="931" spans="5:7">
      <c r="E931" s="51"/>
      <c r="F931" s="51"/>
      <c r="G931" s="51"/>
    </row>
    <row r="932" spans="5:7">
      <c r="E932" s="51"/>
      <c r="F932" s="51"/>
      <c r="G932" s="51"/>
    </row>
    <row r="933" spans="5:7">
      <c r="E933" s="51"/>
      <c r="F933" s="51"/>
      <c r="G933" s="51"/>
    </row>
    <row r="934" spans="5:7">
      <c r="E934" s="51"/>
      <c r="F934" s="51"/>
      <c r="G934" s="51"/>
    </row>
    <row r="935" spans="5:7">
      <c r="E935" s="51"/>
      <c r="F935" s="51"/>
      <c r="G935" s="51"/>
    </row>
    <row r="936" spans="5:7">
      <c r="E936" s="51"/>
      <c r="F936" s="51"/>
      <c r="G936" s="51"/>
    </row>
    <row r="937" spans="5:7">
      <c r="E937" s="51"/>
      <c r="F937" s="51"/>
      <c r="G937" s="51"/>
    </row>
    <row r="938" spans="5:7">
      <c r="E938" s="51"/>
      <c r="F938" s="51"/>
      <c r="G938" s="51"/>
    </row>
    <row r="939" spans="5:7">
      <c r="E939" s="51"/>
      <c r="F939" s="51"/>
      <c r="G939" s="51"/>
    </row>
    <row r="940" spans="5:7">
      <c r="E940" s="51"/>
      <c r="F940" s="51"/>
      <c r="G940" s="51"/>
    </row>
    <row r="941" spans="5:7">
      <c r="E941" s="51"/>
      <c r="F941" s="51"/>
      <c r="G941" s="51"/>
    </row>
    <row r="942" spans="5:7">
      <c r="E942" s="51"/>
      <c r="F942" s="51"/>
      <c r="G942" s="51"/>
    </row>
    <row r="943" spans="5:7">
      <c r="E943" s="51"/>
      <c r="F943" s="51"/>
      <c r="G943" s="51"/>
    </row>
    <row r="944" spans="5:7">
      <c r="E944" s="51"/>
      <c r="F944" s="51"/>
      <c r="G944" s="51"/>
    </row>
    <row r="945" spans="5:7">
      <c r="E945" s="51"/>
      <c r="F945" s="51"/>
      <c r="G945" s="51"/>
    </row>
    <row r="946" spans="5:7">
      <c r="E946" s="51"/>
      <c r="F946" s="51"/>
      <c r="G946" s="51"/>
    </row>
    <row r="947" spans="5:7">
      <c r="E947" s="51"/>
      <c r="F947" s="51"/>
      <c r="G947" s="51"/>
    </row>
    <row r="948" spans="5:7">
      <c r="E948" s="51"/>
      <c r="F948" s="51"/>
      <c r="G948" s="51"/>
    </row>
    <row r="949" spans="5:7">
      <c r="E949" s="51"/>
      <c r="F949" s="51"/>
      <c r="G949" s="51"/>
    </row>
    <row r="950" spans="5:7">
      <c r="E950" s="51"/>
      <c r="F950" s="51"/>
      <c r="G950" s="51"/>
    </row>
    <row r="951" spans="5:7">
      <c r="E951" s="51"/>
      <c r="F951" s="51"/>
      <c r="G951" s="51"/>
    </row>
    <row r="952" spans="5:7">
      <c r="E952" s="51"/>
      <c r="F952" s="51"/>
      <c r="G952" s="51"/>
    </row>
    <row r="953" spans="5:7">
      <c r="E953" s="51"/>
      <c r="F953" s="51"/>
      <c r="G953" s="51"/>
    </row>
    <row r="954" spans="5:7">
      <c r="E954" s="51"/>
      <c r="F954" s="51"/>
      <c r="G954" s="51"/>
    </row>
    <row r="955" spans="5:7">
      <c r="E955" s="51"/>
      <c r="F955" s="51"/>
      <c r="G955" s="51"/>
    </row>
    <row r="956" spans="5:7">
      <c r="E956" s="51"/>
      <c r="F956" s="51"/>
      <c r="G956" s="51"/>
    </row>
    <row r="957" spans="5:7">
      <c r="E957" s="51"/>
      <c r="F957" s="51"/>
      <c r="G957" s="51"/>
    </row>
    <row r="958" spans="5:7">
      <c r="E958" s="51"/>
      <c r="F958" s="51"/>
      <c r="G958" s="51"/>
    </row>
    <row r="959" spans="5:7">
      <c r="E959" s="51"/>
      <c r="F959" s="51"/>
      <c r="G959" s="51"/>
    </row>
    <row r="960" spans="5:7">
      <c r="E960" s="51"/>
      <c r="F960" s="51"/>
      <c r="G960" s="51"/>
    </row>
    <row r="961" spans="5:7">
      <c r="E961" s="51"/>
      <c r="F961" s="51"/>
      <c r="G961" s="51"/>
    </row>
    <row r="962" spans="5:7">
      <c r="E962" s="51"/>
      <c r="F962" s="51"/>
      <c r="G962" s="51"/>
    </row>
    <row r="963" spans="5:7">
      <c r="E963" s="51"/>
      <c r="F963" s="51"/>
      <c r="G963" s="51"/>
    </row>
    <row r="964" spans="5:7">
      <c r="E964" s="51"/>
      <c r="F964" s="51"/>
      <c r="G964" s="51"/>
    </row>
    <row r="965" spans="5:7">
      <c r="E965" s="51"/>
      <c r="F965" s="51"/>
      <c r="G965" s="51"/>
    </row>
    <row r="966" spans="5:7">
      <c r="E966" s="51"/>
      <c r="F966" s="51"/>
      <c r="G966" s="51"/>
    </row>
    <row r="967" spans="5:7">
      <c r="E967" s="51"/>
      <c r="F967" s="51"/>
      <c r="G967" s="51"/>
    </row>
    <row r="968" spans="5:7">
      <c r="E968" s="51"/>
      <c r="F968" s="51"/>
      <c r="G968" s="51"/>
    </row>
    <row r="969" spans="5:7">
      <c r="E969" s="51"/>
      <c r="F969" s="51"/>
      <c r="G969" s="51"/>
    </row>
    <row r="970" spans="5:7">
      <c r="E970" s="51"/>
      <c r="F970" s="51"/>
      <c r="G970" s="51"/>
    </row>
    <row r="971" spans="5:7">
      <c r="E971" s="51"/>
      <c r="F971" s="51"/>
      <c r="G971" s="51"/>
    </row>
    <row r="972" spans="5:7">
      <c r="E972" s="51"/>
      <c r="F972" s="51"/>
      <c r="G972" s="51"/>
    </row>
    <row r="973" spans="5:7">
      <c r="E973" s="51"/>
      <c r="F973" s="51"/>
      <c r="G973" s="51"/>
    </row>
    <row r="974" spans="5:7">
      <c r="E974" s="51"/>
      <c r="F974" s="51"/>
      <c r="G974" s="51"/>
    </row>
    <row r="975" spans="5:7">
      <c r="E975" s="51"/>
      <c r="F975" s="51"/>
      <c r="G975" s="51"/>
    </row>
    <row r="976" spans="5:7">
      <c r="E976" s="51"/>
      <c r="F976" s="51"/>
      <c r="G976" s="51"/>
    </row>
    <row r="977" spans="5:7">
      <c r="E977" s="51"/>
      <c r="F977" s="51"/>
      <c r="G977" s="51"/>
    </row>
    <row r="978" spans="5:7">
      <c r="E978" s="51"/>
      <c r="F978" s="51"/>
      <c r="G978" s="51"/>
    </row>
    <row r="979" spans="5:7">
      <c r="E979" s="51"/>
      <c r="F979" s="51"/>
      <c r="G979" s="51"/>
    </row>
    <row r="980" spans="5:7">
      <c r="E980" s="51"/>
      <c r="F980" s="51"/>
      <c r="G980" s="51"/>
    </row>
    <row r="981" spans="5:7">
      <c r="E981" s="51"/>
      <c r="F981" s="51"/>
      <c r="G981" s="51"/>
    </row>
    <row r="982" spans="5:7">
      <c r="E982" s="51"/>
      <c r="F982" s="51"/>
      <c r="G982" s="51"/>
    </row>
    <row r="983" spans="5:7">
      <c r="E983" s="51"/>
      <c r="F983" s="51"/>
      <c r="G983" s="51"/>
    </row>
    <row r="984" spans="5:7">
      <c r="E984" s="51"/>
      <c r="F984" s="51"/>
      <c r="G984" s="51"/>
    </row>
    <row r="985" spans="5:7">
      <c r="E985" s="51"/>
      <c r="F985" s="51"/>
      <c r="G985" s="51"/>
    </row>
    <row r="986" spans="5:7">
      <c r="E986" s="51"/>
      <c r="F986" s="51"/>
      <c r="G986" s="51"/>
    </row>
    <row r="987" spans="5:7">
      <c r="E987" s="51"/>
      <c r="F987" s="51"/>
      <c r="G987" s="51"/>
    </row>
    <row r="988" spans="5:7">
      <c r="E988" s="51"/>
      <c r="F988" s="51"/>
      <c r="G988" s="51"/>
    </row>
    <row r="989" spans="5:7">
      <c r="E989" s="51"/>
      <c r="F989" s="51"/>
      <c r="G989" s="51"/>
    </row>
    <row r="990" spans="5:7">
      <c r="E990" s="51"/>
      <c r="F990" s="51"/>
      <c r="G990" s="51"/>
    </row>
    <row r="991" spans="5:7">
      <c r="E991" s="51"/>
      <c r="F991" s="51"/>
      <c r="G991" s="51"/>
    </row>
    <row r="992" spans="5:7">
      <c r="E992" s="51"/>
      <c r="F992" s="51"/>
      <c r="G992" s="51"/>
    </row>
    <row r="993" spans="5:7">
      <c r="E993" s="51"/>
      <c r="F993" s="51"/>
      <c r="G993" s="51"/>
    </row>
    <row r="994" spans="5:7">
      <c r="E994" s="51"/>
      <c r="F994" s="51"/>
      <c r="G994" s="51"/>
    </row>
    <row r="995" spans="5:7">
      <c r="E995" s="51"/>
      <c r="F995" s="51"/>
      <c r="G995" s="51"/>
    </row>
    <row r="996" spans="5:7">
      <c r="E996" s="51"/>
      <c r="F996" s="51"/>
      <c r="G996" s="51"/>
    </row>
    <row r="997" spans="5:7">
      <c r="E997" s="51"/>
      <c r="F997" s="51"/>
      <c r="G997" s="51"/>
    </row>
    <row r="998" spans="5:7">
      <c r="E998" s="51"/>
      <c r="F998" s="51"/>
      <c r="G998" s="51"/>
    </row>
    <row r="999" spans="5:7">
      <c r="E999" s="51"/>
      <c r="F999" s="51"/>
      <c r="G999" s="51"/>
    </row>
    <row r="1000" spans="5:7">
      <c r="E1000" s="51"/>
      <c r="F1000" s="51"/>
      <c r="G1000" s="51"/>
    </row>
    <row r="1001" spans="5:7">
      <c r="E1001" s="51"/>
      <c r="F1001" s="51"/>
      <c r="G1001" s="51"/>
    </row>
    <row r="1002" spans="5:7">
      <c r="E1002" s="51"/>
      <c r="F1002" s="51"/>
      <c r="G1002" s="51"/>
    </row>
    <row r="1003" spans="5:7">
      <c r="E1003" s="51"/>
      <c r="F1003" s="51"/>
      <c r="G1003" s="51"/>
    </row>
    <row r="1004" spans="5:7">
      <c r="E1004" s="51"/>
      <c r="F1004" s="51"/>
      <c r="G1004" s="51"/>
    </row>
    <row r="1005" spans="5:7">
      <c r="E1005" s="51"/>
      <c r="F1005" s="51"/>
      <c r="G1005" s="51"/>
    </row>
    <row r="1006" spans="5:7">
      <c r="E1006" s="51"/>
      <c r="F1006" s="51"/>
      <c r="G1006" s="51"/>
    </row>
    <row r="1007" spans="5:7">
      <c r="E1007" s="51"/>
      <c r="F1007" s="51"/>
      <c r="G1007" s="51"/>
    </row>
    <row r="1008" spans="5:7">
      <c r="E1008" s="51"/>
      <c r="F1008" s="51"/>
      <c r="G1008" s="51"/>
    </row>
    <row r="1009" spans="5:7">
      <c r="E1009" s="51"/>
      <c r="F1009" s="51"/>
      <c r="G1009" s="51"/>
    </row>
    <row r="1010" spans="5:7">
      <c r="E1010" s="51"/>
      <c r="F1010" s="51"/>
      <c r="G1010" s="51"/>
    </row>
    <row r="1011" spans="5:7">
      <c r="E1011" s="51"/>
      <c r="F1011" s="51"/>
      <c r="G1011" s="51"/>
    </row>
    <row r="1012" spans="5:7">
      <c r="E1012" s="51"/>
      <c r="F1012" s="51"/>
      <c r="G1012" s="51"/>
    </row>
    <row r="1013" spans="5:7">
      <c r="E1013" s="51"/>
      <c r="F1013" s="51"/>
      <c r="G1013" s="51"/>
    </row>
    <row r="1014" spans="5:7">
      <c r="E1014" s="51"/>
      <c r="F1014" s="51"/>
      <c r="G1014" s="51"/>
    </row>
    <row r="1015" spans="5:7">
      <c r="E1015" s="51"/>
      <c r="F1015" s="51"/>
      <c r="G1015" s="51"/>
    </row>
    <row r="1016" spans="5:7">
      <c r="E1016" s="51"/>
      <c r="F1016" s="51"/>
      <c r="G1016" s="51"/>
    </row>
    <row r="1017" spans="5:7">
      <c r="E1017" s="51"/>
      <c r="F1017" s="51"/>
      <c r="G1017" s="51"/>
    </row>
    <row r="1018" spans="5:7">
      <c r="E1018" s="51"/>
      <c r="F1018" s="51"/>
      <c r="G1018" s="51"/>
    </row>
    <row r="1019" spans="5:7">
      <c r="E1019" s="51"/>
      <c r="F1019" s="51"/>
      <c r="G1019" s="51"/>
    </row>
    <row r="1020" spans="5:7">
      <c r="E1020" s="51"/>
      <c r="F1020" s="51"/>
      <c r="G1020" s="51"/>
    </row>
    <row r="1021" spans="5:7">
      <c r="E1021" s="51"/>
      <c r="F1021" s="51"/>
      <c r="G1021" s="51"/>
    </row>
    <row r="1022" spans="5:7">
      <c r="E1022" s="51"/>
      <c r="F1022" s="51"/>
      <c r="G1022" s="51"/>
    </row>
    <row r="1023" spans="5:7">
      <c r="E1023" s="51"/>
      <c r="F1023" s="51"/>
      <c r="G1023" s="51"/>
    </row>
    <row r="1024" spans="5:7">
      <c r="E1024" s="51"/>
      <c r="F1024" s="51"/>
      <c r="G1024" s="51"/>
    </row>
    <row r="1025" spans="5:7">
      <c r="E1025" s="51"/>
      <c r="F1025" s="51"/>
      <c r="G1025" s="51"/>
    </row>
    <row r="1026" spans="5:7">
      <c r="E1026" s="51"/>
      <c r="F1026" s="51"/>
      <c r="G1026" s="51"/>
    </row>
    <row r="1027" spans="5:7">
      <c r="E1027" s="51"/>
      <c r="F1027" s="51"/>
      <c r="G1027" s="51"/>
    </row>
    <row r="1028" spans="5:7">
      <c r="E1028" s="51"/>
      <c r="F1028" s="51"/>
      <c r="G1028" s="51"/>
    </row>
    <row r="1029" spans="5:7">
      <c r="E1029" s="51"/>
      <c r="F1029" s="51"/>
      <c r="G1029" s="51"/>
    </row>
    <row r="1030" spans="5:7">
      <c r="E1030" s="51"/>
      <c r="F1030" s="51"/>
      <c r="G1030" s="51"/>
    </row>
    <row r="1031" spans="5:7">
      <c r="E1031" s="51"/>
      <c r="F1031" s="51"/>
      <c r="G1031" s="51"/>
    </row>
    <row r="1032" spans="5:7">
      <c r="E1032" s="51"/>
      <c r="F1032" s="51"/>
      <c r="G1032" s="51"/>
    </row>
    <row r="1033" spans="5:7">
      <c r="E1033" s="51"/>
      <c r="F1033" s="51"/>
      <c r="G1033" s="51"/>
    </row>
    <row r="1034" spans="5:7">
      <c r="E1034" s="51"/>
      <c r="F1034" s="51"/>
      <c r="G1034" s="51"/>
    </row>
    <row r="1035" spans="5:7">
      <c r="E1035" s="51"/>
      <c r="F1035" s="51"/>
      <c r="G1035" s="51"/>
    </row>
    <row r="1036" spans="5:7">
      <c r="E1036" s="51"/>
      <c r="F1036" s="51"/>
      <c r="G1036" s="51"/>
    </row>
    <row r="1037" spans="5:7">
      <c r="E1037" s="51"/>
      <c r="F1037" s="51"/>
      <c r="G1037" s="51"/>
    </row>
    <row r="1038" spans="5:7">
      <c r="E1038" s="51"/>
      <c r="F1038" s="51"/>
      <c r="G1038" s="51"/>
    </row>
    <row r="1039" spans="5:7">
      <c r="E1039" s="51"/>
      <c r="F1039" s="51"/>
      <c r="G1039" s="51"/>
    </row>
    <row r="1040" spans="5:7">
      <c r="E1040" s="51"/>
      <c r="F1040" s="51"/>
      <c r="G1040" s="51"/>
    </row>
    <row r="1041" spans="5:7">
      <c r="E1041" s="51"/>
      <c r="F1041" s="51"/>
      <c r="G1041" s="51"/>
    </row>
    <row r="1042" spans="5:7">
      <c r="E1042" s="51"/>
      <c r="F1042" s="51"/>
      <c r="G1042" s="51"/>
    </row>
    <row r="1043" spans="5:7">
      <c r="E1043" s="51"/>
      <c r="F1043" s="51"/>
      <c r="G1043" s="51"/>
    </row>
    <row r="1044" spans="5:7">
      <c r="E1044" s="51"/>
      <c r="F1044" s="51"/>
      <c r="G1044" s="51"/>
    </row>
    <row r="1045" spans="5:7">
      <c r="E1045" s="51"/>
      <c r="F1045" s="51"/>
      <c r="G1045" s="51"/>
    </row>
    <row r="1046" spans="5:7">
      <c r="E1046" s="51"/>
      <c r="F1046" s="51"/>
      <c r="G1046" s="51"/>
    </row>
    <row r="1047" spans="5:7">
      <c r="E1047" s="51"/>
      <c r="F1047" s="51"/>
      <c r="G1047" s="51"/>
    </row>
    <row r="1048" spans="5:7">
      <c r="E1048" s="51"/>
      <c r="F1048" s="51"/>
      <c r="G1048" s="51"/>
    </row>
    <row r="1049" spans="5:7">
      <c r="E1049" s="51"/>
      <c r="F1049" s="51"/>
      <c r="G1049" s="51"/>
    </row>
    <row r="1050" spans="5:7">
      <c r="E1050" s="51"/>
      <c r="F1050" s="51"/>
      <c r="G1050" s="51"/>
    </row>
    <row r="1051" spans="5:7">
      <c r="E1051" s="51"/>
      <c r="F1051" s="51"/>
      <c r="G1051" s="51"/>
    </row>
    <row r="1052" spans="5:7">
      <c r="E1052" s="51"/>
      <c r="F1052" s="51"/>
      <c r="G1052" s="51"/>
    </row>
    <row r="1053" spans="5:7">
      <c r="E1053" s="51"/>
      <c r="F1053" s="51"/>
      <c r="G1053" s="51"/>
    </row>
    <row r="1054" spans="5:7">
      <c r="E1054" s="51"/>
      <c r="F1054" s="51"/>
      <c r="G1054" s="51"/>
    </row>
    <row r="1055" spans="5:7">
      <c r="E1055" s="51"/>
      <c r="F1055" s="51"/>
      <c r="G1055" s="51"/>
    </row>
    <row r="1056" spans="5:7">
      <c r="E1056" s="51"/>
      <c r="F1056" s="51"/>
      <c r="G1056" s="51"/>
    </row>
    <row r="1057" spans="5:7">
      <c r="E1057" s="51"/>
      <c r="F1057" s="51"/>
      <c r="G1057" s="51"/>
    </row>
    <row r="1058" spans="5:7">
      <c r="E1058" s="51"/>
      <c r="F1058" s="51"/>
      <c r="G1058" s="51"/>
    </row>
    <row r="1059" spans="5:7">
      <c r="E1059" s="51"/>
      <c r="F1059" s="51"/>
      <c r="G1059" s="51"/>
    </row>
    <row r="1060" spans="5:7">
      <c r="E1060" s="51"/>
      <c r="F1060" s="51"/>
      <c r="G1060" s="51"/>
    </row>
    <row r="1061" spans="5:7">
      <c r="E1061" s="51"/>
      <c r="F1061" s="51"/>
      <c r="G1061" s="51"/>
    </row>
    <row r="1062" spans="5:7">
      <c r="E1062" s="51"/>
      <c r="F1062" s="51"/>
      <c r="G1062" s="51"/>
    </row>
    <row r="1063" spans="5:7">
      <c r="E1063" s="51"/>
      <c r="F1063" s="51"/>
      <c r="G1063" s="51"/>
    </row>
    <row r="1064" spans="5:7">
      <c r="E1064" s="51"/>
      <c r="F1064" s="51"/>
      <c r="G1064" s="51"/>
    </row>
    <row r="1065" spans="5:7">
      <c r="E1065" s="51"/>
      <c r="F1065" s="51"/>
      <c r="G1065" s="51"/>
    </row>
    <row r="1066" spans="5:7">
      <c r="E1066" s="51"/>
      <c r="F1066" s="51"/>
      <c r="G1066" s="51"/>
    </row>
    <row r="1067" spans="5:7">
      <c r="E1067" s="51"/>
      <c r="F1067" s="51"/>
      <c r="G1067" s="51"/>
    </row>
    <row r="1068" spans="5:7">
      <c r="E1068" s="51"/>
      <c r="F1068" s="51"/>
      <c r="G1068" s="51"/>
    </row>
    <row r="1069" spans="5:7">
      <c r="E1069" s="51"/>
      <c r="F1069" s="51"/>
      <c r="G1069" s="51"/>
    </row>
    <row r="1070" spans="5:7">
      <c r="E1070" s="51"/>
      <c r="F1070" s="51"/>
      <c r="G1070" s="51"/>
    </row>
    <row r="1071" spans="5:7">
      <c r="E1071" s="51"/>
      <c r="F1071" s="51"/>
      <c r="G1071" s="51"/>
    </row>
    <row r="1072" spans="5:7">
      <c r="E1072" s="51"/>
      <c r="F1072" s="51"/>
      <c r="G1072" s="51"/>
    </row>
    <row r="1073" spans="5:7">
      <c r="E1073" s="51"/>
      <c r="F1073" s="51"/>
      <c r="G1073" s="51"/>
    </row>
    <row r="1074" spans="5:7">
      <c r="E1074" s="51"/>
      <c r="F1074" s="51"/>
      <c r="G1074" s="51"/>
    </row>
    <row r="1075" spans="5:7">
      <c r="E1075" s="51"/>
      <c r="F1075" s="51"/>
      <c r="G1075" s="51"/>
    </row>
    <row r="1076" spans="5:7">
      <c r="E1076" s="51"/>
      <c r="F1076" s="51"/>
      <c r="G1076" s="51"/>
    </row>
    <row r="1077" spans="5:7">
      <c r="E1077" s="51"/>
      <c r="F1077" s="51"/>
      <c r="G1077" s="51"/>
    </row>
    <row r="1078" spans="5:7">
      <c r="E1078" s="51"/>
      <c r="F1078" s="51"/>
      <c r="G1078" s="51"/>
    </row>
    <row r="1079" spans="5:7">
      <c r="E1079" s="51"/>
      <c r="F1079" s="51"/>
      <c r="G1079" s="51"/>
    </row>
    <row r="1080" spans="5:7">
      <c r="E1080" s="51"/>
      <c r="F1080" s="51"/>
      <c r="G1080" s="51"/>
    </row>
    <row r="1081" spans="5:7">
      <c r="E1081" s="51"/>
      <c r="F1081" s="51"/>
      <c r="G1081" s="51"/>
    </row>
    <row r="1082" spans="5:7">
      <c r="E1082" s="51"/>
      <c r="F1082" s="51"/>
      <c r="G1082" s="51"/>
    </row>
    <row r="1083" spans="5:7">
      <c r="E1083" s="51"/>
      <c r="F1083" s="51"/>
      <c r="G1083" s="51"/>
    </row>
    <row r="1084" spans="5:7">
      <c r="E1084" s="51"/>
      <c r="F1084" s="51"/>
      <c r="G1084" s="51"/>
    </row>
    <row r="1085" spans="5:7">
      <c r="E1085" s="51"/>
      <c r="F1085" s="51"/>
      <c r="G1085" s="51"/>
    </row>
    <row r="1086" spans="5:7">
      <c r="E1086" s="51"/>
      <c r="F1086" s="51"/>
      <c r="G1086" s="51"/>
    </row>
    <row r="1087" spans="5:7">
      <c r="E1087" s="51"/>
      <c r="F1087" s="51"/>
      <c r="G1087" s="51"/>
    </row>
    <row r="1088" spans="5:7">
      <c r="E1088" s="51"/>
      <c r="F1088" s="51"/>
      <c r="G1088" s="51"/>
    </row>
    <row r="1089" spans="5:7">
      <c r="E1089" s="51"/>
      <c r="F1089" s="51"/>
      <c r="G1089" s="51"/>
    </row>
    <row r="1090" spans="5:7">
      <c r="E1090" s="51"/>
      <c r="F1090" s="51"/>
      <c r="G1090" s="51"/>
    </row>
    <row r="1091" spans="5:7">
      <c r="E1091" s="51"/>
      <c r="F1091" s="51"/>
      <c r="G1091" s="51"/>
    </row>
    <row r="1092" spans="5:7">
      <c r="E1092" s="51"/>
      <c r="F1092" s="51"/>
      <c r="G1092" s="51"/>
    </row>
    <row r="1093" spans="5:7">
      <c r="E1093" s="51"/>
      <c r="F1093" s="51"/>
      <c r="G1093" s="51"/>
    </row>
    <row r="1094" spans="5:7">
      <c r="E1094" s="51"/>
      <c r="F1094" s="51"/>
      <c r="G1094" s="51"/>
    </row>
    <row r="1095" spans="5:7">
      <c r="E1095" s="51"/>
      <c r="F1095" s="51"/>
      <c r="G1095" s="51"/>
    </row>
    <row r="1096" spans="5:7">
      <c r="E1096" s="51"/>
      <c r="F1096" s="51"/>
      <c r="G1096" s="51"/>
    </row>
    <row r="1097" spans="5:7">
      <c r="E1097" s="51"/>
      <c r="F1097" s="51"/>
      <c r="G1097" s="51"/>
    </row>
    <row r="1098" spans="5:7">
      <c r="E1098" s="51"/>
      <c r="F1098" s="51"/>
      <c r="G1098" s="51"/>
    </row>
    <row r="1099" spans="5:7">
      <c r="E1099" s="51"/>
      <c r="F1099" s="51"/>
      <c r="G1099" s="51"/>
    </row>
    <row r="1100" spans="5:7">
      <c r="E1100" s="51"/>
      <c r="F1100" s="51"/>
      <c r="G1100" s="51"/>
    </row>
    <row r="1101" spans="5:7">
      <c r="E1101" s="51"/>
      <c r="F1101" s="51"/>
      <c r="G1101" s="51"/>
    </row>
    <row r="1102" spans="5:7">
      <c r="E1102" s="51"/>
      <c r="F1102" s="51"/>
      <c r="G1102" s="51"/>
    </row>
    <row r="1103" spans="5:7">
      <c r="E1103" s="51"/>
      <c r="F1103" s="51"/>
      <c r="G1103" s="51"/>
    </row>
    <row r="1104" spans="5:7">
      <c r="E1104" s="51"/>
      <c r="F1104" s="51"/>
      <c r="G1104" s="51"/>
    </row>
    <row r="1105" spans="5:7">
      <c r="E1105" s="51"/>
      <c r="F1105" s="51"/>
      <c r="G1105" s="51"/>
    </row>
    <row r="1106" spans="5:7">
      <c r="E1106" s="51"/>
      <c r="F1106" s="51"/>
      <c r="G1106" s="51"/>
    </row>
    <row r="1107" spans="5:7">
      <c r="E1107" s="51"/>
      <c r="F1107" s="51"/>
      <c r="G1107" s="51"/>
    </row>
    <row r="1108" spans="5:7">
      <c r="E1108" s="51"/>
      <c r="F1108" s="51"/>
      <c r="G1108" s="51"/>
    </row>
    <row r="1109" spans="5:7">
      <c r="E1109" s="51"/>
      <c r="F1109" s="51"/>
      <c r="G1109" s="51"/>
    </row>
    <row r="1110" spans="5:7">
      <c r="E1110" s="51"/>
      <c r="F1110" s="51"/>
      <c r="G1110" s="51"/>
    </row>
    <row r="1111" spans="5:7">
      <c r="E1111" s="51"/>
      <c r="F1111" s="51"/>
      <c r="G1111" s="51"/>
    </row>
    <row r="1112" spans="5:7">
      <c r="E1112" s="51"/>
      <c r="F1112" s="51"/>
      <c r="G1112" s="51"/>
    </row>
    <row r="1113" spans="5:7">
      <c r="E1113" s="51"/>
      <c r="F1113" s="51"/>
      <c r="G1113" s="51"/>
    </row>
    <row r="1114" spans="5:7">
      <c r="E1114" s="51"/>
      <c r="F1114" s="51"/>
      <c r="G1114" s="51"/>
    </row>
    <row r="1115" spans="5:7">
      <c r="E1115" s="51"/>
      <c r="F1115" s="51"/>
      <c r="G1115" s="51"/>
    </row>
    <row r="1116" spans="5:7">
      <c r="E1116" s="51"/>
      <c r="F1116" s="51"/>
      <c r="G1116" s="51"/>
    </row>
    <row r="1117" spans="5:7">
      <c r="E1117" s="51"/>
      <c r="F1117" s="51"/>
      <c r="G1117" s="51"/>
    </row>
    <row r="1118" spans="5:7">
      <c r="E1118" s="51"/>
      <c r="F1118" s="51"/>
      <c r="G1118" s="51"/>
    </row>
    <row r="1119" spans="5:7">
      <c r="E1119" s="51"/>
      <c r="F1119" s="51"/>
      <c r="G1119" s="51"/>
    </row>
    <row r="1120" spans="5:7">
      <c r="E1120" s="51"/>
      <c r="F1120" s="51"/>
      <c r="G1120" s="51"/>
    </row>
    <row r="1121" spans="5:7">
      <c r="E1121" s="51"/>
      <c r="F1121" s="51"/>
      <c r="G1121" s="51"/>
    </row>
    <row r="1122" spans="5:7">
      <c r="E1122" s="51"/>
      <c r="F1122" s="51"/>
      <c r="G1122" s="51"/>
    </row>
    <row r="1123" spans="5:7">
      <c r="E1123" s="51"/>
      <c r="F1123" s="51"/>
      <c r="G1123" s="51"/>
    </row>
    <row r="1124" spans="5:7">
      <c r="E1124" s="51"/>
      <c r="F1124" s="51"/>
      <c r="G1124" s="51"/>
    </row>
    <row r="1125" spans="5:7">
      <c r="E1125" s="51"/>
      <c r="F1125" s="51"/>
      <c r="G1125" s="51"/>
    </row>
    <row r="1126" spans="5:7">
      <c r="E1126" s="51"/>
      <c r="F1126" s="51"/>
      <c r="G1126" s="51"/>
    </row>
    <row r="1127" spans="5:7">
      <c r="E1127" s="51"/>
      <c r="F1127" s="51"/>
      <c r="G1127" s="51"/>
    </row>
    <row r="1128" spans="5:7">
      <c r="E1128" s="51"/>
      <c r="F1128" s="51"/>
      <c r="G1128" s="51"/>
    </row>
    <row r="1129" spans="5:7">
      <c r="E1129" s="51"/>
      <c r="F1129" s="51"/>
      <c r="G1129" s="51"/>
    </row>
    <row r="1130" spans="5:7">
      <c r="E1130" s="51"/>
      <c r="F1130" s="51"/>
      <c r="G1130" s="51"/>
    </row>
    <row r="1131" spans="5:7">
      <c r="E1131" s="51"/>
      <c r="F1131" s="51"/>
      <c r="G1131" s="51"/>
    </row>
    <row r="1132" spans="5:7">
      <c r="E1132" s="51"/>
      <c r="F1132" s="51"/>
      <c r="G1132" s="51"/>
    </row>
    <row r="1133" spans="5:7">
      <c r="E1133" s="51"/>
      <c r="F1133" s="51"/>
      <c r="G1133" s="51"/>
    </row>
    <row r="1134" spans="5:7">
      <c r="E1134" s="51"/>
      <c r="F1134" s="51"/>
      <c r="G1134" s="51"/>
    </row>
    <row r="1135" spans="5:7">
      <c r="E1135" s="51"/>
      <c r="F1135" s="51"/>
      <c r="G1135" s="51"/>
    </row>
    <row r="1136" spans="5:7">
      <c r="E1136" s="51"/>
      <c r="F1136" s="51"/>
      <c r="G1136" s="51"/>
    </row>
    <row r="1137" spans="5:7">
      <c r="E1137" s="51"/>
      <c r="F1137" s="51"/>
      <c r="G1137" s="51"/>
    </row>
    <row r="1138" spans="5:7">
      <c r="E1138" s="51"/>
      <c r="F1138" s="51"/>
      <c r="G1138" s="51"/>
    </row>
    <row r="1139" spans="5:7">
      <c r="E1139" s="51"/>
      <c r="F1139" s="51"/>
      <c r="G1139" s="51"/>
    </row>
    <row r="1140" spans="5:7">
      <c r="E1140" s="51"/>
      <c r="F1140" s="51"/>
      <c r="G1140" s="51"/>
    </row>
    <row r="1141" spans="5:7">
      <c r="E1141" s="51"/>
      <c r="F1141" s="51"/>
      <c r="G1141" s="51"/>
    </row>
    <row r="1142" spans="5:7">
      <c r="E1142" s="51"/>
      <c r="F1142" s="51"/>
      <c r="G1142" s="51"/>
    </row>
    <row r="1143" spans="5:7">
      <c r="E1143" s="51"/>
      <c r="F1143" s="51"/>
      <c r="G1143" s="51"/>
    </row>
    <row r="1144" spans="5:7">
      <c r="E1144" s="51"/>
      <c r="F1144" s="51"/>
      <c r="G1144" s="51"/>
    </row>
    <row r="1145" spans="5:7">
      <c r="E1145" s="51"/>
      <c r="F1145" s="51"/>
      <c r="G1145" s="51"/>
    </row>
    <row r="1146" spans="5:7">
      <c r="E1146" s="51"/>
      <c r="F1146" s="51"/>
      <c r="G1146" s="51"/>
    </row>
    <row r="1147" spans="5:7">
      <c r="E1147" s="51"/>
      <c r="F1147" s="51"/>
      <c r="G1147" s="51"/>
    </row>
    <row r="1148" spans="5:7">
      <c r="E1148" s="51"/>
      <c r="F1148" s="51"/>
      <c r="G1148" s="51"/>
    </row>
    <row r="1149" spans="5:7">
      <c r="E1149" s="51"/>
      <c r="F1149" s="51"/>
      <c r="G1149" s="51"/>
    </row>
    <row r="1150" spans="5:7">
      <c r="E1150" s="51"/>
      <c r="F1150" s="51"/>
      <c r="G1150" s="51"/>
    </row>
    <row r="1151" spans="5:7">
      <c r="E1151" s="51"/>
      <c r="F1151" s="51"/>
      <c r="G1151" s="51"/>
    </row>
    <row r="1152" spans="5:7">
      <c r="E1152" s="51"/>
      <c r="F1152" s="51"/>
      <c r="G1152" s="51"/>
    </row>
    <row r="1153" spans="5:7">
      <c r="E1153" s="51"/>
      <c r="F1153" s="51"/>
      <c r="G1153" s="51"/>
    </row>
    <row r="1154" spans="5:7">
      <c r="E1154" s="51"/>
      <c r="F1154" s="51"/>
      <c r="G1154" s="51"/>
    </row>
    <row r="1155" spans="5:7">
      <c r="E1155" s="51"/>
      <c r="F1155" s="51"/>
      <c r="G1155" s="51"/>
    </row>
    <row r="1156" spans="5:7">
      <c r="E1156" s="51"/>
      <c r="F1156" s="51"/>
      <c r="G1156" s="51"/>
    </row>
    <row r="1157" spans="5:7">
      <c r="E1157" s="51"/>
      <c r="F1157" s="51"/>
      <c r="G1157" s="51"/>
    </row>
    <row r="1158" spans="5:7">
      <c r="E1158" s="51"/>
      <c r="F1158" s="51"/>
      <c r="G1158" s="51"/>
    </row>
    <row r="1159" spans="5:7">
      <c r="E1159" s="51"/>
      <c r="F1159" s="51"/>
      <c r="G1159" s="51"/>
    </row>
    <row r="1160" spans="5:7">
      <c r="E1160" s="51"/>
      <c r="F1160" s="51"/>
      <c r="G1160" s="51"/>
    </row>
    <row r="1161" spans="5:7">
      <c r="E1161" s="51"/>
      <c r="F1161" s="51"/>
      <c r="G1161" s="51"/>
    </row>
    <row r="1162" spans="5:7">
      <c r="E1162" s="51"/>
      <c r="F1162" s="51"/>
      <c r="G1162" s="51"/>
    </row>
    <row r="1163" spans="5:7">
      <c r="E1163" s="51"/>
      <c r="F1163" s="51"/>
      <c r="G1163" s="51"/>
    </row>
    <row r="1164" spans="5:7">
      <c r="E1164" s="51"/>
      <c r="F1164" s="51"/>
      <c r="G1164" s="51"/>
    </row>
    <row r="1165" spans="5:7">
      <c r="E1165" s="51"/>
      <c r="F1165" s="51"/>
      <c r="G1165" s="51"/>
    </row>
    <row r="1166" spans="5:7">
      <c r="E1166" s="51"/>
      <c r="F1166" s="51"/>
      <c r="G1166" s="51"/>
    </row>
    <row r="1167" spans="5:7">
      <c r="E1167" s="51"/>
      <c r="F1167" s="51"/>
      <c r="G1167" s="51"/>
    </row>
    <row r="1168" spans="5:7">
      <c r="E1168" s="51"/>
      <c r="F1168" s="51"/>
      <c r="G1168" s="51"/>
    </row>
    <row r="1169" spans="5:7">
      <c r="E1169" s="51"/>
      <c r="F1169" s="51"/>
      <c r="G1169" s="51"/>
    </row>
    <row r="1170" spans="5:7">
      <c r="E1170" s="51"/>
      <c r="F1170" s="51"/>
      <c r="G1170" s="51"/>
    </row>
    <row r="1171" spans="5:7">
      <c r="E1171" s="51"/>
      <c r="F1171" s="51"/>
      <c r="G1171" s="51"/>
    </row>
    <row r="1172" spans="5:7">
      <c r="E1172" s="51"/>
      <c r="F1172" s="51"/>
      <c r="G1172" s="51"/>
    </row>
    <row r="1173" spans="5:7">
      <c r="E1173" s="51"/>
      <c r="F1173" s="51"/>
      <c r="G1173" s="51"/>
    </row>
    <row r="1174" spans="5:7">
      <c r="E1174" s="51"/>
      <c r="F1174" s="51"/>
      <c r="G1174" s="51"/>
    </row>
    <row r="1175" spans="5:7">
      <c r="E1175" s="51"/>
      <c r="F1175" s="51"/>
      <c r="G1175" s="51"/>
    </row>
    <row r="1176" spans="5:7">
      <c r="E1176" s="51"/>
      <c r="F1176" s="51"/>
      <c r="G1176" s="51"/>
    </row>
    <row r="1177" spans="5:7">
      <c r="E1177" s="51"/>
      <c r="F1177" s="51"/>
      <c r="G1177" s="51"/>
    </row>
    <row r="1178" spans="5:7">
      <c r="E1178" s="51"/>
      <c r="F1178" s="51"/>
      <c r="G1178" s="51"/>
    </row>
    <row r="1179" spans="5:7">
      <c r="E1179" s="51"/>
      <c r="F1179" s="51"/>
      <c r="G1179" s="51"/>
    </row>
    <row r="1180" spans="5:7">
      <c r="E1180" s="51"/>
      <c r="F1180" s="51"/>
      <c r="G1180" s="51"/>
    </row>
    <row r="1181" spans="5:7">
      <c r="E1181" s="51"/>
      <c r="F1181" s="51"/>
      <c r="G1181" s="51"/>
    </row>
    <row r="1182" spans="5:7">
      <c r="E1182" s="51"/>
      <c r="F1182" s="51"/>
      <c r="G1182" s="51"/>
    </row>
    <row r="1183" spans="5:7">
      <c r="E1183" s="51"/>
      <c r="F1183" s="51"/>
      <c r="G1183" s="51"/>
    </row>
    <row r="1184" spans="5:7">
      <c r="E1184" s="51"/>
      <c r="F1184" s="51"/>
      <c r="G1184" s="51"/>
    </row>
    <row r="1185" spans="5:7">
      <c r="E1185" s="51"/>
      <c r="F1185" s="51"/>
      <c r="G1185" s="51"/>
    </row>
    <row r="1186" spans="5:7">
      <c r="E1186" s="51"/>
      <c r="F1186" s="51"/>
      <c r="G1186" s="51"/>
    </row>
    <row r="1187" spans="5:7">
      <c r="E1187" s="51"/>
      <c r="F1187" s="51"/>
      <c r="G1187" s="51"/>
    </row>
    <row r="1188" spans="5:7">
      <c r="E1188" s="51"/>
      <c r="F1188" s="51"/>
      <c r="G1188" s="51"/>
    </row>
    <row r="1189" spans="5:7">
      <c r="E1189" s="51"/>
      <c r="F1189" s="51"/>
      <c r="G1189" s="51"/>
    </row>
    <row r="1190" spans="5:7">
      <c r="E1190" s="51"/>
      <c r="F1190" s="51"/>
      <c r="G1190" s="51"/>
    </row>
    <row r="1191" spans="5:7">
      <c r="E1191" s="51"/>
      <c r="F1191" s="51"/>
      <c r="G1191" s="51"/>
    </row>
    <row r="1192" spans="5:7">
      <c r="E1192" s="51"/>
      <c r="F1192" s="51"/>
      <c r="G1192" s="51"/>
    </row>
    <row r="1193" spans="5:7">
      <c r="E1193" s="51"/>
      <c r="F1193" s="51"/>
      <c r="G1193" s="51"/>
    </row>
    <row r="1194" spans="5:7">
      <c r="E1194" s="51"/>
      <c r="F1194" s="51"/>
      <c r="G1194" s="51"/>
    </row>
    <row r="1195" spans="5:7">
      <c r="E1195" s="51"/>
      <c r="F1195" s="51"/>
      <c r="G1195" s="51"/>
    </row>
    <row r="1196" spans="5:7">
      <c r="E1196" s="51"/>
      <c r="F1196" s="51"/>
      <c r="G1196" s="51"/>
    </row>
    <row r="1197" spans="5:7">
      <c r="E1197" s="51"/>
      <c r="F1197" s="51"/>
      <c r="G1197" s="51"/>
    </row>
    <row r="1198" spans="5:7">
      <c r="E1198" s="51"/>
      <c r="F1198" s="51"/>
      <c r="G1198" s="51"/>
    </row>
    <row r="1199" spans="5:7">
      <c r="E1199" s="51"/>
      <c r="F1199" s="51"/>
      <c r="G1199" s="51"/>
    </row>
    <row r="1200" spans="5:7">
      <c r="E1200" s="51"/>
      <c r="F1200" s="51"/>
      <c r="G1200" s="51"/>
    </row>
    <row r="1201" spans="5:7">
      <c r="E1201" s="51"/>
      <c r="F1201" s="51"/>
      <c r="G1201" s="51"/>
    </row>
    <row r="1202" spans="5:7">
      <c r="E1202" s="51"/>
      <c r="F1202" s="51"/>
      <c r="G1202" s="51"/>
    </row>
    <row r="1203" spans="5:7">
      <c r="E1203" s="51"/>
      <c r="F1203" s="51"/>
      <c r="G1203" s="51"/>
    </row>
    <row r="1204" spans="5:7">
      <c r="E1204" s="51"/>
      <c r="F1204" s="51"/>
      <c r="G1204" s="51"/>
    </row>
    <row r="1205" spans="5:7">
      <c r="E1205" s="51"/>
      <c r="F1205" s="51"/>
      <c r="G1205" s="51"/>
    </row>
    <row r="1206" spans="5:7">
      <c r="E1206" s="51"/>
      <c r="F1206" s="51"/>
      <c r="G1206" s="51"/>
    </row>
    <row r="1207" spans="5:7">
      <c r="E1207" s="51"/>
      <c r="F1207" s="51"/>
      <c r="G1207" s="51"/>
    </row>
    <row r="1208" spans="5:7">
      <c r="E1208" s="51"/>
      <c r="F1208" s="51"/>
      <c r="G1208" s="51"/>
    </row>
    <row r="1209" spans="5:7">
      <c r="E1209" s="51"/>
      <c r="F1209" s="51"/>
      <c r="G1209" s="51"/>
    </row>
    <row r="1210" spans="5:7">
      <c r="E1210" s="51"/>
      <c r="F1210" s="51"/>
      <c r="G1210" s="51"/>
    </row>
    <row r="1211" spans="5:7">
      <c r="E1211" s="51"/>
      <c r="F1211" s="51"/>
      <c r="G1211" s="51"/>
    </row>
    <row r="1212" spans="5:7">
      <c r="E1212" s="51"/>
      <c r="F1212" s="51"/>
      <c r="G1212" s="51"/>
    </row>
    <row r="1213" spans="5:7">
      <c r="E1213" s="51"/>
      <c r="F1213" s="51"/>
      <c r="G1213" s="51"/>
    </row>
    <row r="1214" spans="5:7">
      <c r="E1214" s="51"/>
      <c r="F1214" s="51"/>
      <c r="G1214" s="51"/>
    </row>
    <row r="1215" spans="5:7">
      <c r="E1215" s="51"/>
      <c r="F1215" s="51"/>
      <c r="G1215" s="51"/>
    </row>
    <row r="1216" spans="5:7">
      <c r="E1216" s="51"/>
      <c r="F1216" s="51"/>
      <c r="G1216" s="51"/>
    </row>
    <row r="1217" spans="5:7">
      <c r="E1217" s="51"/>
      <c r="F1217" s="51"/>
      <c r="G1217" s="51"/>
    </row>
    <row r="1218" spans="5:7">
      <c r="E1218" s="51"/>
      <c r="F1218" s="51"/>
      <c r="G1218" s="51"/>
    </row>
    <row r="1219" spans="5:7">
      <c r="E1219" s="51"/>
      <c r="F1219" s="51"/>
      <c r="G1219" s="51"/>
    </row>
    <row r="1220" spans="5:7">
      <c r="E1220" s="51"/>
      <c r="F1220" s="51"/>
      <c r="G1220" s="51"/>
    </row>
    <row r="1221" spans="5:7">
      <c r="E1221" s="51"/>
      <c r="F1221" s="51"/>
      <c r="G1221" s="51"/>
    </row>
    <row r="1222" spans="5:7">
      <c r="E1222" s="51"/>
      <c r="F1222" s="51"/>
      <c r="G1222" s="51"/>
    </row>
    <row r="1223" spans="5:7">
      <c r="E1223" s="51"/>
      <c r="F1223" s="51"/>
      <c r="G1223" s="51"/>
    </row>
    <row r="1224" spans="5:7">
      <c r="E1224" s="51"/>
      <c r="F1224" s="51"/>
      <c r="G1224" s="51"/>
    </row>
    <row r="1225" spans="5:7">
      <c r="E1225" s="51"/>
      <c r="F1225" s="51"/>
      <c r="G1225" s="51"/>
    </row>
    <row r="1226" spans="5:7">
      <c r="E1226" s="51"/>
      <c r="F1226" s="51"/>
      <c r="G1226" s="51"/>
    </row>
    <row r="1227" spans="5:7">
      <c r="E1227" s="51"/>
      <c r="F1227" s="51"/>
      <c r="G1227" s="51"/>
    </row>
    <row r="1228" spans="5:7">
      <c r="E1228" s="51"/>
      <c r="F1228" s="51"/>
      <c r="G1228" s="51"/>
    </row>
    <row r="1229" spans="5:7">
      <c r="E1229" s="51"/>
      <c r="F1229" s="51"/>
      <c r="G1229" s="51"/>
    </row>
    <row r="1230" spans="5:7">
      <c r="E1230" s="51"/>
      <c r="F1230" s="51"/>
      <c r="G1230" s="51"/>
    </row>
    <row r="1231" spans="5:7">
      <c r="E1231" s="51"/>
      <c r="F1231" s="51"/>
      <c r="G1231" s="51"/>
    </row>
    <row r="1232" spans="5:7">
      <c r="E1232" s="51"/>
      <c r="F1232" s="51"/>
      <c r="G1232" s="51"/>
    </row>
    <row r="1233" spans="5:7">
      <c r="E1233" s="51"/>
      <c r="F1233" s="51"/>
      <c r="G1233" s="51"/>
    </row>
    <row r="1234" spans="5:7">
      <c r="E1234" s="51"/>
      <c r="F1234" s="51"/>
      <c r="G1234" s="51"/>
    </row>
    <row r="1235" spans="5:7">
      <c r="E1235" s="51"/>
      <c r="F1235" s="51"/>
      <c r="G1235" s="51"/>
    </row>
    <row r="1236" spans="5:7">
      <c r="E1236" s="51"/>
      <c r="F1236" s="51"/>
      <c r="G1236" s="51"/>
    </row>
    <row r="1237" spans="5:7">
      <c r="E1237" s="51"/>
      <c r="F1237" s="51"/>
      <c r="G1237" s="51"/>
    </row>
    <row r="1238" spans="5:7">
      <c r="E1238" s="51"/>
      <c r="F1238" s="51"/>
      <c r="G1238" s="51"/>
    </row>
    <row r="1239" spans="5:7">
      <c r="E1239" s="51"/>
      <c r="F1239" s="51"/>
      <c r="G1239" s="51"/>
    </row>
    <row r="1240" spans="5:7">
      <c r="E1240" s="51"/>
      <c r="F1240" s="51"/>
      <c r="G1240" s="51"/>
    </row>
    <row r="1241" spans="5:7">
      <c r="E1241" s="51"/>
      <c r="F1241" s="51"/>
      <c r="G1241" s="51"/>
    </row>
    <row r="1242" spans="5:7">
      <c r="E1242" s="51"/>
      <c r="F1242" s="51"/>
      <c r="G1242" s="51"/>
    </row>
    <row r="1243" spans="5:7">
      <c r="E1243" s="51"/>
      <c r="F1243" s="51"/>
      <c r="G1243" s="51"/>
    </row>
    <row r="1244" spans="5:7">
      <c r="E1244" s="51"/>
      <c r="F1244" s="51"/>
      <c r="G1244" s="51"/>
    </row>
    <row r="1245" spans="5:7">
      <c r="E1245" s="51"/>
      <c r="F1245" s="51"/>
      <c r="G1245" s="51"/>
    </row>
    <row r="1246" spans="5:7">
      <c r="E1246" s="51"/>
      <c r="F1246" s="51"/>
      <c r="G1246" s="51"/>
    </row>
    <row r="1247" spans="5:7">
      <c r="E1247" s="51"/>
      <c r="F1247" s="51"/>
      <c r="G1247" s="51"/>
    </row>
    <row r="1248" spans="5:7">
      <c r="E1248" s="51"/>
      <c r="F1248" s="51"/>
      <c r="G1248" s="51"/>
    </row>
    <row r="1249" spans="5:7">
      <c r="E1249" s="51"/>
      <c r="F1249" s="51"/>
      <c r="G1249" s="51"/>
    </row>
    <row r="1250" spans="5:7">
      <c r="E1250" s="51"/>
      <c r="F1250" s="51"/>
      <c r="G1250" s="51"/>
    </row>
    <row r="1251" spans="5:7">
      <c r="E1251" s="51"/>
      <c r="F1251" s="51"/>
      <c r="G1251" s="51"/>
    </row>
    <row r="1252" spans="5:7">
      <c r="E1252" s="51"/>
      <c r="F1252" s="51"/>
      <c r="G1252" s="51"/>
    </row>
    <row r="1253" spans="5:7">
      <c r="E1253" s="51"/>
      <c r="F1253" s="51"/>
      <c r="G1253" s="51"/>
    </row>
    <row r="1254" spans="5:7">
      <c r="E1254" s="51"/>
      <c r="F1254" s="51"/>
      <c r="G1254" s="51"/>
    </row>
    <row r="1255" spans="5:7">
      <c r="E1255" s="51"/>
      <c r="F1255" s="51"/>
      <c r="G1255" s="51"/>
    </row>
    <row r="1256" spans="5:7">
      <c r="E1256" s="51"/>
      <c r="F1256" s="51"/>
      <c r="G1256" s="51"/>
    </row>
    <row r="1257" spans="5:7">
      <c r="E1257" s="51"/>
      <c r="F1257" s="51"/>
      <c r="G1257" s="51"/>
    </row>
    <row r="1258" spans="5:7">
      <c r="E1258" s="51"/>
      <c r="F1258" s="51"/>
      <c r="G1258" s="51"/>
    </row>
    <row r="1259" spans="5:7">
      <c r="E1259" s="51"/>
      <c r="F1259" s="51"/>
      <c r="G1259" s="51"/>
    </row>
    <row r="1260" spans="5:7">
      <c r="E1260" s="51"/>
      <c r="F1260" s="51"/>
      <c r="G1260" s="51"/>
    </row>
    <row r="1261" spans="5:7">
      <c r="E1261" s="51"/>
      <c r="F1261" s="51"/>
      <c r="G1261" s="51"/>
    </row>
    <row r="1262" spans="5:7">
      <c r="E1262" s="51"/>
      <c r="F1262" s="51"/>
      <c r="G1262" s="51"/>
    </row>
    <row r="1263" spans="5:7">
      <c r="E1263" s="51"/>
      <c r="F1263" s="51"/>
      <c r="G1263" s="51"/>
    </row>
    <row r="1264" spans="5:7">
      <c r="E1264" s="51"/>
      <c r="F1264" s="51"/>
      <c r="G1264" s="51"/>
    </row>
    <row r="1265" spans="5:7">
      <c r="E1265" s="51"/>
      <c r="F1265" s="51"/>
      <c r="G1265" s="51"/>
    </row>
    <row r="1266" spans="5:7">
      <c r="E1266" s="51"/>
      <c r="F1266" s="51"/>
      <c r="G1266" s="51"/>
    </row>
    <row r="1267" spans="5:7">
      <c r="E1267" s="51"/>
      <c r="F1267" s="51"/>
      <c r="G1267" s="51"/>
    </row>
    <row r="1268" spans="5:7">
      <c r="E1268" s="51"/>
      <c r="F1268" s="51"/>
      <c r="G1268" s="51"/>
    </row>
    <row r="1269" spans="5:7">
      <c r="E1269" s="51"/>
      <c r="F1269" s="51"/>
      <c r="G1269" s="51"/>
    </row>
    <row r="1270" spans="5:7">
      <c r="E1270" s="51"/>
      <c r="F1270" s="51"/>
      <c r="G1270" s="51"/>
    </row>
    <row r="1271" spans="5:7">
      <c r="E1271" s="51"/>
      <c r="F1271" s="51"/>
      <c r="G1271" s="51"/>
    </row>
    <row r="1272" spans="5:7">
      <c r="E1272" s="51"/>
      <c r="F1272" s="51"/>
      <c r="G1272" s="51"/>
    </row>
    <row r="1273" spans="5:7">
      <c r="E1273" s="51"/>
      <c r="F1273" s="51"/>
      <c r="G1273" s="51"/>
    </row>
    <row r="1274" spans="5:7">
      <c r="E1274" s="51"/>
      <c r="F1274" s="51"/>
      <c r="G1274" s="51"/>
    </row>
    <row r="1275" spans="5:7">
      <c r="E1275" s="51"/>
      <c r="F1275" s="51"/>
      <c r="G1275" s="51"/>
    </row>
    <row r="1276" spans="5:7">
      <c r="E1276" s="51"/>
      <c r="F1276" s="51"/>
      <c r="G1276" s="51"/>
    </row>
    <row r="1277" spans="5:7">
      <c r="E1277" s="51"/>
      <c r="F1277" s="51"/>
      <c r="G1277" s="51"/>
    </row>
    <row r="1278" spans="5:7">
      <c r="E1278" s="51"/>
      <c r="F1278" s="51"/>
      <c r="G1278" s="51"/>
    </row>
    <row r="1279" spans="5:7">
      <c r="E1279" s="51"/>
      <c r="F1279" s="51"/>
      <c r="G1279" s="51"/>
    </row>
    <row r="1280" spans="5:7">
      <c r="E1280" s="51"/>
      <c r="F1280" s="51"/>
      <c r="G1280" s="51"/>
    </row>
    <row r="1281" spans="5:7">
      <c r="E1281" s="51"/>
      <c r="F1281" s="51"/>
      <c r="G1281" s="51"/>
    </row>
    <row r="1282" spans="5:7">
      <c r="E1282" s="51"/>
      <c r="F1282" s="51"/>
      <c r="G1282" s="51"/>
    </row>
    <row r="1283" spans="5:7">
      <c r="E1283" s="51"/>
      <c r="F1283" s="51"/>
      <c r="G1283" s="51"/>
    </row>
    <row r="1284" spans="5:7">
      <c r="E1284" s="51"/>
      <c r="F1284" s="51"/>
      <c r="G1284" s="51"/>
    </row>
    <row r="1285" spans="5:7">
      <c r="E1285" s="51"/>
      <c r="F1285" s="51"/>
      <c r="G1285" s="51"/>
    </row>
    <row r="1286" spans="5:7">
      <c r="E1286" s="51"/>
      <c r="F1286" s="51"/>
      <c r="G1286" s="51"/>
    </row>
    <row r="1287" spans="5:7">
      <c r="E1287" s="51"/>
      <c r="F1287" s="51"/>
      <c r="G1287" s="51"/>
    </row>
    <row r="1288" spans="5:7">
      <c r="E1288" s="51"/>
      <c r="F1288" s="51"/>
      <c r="G1288" s="51"/>
    </row>
    <row r="1289" spans="5:7">
      <c r="E1289" s="51"/>
      <c r="F1289" s="51"/>
      <c r="G1289" s="51"/>
    </row>
    <row r="1290" spans="5:7">
      <c r="E1290" s="51"/>
      <c r="F1290" s="51"/>
      <c r="G1290" s="51"/>
    </row>
    <row r="1291" spans="5:7">
      <c r="E1291" s="51"/>
      <c r="F1291" s="51"/>
      <c r="G1291" s="51"/>
    </row>
    <row r="1292" spans="5:7">
      <c r="E1292" s="51"/>
      <c r="F1292" s="51"/>
      <c r="G1292" s="51"/>
    </row>
    <row r="1293" spans="5:7">
      <c r="E1293" s="51"/>
      <c r="F1293" s="51"/>
      <c r="G1293" s="51"/>
    </row>
    <row r="1294" spans="5:7">
      <c r="E1294" s="51"/>
      <c r="F1294" s="51"/>
      <c r="G1294" s="51"/>
    </row>
    <row r="1295" spans="5:7">
      <c r="E1295" s="51"/>
      <c r="F1295" s="51"/>
      <c r="G1295" s="51"/>
    </row>
    <row r="1296" spans="5:7">
      <c r="E1296" s="51"/>
      <c r="F1296" s="51"/>
      <c r="G1296" s="51"/>
    </row>
    <row r="1297" spans="5:7">
      <c r="E1297" s="51"/>
      <c r="F1297" s="51"/>
      <c r="G1297" s="51"/>
    </row>
    <row r="1298" spans="5:7">
      <c r="E1298" s="51"/>
      <c r="F1298" s="51"/>
      <c r="G1298" s="51"/>
    </row>
    <row r="1299" spans="5:7">
      <c r="E1299" s="51"/>
      <c r="F1299" s="51"/>
      <c r="G1299" s="51"/>
    </row>
    <row r="1300" spans="5:7">
      <c r="E1300" s="51"/>
      <c r="F1300" s="51"/>
      <c r="G1300" s="51"/>
    </row>
    <row r="1301" spans="5:7">
      <c r="E1301" s="51"/>
      <c r="F1301" s="51"/>
      <c r="G1301" s="51"/>
    </row>
    <row r="1302" spans="5:7">
      <c r="E1302" s="51"/>
      <c r="F1302" s="51"/>
      <c r="G1302" s="51"/>
    </row>
    <row r="1303" spans="5:7">
      <c r="E1303" s="51"/>
      <c r="F1303" s="51"/>
      <c r="G1303" s="51"/>
    </row>
    <row r="1304" spans="5:7">
      <c r="E1304" s="51"/>
      <c r="F1304" s="51"/>
      <c r="G1304" s="51"/>
    </row>
    <row r="1305" spans="5:7">
      <c r="E1305" s="51"/>
      <c r="F1305" s="51"/>
      <c r="G1305" s="51"/>
    </row>
    <row r="1306" spans="5:7">
      <c r="E1306" s="51"/>
      <c r="F1306" s="51"/>
      <c r="G1306" s="51"/>
    </row>
    <row r="1307" spans="5:7">
      <c r="E1307" s="51"/>
      <c r="F1307" s="51"/>
      <c r="G1307" s="51"/>
    </row>
    <row r="1308" spans="5:7">
      <c r="E1308" s="51"/>
      <c r="F1308" s="51"/>
      <c r="G1308" s="51"/>
    </row>
    <row r="1309" spans="5:7">
      <c r="E1309" s="51"/>
      <c r="F1309" s="51"/>
      <c r="G1309" s="51"/>
    </row>
    <row r="1310" spans="5:7">
      <c r="E1310" s="51"/>
      <c r="F1310" s="51"/>
      <c r="G1310" s="51"/>
    </row>
    <row r="1311" spans="5:7">
      <c r="E1311" s="51"/>
      <c r="F1311" s="51"/>
      <c r="G1311" s="51"/>
    </row>
    <row r="1312" spans="5:7">
      <c r="E1312" s="51"/>
      <c r="F1312" s="51"/>
      <c r="G1312" s="51"/>
    </row>
    <row r="1313" spans="5:7">
      <c r="E1313" s="51"/>
      <c r="F1313" s="51"/>
      <c r="G1313" s="51"/>
    </row>
    <row r="1314" spans="5:7">
      <c r="E1314" s="51"/>
      <c r="F1314" s="51"/>
      <c r="G1314" s="51"/>
    </row>
    <row r="1315" spans="5:7">
      <c r="E1315" s="51"/>
      <c r="F1315" s="51"/>
      <c r="G1315" s="51"/>
    </row>
    <row r="1316" spans="5:7">
      <c r="E1316" s="51"/>
      <c r="F1316" s="51"/>
      <c r="G1316" s="51"/>
    </row>
    <row r="1317" spans="5:7">
      <c r="E1317" s="51"/>
      <c r="F1317" s="51"/>
      <c r="G1317" s="51"/>
    </row>
    <row r="1318" spans="5:7">
      <c r="E1318" s="51"/>
      <c r="F1318" s="51"/>
      <c r="G1318" s="51"/>
    </row>
    <row r="1319" spans="5:7">
      <c r="E1319" s="51"/>
      <c r="F1319" s="51"/>
      <c r="G1319" s="51"/>
    </row>
    <row r="1320" spans="5:7">
      <c r="E1320" s="51"/>
      <c r="F1320" s="51"/>
      <c r="G1320" s="51"/>
    </row>
    <row r="1321" spans="5:7">
      <c r="E1321" s="51"/>
      <c r="F1321" s="51"/>
      <c r="G1321" s="51"/>
    </row>
    <row r="1322" spans="5:7">
      <c r="E1322" s="51"/>
      <c r="F1322" s="51"/>
      <c r="G1322" s="51"/>
    </row>
    <row r="1323" spans="5:7">
      <c r="E1323" s="51"/>
      <c r="F1323" s="51"/>
      <c r="G1323" s="51"/>
    </row>
    <row r="1324" spans="5:7">
      <c r="E1324" s="51"/>
      <c r="F1324" s="51"/>
      <c r="G1324" s="51"/>
    </row>
    <row r="1325" spans="5:7">
      <c r="E1325" s="51"/>
      <c r="F1325" s="51"/>
      <c r="G1325" s="51"/>
    </row>
    <row r="1326" spans="5:7">
      <c r="E1326" s="51"/>
      <c r="F1326" s="51"/>
      <c r="G1326" s="51"/>
    </row>
    <row r="1327" spans="5:7">
      <c r="E1327" s="51"/>
      <c r="F1327" s="51"/>
      <c r="G1327" s="51"/>
    </row>
    <row r="1328" spans="5:7">
      <c r="E1328" s="51"/>
      <c r="F1328" s="51"/>
      <c r="G1328" s="51"/>
    </row>
    <row r="1329" spans="5:7">
      <c r="E1329" s="51"/>
      <c r="F1329" s="51"/>
      <c r="G1329" s="51"/>
    </row>
    <row r="1330" spans="5:7">
      <c r="E1330" s="51"/>
      <c r="F1330" s="51"/>
      <c r="G1330" s="51"/>
    </row>
    <row r="1331" spans="5:7">
      <c r="E1331" s="51"/>
      <c r="F1331" s="51"/>
      <c r="G1331" s="51"/>
    </row>
    <row r="1332" spans="5:7">
      <c r="E1332" s="51"/>
      <c r="F1332" s="51"/>
      <c r="G1332" s="51"/>
    </row>
    <row r="1333" spans="5:7">
      <c r="E1333" s="51"/>
      <c r="F1333" s="51"/>
      <c r="G1333" s="51"/>
    </row>
    <row r="1334" spans="5:7">
      <c r="E1334" s="51"/>
      <c r="F1334" s="51"/>
      <c r="G1334" s="51"/>
    </row>
    <row r="1335" spans="5:7">
      <c r="E1335" s="51"/>
      <c r="F1335" s="51"/>
      <c r="G1335" s="51"/>
    </row>
    <row r="1336" spans="5:7">
      <c r="E1336" s="51"/>
      <c r="F1336" s="51"/>
      <c r="G1336" s="51"/>
    </row>
    <row r="1337" spans="5:7">
      <c r="E1337" s="51"/>
      <c r="F1337" s="51"/>
      <c r="G1337" s="51"/>
    </row>
    <row r="1338" spans="5:7">
      <c r="E1338" s="51"/>
      <c r="F1338" s="51"/>
      <c r="G1338" s="51"/>
    </row>
    <row r="1339" spans="5:7">
      <c r="E1339" s="51"/>
      <c r="F1339" s="51"/>
      <c r="G1339" s="51"/>
    </row>
    <row r="1340" spans="5:7">
      <c r="E1340" s="51"/>
      <c r="F1340" s="51"/>
      <c r="G1340" s="51"/>
    </row>
    <row r="1341" spans="5:7">
      <c r="E1341" s="51"/>
      <c r="F1341" s="51"/>
      <c r="G1341" s="51"/>
    </row>
    <row r="1342" spans="5:7">
      <c r="E1342" s="51"/>
      <c r="F1342" s="51"/>
      <c r="G1342" s="51"/>
    </row>
    <row r="1343" spans="5:7">
      <c r="E1343" s="51"/>
      <c r="F1343" s="51"/>
      <c r="G1343" s="51"/>
    </row>
    <row r="1344" spans="5:7">
      <c r="E1344" s="51"/>
      <c r="F1344" s="51"/>
      <c r="G1344" s="51"/>
    </row>
    <row r="1345" spans="5:7">
      <c r="E1345" s="51"/>
      <c r="F1345" s="51"/>
      <c r="G1345" s="51"/>
    </row>
    <row r="1346" spans="5:7">
      <c r="E1346" s="51"/>
      <c r="F1346" s="51"/>
      <c r="G1346" s="51"/>
    </row>
    <row r="1347" spans="5:7">
      <c r="E1347" s="51"/>
      <c r="F1347" s="51"/>
      <c r="G1347" s="51"/>
    </row>
    <row r="1348" spans="5:7">
      <c r="E1348" s="51"/>
      <c r="F1348" s="51"/>
      <c r="G1348" s="51"/>
    </row>
    <row r="1349" spans="5:7">
      <c r="E1349" s="51"/>
      <c r="F1349" s="51"/>
      <c r="G1349" s="51"/>
    </row>
    <row r="1350" spans="5:7">
      <c r="E1350" s="51"/>
      <c r="F1350" s="51"/>
      <c r="G1350" s="51"/>
    </row>
    <row r="1351" spans="5:7">
      <c r="E1351" s="51"/>
      <c r="F1351" s="51"/>
      <c r="G1351" s="51"/>
    </row>
    <row r="1352" spans="5:7">
      <c r="E1352" s="51"/>
      <c r="F1352" s="51"/>
      <c r="G1352" s="51"/>
    </row>
    <row r="1353" spans="5:7">
      <c r="E1353" s="51"/>
      <c r="F1353" s="51"/>
      <c r="G1353" s="51"/>
    </row>
    <row r="1354" spans="5:7">
      <c r="E1354" s="51"/>
      <c r="F1354" s="51"/>
      <c r="G1354" s="51"/>
    </row>
    <row r="1355" spans="5:7">
      <c r="E1355" s="51"/>
      <c r="F1355" s="51"/>
      <c r="G1355" s="51"/>
    </row>
    <row r="1356" spans="5:7">
      <c r="E1356" s="51"/>
      <c r="F1356" s="51"/>
      <c r="G1356" s="51"/>
    </row>
    <row r="1357" spans="5:7">
      <c r="E1357" s="51"/>
      <c r="F1357" s="51"/>
      <c r="G1357" s="51"/>
    </row>
    <row r="1358" spans="5:7">
      <c r="E1358" s="51"/>
      <c r="F1358" s="51"/>
      <c r="G1358" s="51"/>
    </row>
    <row r="1359" spans="5:7">
      <c r="E1359" s="51"/>
      <c r="F1359" s="51"/>
      <c r="G1359" s="51"/>
    </row>
    <row r="1360" spans="5:7">
      <c r="E1360" s="51"/>
      <c r="F1360" s="51"/>
      <c r="G1360" s="51"/>
    </row>
    <row r="1361" spans="5:7">
      <c r="E1361" s="51"/>
      <c r="F1361" s="51"/>
      <c r="G1361" s="51"/>
    </row>
    <row r="1362" spans="5:7">
      <c r="E1362" s="51"/>
      <c r="F1362" s="51"/>
      <c r="G1362" s="51"/>
    </row>
    <row r="1363" spans="5:7">
      <c r="E1363" s="51"/>
      <c r="F1363" s="51"/>
      <c r="G1363" s="51"/>
    </row>
    <row r="1364" spans="5:7">
      <c r="E1364" s="51"/>
      <c r="F1364" s="51"/>
      <c r="G1364" s="51"/>
    </row>
    <row r="1365" spans="5:7">
      <c r="E1365" s="51"/>
      <c r="F1365" s="51"/>
      <c r="G1365" s="51"/>
    </row>
    <row r="1366" spans="5:7">
      <c r="E1366" s="51"/>
      <c r="F1366" s="51"/>
      <c r="G1366" s="51"/>
    </row>
    <row r="1367" spans="5:7">
      <c r="E1367" s="51"/>
      <c r="F1367" s="51"/>
      <c r="G1367" s="51"/>
    </row>
    <row r="1368" spans="5:7">
      <c r="E1368" s="51"/>
      <c r="F1368" s="51"/>
      <c r="G1368" s="51"/>
    </row>
    <row r="1369" spans="5:7">
      <c r="E1369" s="51"/>
      <c r="F1369" s="51"/>
      <c r="G1369" s="51"/>
    </row>
    <row r="1370" spans="5:7">
      <c r="E1370" s="51"/>
      <c r="F1370" s="51"/>
      <c r="G1370" s="51"/>
    </row>
    <row r="1371" spans="5:7">
      <c r="E1371" s="51"/>
      <c r="F1371" s="51"/>
      <c r="G1371" s="51"/>
    </row>
    <row r="1372" spans="5:7">
      <c r="E1372" s="51"/>
      <c r="F1372" s="51"/>
      <c r="G1372" s="51"/>
    </row>
    <row r="1373" spans="5:7">
      <c r="E1373" s="51"/>
      <c r="F1373" s="51"/>
      <c r="G1373" s="51"/>
    </row>
    <row r="1374" spans="5:7">
      <c r="E1374" s="51"/>
      <c r="F1374" s="51"/>
      <c r="G1374" s="51"/>
    </row>
    <row r="1375" spans="5:7">
      <c r="E1375" s="51"/>
      <c r="F1375" s="51"/>
      <c r="G1375" s="51"/>
    </row>
    <row r="1376" spans="5:7">
      <c r="E1376" s="51"/>
      <c r="F1376" s="51"/>
      <c r="G1376" s="51"/>
    </row>
    <row r="1377" spans="5:7">
      <c r="E1377" s="51"/>
      <c r="F1377" s="51"/>
      <c r="G1377" s="51"/>
    </row>
    <row r="1378" spans="5:7">
      <c r="E1378" s="51"/>
      <c r="F1378" s="51"/>
      <c r="G1378" s="51"/>
    </row>
    <row r="1379" spans="5:7">
      <c r="E1379" s="51"/>
      <c r="F1379" s="51"/>
      <c r="G1379" s="51"/>
    </row>
    <row r="1380" spans="5:7">
      <c r="E1380" s="51"/>
      <c r="F1380" s="51"/>
      <c r="G1380" s="51"/>
    </row>
    <row r="1381" spans="5:7">
      <c r="E1381" s="51"/>
      <c r="F1381" s="51"/>
      <c r="G1381" s="51"/>
    </row>
    <row r="1382" spans="5:7">
      <c r="E1382" s="51"/>
      <c r="F1382" s="51"/>
      <c r="G1382" s="51"/>
    </row>
    <row r="1383" spans="5:7">
      <c r="E1383" s="51"/>
      <c r="F1383" s="51"/>
      <c r="G1383" s="51"/>
    </row>
    <row r="1384" spans="5:7">
      <c r="E1384" s="51"/>
      <c r="F1384" s="51"/>
      <c r="G1384" s="51"/>
    </row>
    <row r="1385" spans="5:7">
      <c r="E1385" s="51"/>
      <c r="F1385" s="51"/>
      <c r="G1385" s="51"/>
    </row>
    <row r="1386" spans="5:7">
      <c r="E1386" s="51"/>
      <c r="F1386" s="51"/>
      <c r="G1386" s="51"/>
    </row>
    <row r="1387" spans="5:7">
      <c r="E1387" s="51"/>
      <c r="F1387" s="51"/>
      <c r="G1387" s="51"/>
    </row>
    <row r="1388" spans="5:7">
      <c r="E1388" s="51"/>
      <c r="F1388" s="51"/>
      <c r="G1388" s="51"/>
    </row>
    <row r="1389" spans="5:7">
      <c r="E1389" s="51"/>
      <c r="F1389" s="51"/>
      <c r="G1389" s="51"/>
    </row>
    <row r="1390" spans="5:7">
      <c r="E1390" s="51"/>
      <c r="F1390" s="51"/>
      <c r="G1390" s="51"/>
    </row>
    <row r="1391" spans="5:7">
      <c r="E1391" s="51"/>
      <c r="F1391" s="51"/>
      <c r="G1391" s="51"/>
    </row>
    <row r="1392" spans="5:7">
      <c r="E1392" s="51"/>
      <c r="F1392" s="51"/>
      <c r="G1392" s="51"/>
    </row>
    <row r="1393" spans="5:7">
      <c r="E1393" s="51"/>
      <c r="F1393" s="51"/>
      <c r="G1393" s="51"/>
    </row>
    <row r="1394" spans="5:7">
      <c r="E1394" s="51"/>
      <c r="F1394" s="51"/>
      <c r="G1394" s="51"/>
    </row>
    <row r="1395" spans="5:7">
      <c r="E1395" s="51"/>
      <c r="F1395" s="51"/>
      <c r="G1395" s="51"/>
    </row>
    <row r="1396" spans="5:7">
      <c r="E1396" s="51"/>
      <c r="F1396" s="51"/>
      <c r="G1396" s="51"/>
    </row>
    <row r="1397" spans="5:7">
      <c r="E1397" s="51"/>
      <c r="F1397" s="51"/>
      <c r="G1397" s="51"/>
    </row>
    <row r="1398" spans="5:7">
      <c r="E1398" s="51"/>
      <c r="F1398" s="51"/>
      <c r="G1398" s="51"/>
    </row>
    <row r="1399" spans="5:7">
      <c r="E1399" s="51"/>
      <c r="F1399" s="51"/>
      <c r="G1399" s="51"/>
    </row>
    <row r="1400" spans="5:7">
      <c r="E1400" s="51"/>
      <c r="F1400" s="51"/>
      <c r="G1400" s="51"/>
    </row>
    <row r="1401" spans="5:7">
      <c r="E1401" s="51"/>
      <c r="F1401" s="51"/>
      <c r="G1401" s="51"/>
    </row>
    <row r="1402" spans="5:7">
      <c r="E1402" s="51"/>
      <c r="F1402" s="51"/>
      <c r="G1402" s="51"/>
    </row>
    <row r="1403" spans="5:7">
      <c r="E1403" s="51"/>
      <c r="F1403" s="51"/>
      <c r="G1403" s="51"/>
    </row>
    <row r="1404" spans="5:7">
      <c r="E1404" s="51"/>
      <c r="F1404" s="51"/>
      <c r="G1404" s="51"/>
    </row>
    <row r="1405" spans="5:7">
      <c r="E1405" s="51"/>
      <c r="F1405" s="51"/>
      <c r="G1405" s="51"/>
    </row>
    <row r="1406" spans="5:7">
      <c r="E1406" s="51"/>
      <c r="F1406" s="51"/>
      <c r="G1406" s="51"/>
    </row>
    <row r="1407" spans="5:7">
      <c r="E1407" s="51"/>
      <c r="F1407" s="51"/>
      <c r="G1407" s="51"/>
    </row>
    <row r="1408" spans="5:7">
      <c r="E1408" s="51"/>
      <c r="F1408" s="51"/>
      <c r="G1408" s="51"/>
    </row>
    <row r="1409" spans="5:7">
      <c r="E1409" s="51"/>
      <c r="F1409" s="51"/>
      <c r="G1409" s="51"/>
    </row>
    <row r="1410" spans="5:7">
      <c r="E1410" s="51"/>
      <c r="F1410" s="51"/>
      <c r="G1410" s="51"/>
    </row>
    <row r="1411" spans="5:7">
      <c r="E1411" s="51"/>
      <c r="F1411" s="51"/>
      <c r="G1411" s="51"/>
    </row>
    <row r="1412" spans="5:7">
      <c r="E1412" s="51"/>
      <c r="F1412" s="51"/>
      <c r="G1412" s="51"/>
    </row>
    <row r="1413" spans="5:7">
      <c r="E1413" s="51"/>
      <c r="F1413" s="51"/>
      <c r="G1413" s="51"/>
    </row>
    <row r="1414" spans="5:7">
      <c r="E1414" s="51"/>
      <c r="F1414" s="51"/>
      <c r="G1414" s="51"/>
    </row>
    <row r="1415" spans="5:7">
      <c r="E1415" s="51"/>
      <c r="F1415" s="51"/>
      <c r="G1415" s="51"/>
    </row>
    <row r="1416" spans="5:7">
      <c r="E1416" s="51"/>
      <c r="F1416" s="51"/>
      <c r="G1416" s="51"/>
    </row>
    <row r="1417" spans="5:7">
      <c r="E1417" s="51"/>
      <c r="F1417" s="51"/>
      <c r="G1417" s="51"/>
    </row>
    <row r="1418" spans="5:7">
      <c r="E1418" s="51"/>
      <c r="F1418" s="51"/>
      <c r="G1418" s="51"/>
    </row>
    <row r="1419" spans="5:7">
      <c r="E1419" s="51"/>
      <c r="F1419" s="51"/>
      <c r="G1419" s="51"/>
    </row>
    <row r="1420" spans="5:7">
      <c r="E1420" s="51"/>
      <c r="F1420" s="51"/>
      <c r="G1420" s="51"/>
    </row>
    <row r="1421" spans="5:7">
      <c r="E1421" s="51"/>
      <c r="F1421" s="51"/>
      <c r="G1421" s="51"/>
    </row>
    <row r="1422" spans="5:7">
      <c r="E1422" s="51"/>
      <c r="F1422" s="51"/>
      <c r="G1422" s="51"/>
    </row>
    <row r="1423" spans="5:7">
      <c r="E1423" s="51"/>
      <c r="F1423" s="51"/>
      <c r="G1423" s="51"/>
    </row>
    <row r="1424" spans="5:7">
      <c r="E1424" s="51"/>
      <c r="F1424" s="51"/>
      <c r="G1424" s="51"/>
    </row>
    <row r="1425" spans="5:7">
      <c r="E1425" s="51"/>
      <c r="F1425" s="51"/>
      <c r="G1425" s="51"/>
    </row>
    <row r="1426" spans="5:7">
      <c r="E1426" s="51"/>
      <c r="F1426" s="51"/>
      <c r="G1426" s="51"/>
    </row>
    <row r="1427" spans="5:7">
      <c r="E1427" s="51"/>
      <c r="F1427" s="51"/>
      <c r="G1427" s="51"/>
    </row>
    <row r="1428" spans="5:7">
      <c r="E1428" s="51"/>
      <c r="F1428" s="51"/>
      <c r="G1428" s="51"/>
    </row>
    <row r="1429" spans="5:7">
      <c r="E1429" s="51"/>
      <c r="F1429" s="51"/>
      <c r="G1429" s="51"/>
    </row>
    <row r="1430" spans="5:7">
      <c r="E1430" s="51"/>
      <c r="F1430" s="51"/>
      <c r="G1430" s="51"/>
    </row>
    <row r="1431" spans="5:7">
      <c r="E1431" s="51"/>
      <c r="F1431" s="51"/>
      <c r="G1431" s="51"/>
    </row>
    <row r="1432" spans="5:7">
      <c r="E1432" s="51"/>
      <c r="F1432" s="51"/>
      <c r="G1432" s="51"/>
    </row>
    <row r="1433" spans="5:7">
      <c r="E1433" s="51"/>
      <c r="F1433" s="51"/>
      <c r="G1433" s="51"/>
    </row>
    <row r="1434" spans="5:7">
      <c r="E1434" s="51"/>
      <c r="F1434" s="51"/>
      <c r="G1434" s="51"/>
    </row>
    <row r="1435" spans="5:7">
      <c r="E1435" s="51"/>
      <c r="F1435" s="51"/>
      <c r="G1435" s="51"/>
    </row>
    <row r="1436" spans="5:7">
      <c r="E1436" s="51"/>
      <c r="F1436" s="51"/>
      <c r="G1436" s="51"/>
    </row>
    <row r="1437" spans="5:7">
      <c r="E1437" s="51"/>
      <c r="F1437" s="51"/>
      <c r="G1437" s="51"/>
    </row>
    <row r="1438" spans="5:7">
      <c r="E1438" s="51"/>
      <c r="F1438" s="51"/>
      <c r="G1438" s="51"/>
    </row>
    <row r="1439" spans="5:7">
      <c r="E1439" s="51"/>
      <c r="F1439" s="51"/>
      <c r="G1439" s="51"/>
    </row>
    <row r="1440" spans="5:7">
      <c r="E1440" s="51"/>
      <c r="F1440" s="51"/>
      <c r="G1440" s="51"/>
    </row>
    <row r="1441" spans="5:7">
      <c r="E1441" s="51"/>
      <c r="F1441" s="51"/>
      <c r="G1441" s="51"/>
    </row>
    <row r="1442" spans="5:7">
      <c r="E1442" s="51"/>
      <c r="F1442" s="51"/>
      <c r="G1442" s="51"/>
    </row>
    <row r="1443" spans="5:7">
      <c r="E1443" s="51"/>
      <c r="F1443" s="51"/>
      <c r="G1443" s="51"/>
    </row>
    <row r="1444" spans="5:7">
      <c r="E1444" s="51"/>
      <c r="F1444" s="51"/>
      <c r="G1444" s="51"/>
    </row>
    <row r="1445" spans="5:7">
      <c r="E1445" s="51"/>
      <c r="F1445" s="51"/>
      <c r="G1445" s="51"/>
    </row>
    <row r="1446" spans="5:7">
      <c r="E1446" s="51"/>
      <c r="F1446" s="51"/>
      <c r="G1446" s="51"/>
    </row>
    <row r="1447" spans="5:7">
      <c r="E1447" s="51"/>
      <c r="F1447" s="51"/>
      <c r="G1447" s="51"/>
    </row>
    <row r="1448" spans="5:7">
      <c r="E1448" s="51"/>
      <c r="F1448" s="51"/>
      <c r="G1448" s="51"/>
    </row>
    <row r="1449" spans="5:7">
      <c r="E1449" s="51"/>
      <c r="F1449" s="51"/>
      <c r="G1449" s="51"/>
    </row>
    <row r="1450" spans="5:7">
      <c r="E1450" s="51"/>
      <c r="F1450" s="51"/>
      <c r="G1450" s="51"/>
    </row>
    <row r="1451" spans="5:7">
      <c r="E1451" s="51"/>
      <c r="F1451" s="51"/>
      <c r="G1451" s="51"/>
    </row>
    <row r="1452" spans="5:7">
      <c r="E1452" s="51"/>
      <c r="F1452" s="51"/>
      <c r="G1452" s="51"/>
    </row>
    <row r="1453" spans="5:7">
      <c r="E1453" s="51"/>
      <c r="F1453" s="51"/>
      <c r="G1453" s="51"/>
    </row>
    <row r="1454" spans="5:7">
      <c r="E1454" s="51"/>
      <c r="F1454" s="51"/>
      <c r="G1454" s="51"/>
    </row>
    <row r="1455" spans="5:7">
      <c r="E1455" s="51"/>
      <c r="F1455" s="51"/>
      <c r="G1455" s="51"/>
    </row>
    <row r="1456" spans="5:7">
      <c r="E1456" s="51"/>
      <c r="F1456" s="51"/>
      <c r="G1456" s="51"/>
    </row>
    <row r="1457" spans="5:7">
      <c r="E1457" s="51"/>
      <c r="F1457" s="51"/>
      <c r="G1457" s="51"/>
    </row>
    <row r="1458" spans="5:7">
      <c r="E1458" s="51"/>
      <c r="F1458" s="51"/>
      <c r="G1458" s="51"/>
    </row>
    <row r="1459" spans="5:7">
      <c r="E1459" s="51"/>
      <c r="F1459" s="51"/>
      <c r="G1459" s="51"/>
    </row>
    <row r="1460" spans="5:7">
      <c r="E1460" s="51"/>
      <c r="F1460" s="51"/>
      <c r="G1460" s="51"/>
    </row>
    <row r="1461" spans="5:7">
      <c r="E1461" s="51"/>
      <c r="F1461" s="51"/>
      <c r="G1461" s="51"/>
    </row>
    <row r="1462" spans="5:7">
      <c r="E1462" s="51"/>
      <c r="F1462" s="51"/>
      <c r="G1462" s="51"/>
    </row>
    <row r="1463" spans="5:7">
      <c r="E1463" s="51"/>
      <c r="F1463" s="51"/>
      <c r="G1463" s="51"/>
    </row>
    <row r="1464" spans="5:7">
      <c r="E1464" s="51"/>
      <c r="F1464" s="51"/>
      <c r="G1464" s="51"/>
    </row>
    <row r="1465" spans="5:7">
      <c r="E1465" s="51"/>
      <c r="F1465" s="51"/>
      <c r="G1465" s="51"/>
    </row>
    <row r="1466" spans="5:7">
      <c r="E1466" s="51"/>
      <c r="F1466" s="51"/>
      <c r="G1466" s="51"/>
    </row>
    <row r="1467" spans="5:7">
      <c r="E1467" s="51"/>
      <c r="F1467" s="51"/>
      <c r="G1467" s="51"/>
    </row>
    <row r="1468" spans="5:7">
      <c r="E1468" s="51"/>
      <c r="F1468" s="51"/>
      <c r="G1468" s="51"/>
    </row>
    <row r="1469" spans="5:7">
      <c r="E1469" s="51"/>
      <c r="F1469" s="51"/>
      <c r="G1469" s="51"/>
    </row>
    <row r="1470" spans="5:7">
      <c r="E1470" s="51"/>
      <c r="F1470" s="51"/>
      <c r="G1470" s="51"/>
    </row>
    <row r="1471" spans="5:7">
      <c r="E1471" s="51"/>
      <c r="F1471" s="51"/>
      <c r="G1471" s="51"/>
    </row>
    <row r="1472" spans="5:7">
      <c r="E1472" s="51"/>
      <c r="F1472" s="51"/>
      <c r="G1472" s="51"/>
    </row>
    <row r="1473" spans="5:7">
      <c r="E1473" s="51"/>
      <c r="F1473" s="51"/>
      <c r="G1473" s="51"/>
    </row>
    <row r="1474" spans="5:7">
      <c r="E1474" s="51"/>
      <c r="F1474" s="51"/>
      <c r="G1474" s="51"/>
    </row>
    <row r="1475" spans="5:7">
      <c r="E1475" s="51"/>
      <c r="F1475" s="51"/>
      <c r="G1475" s="51"/>
    </row>
    <row r="1476" spans="5:7">
      <c r="E1476" s="51"/>
      <c r="F1476" s="51"/>
      <c r="G1476" s="51"/>
    </row>
    <row r="1477" spans="5:7">
      <c r="E1477" s="51"/>
      <c r="F1477" s="51"/>
      <c r="G1477" s="51"/>
    </row>
    <row r="1478" spans="5:7">
      <c r="E1478" s="51"/>
      <c r="F1478" s="51"/>
      <c r="G1478" s="51"/>
    </row>
    <row r="1479" spans="5:7">
      <c r="E1479" s="51"/>
      <c r="F1479" s="51"/>
      <c r="G1479" s="51"/>
    </row>
    <row r="1480" spans="5:7">
      <c r="E1480" s="51"/>
      <c r="F1480" s="51"/>
      <c r="G1480" s="51"/>
    </row>
    <row r="1481" spans="5:7">
      <c r="E1481" s="51"/>
      <c r="F1481" s="51"/>
      <c r="G1481" s="51"/>
    </row>
    <row r="1482" spans="5:7">
      <c r="E1482" s="51"/>
      <c r="F1482" s="51"/>
      <c r="G1482" s="51"/>
    </row>
  </sheetData>
  <sheetProtection password="C610" sheet="1" objects="1" scenarios="1"/>
  <mergeCells count="21">
    <mergeCell ref="C150:E150"/>
    <mergeCell ref="C151:E151"/>
    <mergeCell ref="C157:E157"/>
    <mergeCell ref="C152:E152"/>
    <mergeCell ref="C153:E153"/>
    <mergeCell ref="C154:E154"/>
    <mergeCell ref="C155:E155"/>
    <mergeCell ref="C156:E156"/>
    <mergeCell ref="C138:E138"/>
    <mergeCell ref="C139:E139"/>
    <mergeCell ref="C140:E140"/>
    <mergeCell ref="C148:E148"/>
    <mergeCell ref="C149:E149"/>
    <mergeCell ref="F35:F36"/>
    <mergeCell ref="G35:G36"/>
    <mergeCell ref="C56:E56"/>
    <mergeCell ref="C57:E57"/>
    <mergeCell ref="B35:B36"/>
    <mergeCell ref="C35:C36"/>
    <mergeCell ref="D35:D36"/>
    <mergeCell ref="E35:E36"/>
  </mergeCells>
  <pageMargins left="0.70866141732283472" right="0.70866141732283472" top="0.74803149606299213" bottom="0.74803149606299213" header="0.31496062992125984" footer="0.31496062992125984"/>
  <pageSetup paperSize="9" scale="76" fitToHeight="5" orientation="portrait" horizontalDpi="4294967293" verticalDpi="4294967293" r:id="rId1"/>
  <headerFooter>
    <oddHeader>&amp;Lpopis GO del&amp;CKONTEJNERSKI TERMINAL LUKA KOPER_UPRAVNA STAVBA</oddHeader>
    <oddFooter>Stran &amp;P</oddFooter>
  </headerFooter>
  <rowBreaks count="4" manualBreakCount="4">
    <brk id="34" max="6" man="1"/>
    <brk id="83" max="6" man="1"/>
    <brk id="119" max="6" man="1"/>
    <brk id="144"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3949-1E82-4014-A46D-F44DD97A56E6}">
  <dimension ref="A2:H145"/>
  <sheetViews>
    <sheetView view="pageBreakPreview" zoomScaleNormal="100" workbookViewId="0">
      <selection activeCell="A10" sqref="A10"/>
    </sheetView>
  </sheetViews>
  <sheetFormatPr defaultColWidth="9.109375" defaultRowHeight="13.8"/>
  <cols>
    <col min="1" max="1" width="5.44140625" style="143" customWidth="1"/>
    <col min="2" max="2" width="48.109375" style="140" customWidth="1"/>
    <col min="3" max="3" width="4.44140625" style="140" customWidth="1"/>
    <col min="4" max="4" width="15.33203125" style="140" customWidth="1"/>
    <col min="5" max="5" width="5.44140625" style="141" customWidth="1"/>
    <col min="6" max="6" width="1" style="141" customWidth="1"/>
    <col min="7" max="7" width="1" style="140" customWidth="1"/>
    <col min="8" max="8" width="1.44140625" style="140" customWidth="1"/>
    <col min="9" max="256" width="9.109375" style="140"/>
    <col min="257" max="257" width="5.44140625" style="140" customWidth="1"/>
    <col min="258" max="258" width="48.109375" style="140" customWidth="1"/>
    <col min="259" max="259" width="4.44140625" style="140" customWidth="1"/>
    <col min="260" max="260" width="15.33203125" style="140" customWidth="1"/>
    <col min="261" max="261" width="5.44140625" style="140" customWidth="1"/>
    <col min="262" max="263" width="1" style="140" customWidth="1"/>
    <col min="264" max="264" width="1.44140625" style="140" customWidth="1"/>
    <col min="265" max="512" width="9.109375" style="140"/>
    <col min="513" max="513" width="5.44140625" style="140" customWidth="1"/>
    <col min="514" max="514" width="48.109375" style="140" customWidth="1"/>
    <col min="515" max="515" width="4.44140625" style="140" customWidth="1"/>
    <col min="516" max="516" width="15.33203125" style="140" customWidth="1"/>
    <col min="517" max="517" width="5.44140625" style="140" customWidth="1"/>
    <col min="518" max="519" width="1" style="140" customWidth="1"/>
    <col min="520" max="520" width="1.44140625" style="140" customWidth="1"/>
    <col min="521" max="768" width="9.109375" style="140"/>
    <col min="769" max="769" width="5.44140625" style="140" customWidth="1"/>
    <col min="770" max="770" width="48.109375" style="140" customWidth="1"/>
    <col min="771" max="771" width="4.44140625" style="140" customWidth="1"/>
    <col min="772" max="772" width="15.33203125" style="140" customWidth="1"/>
    <col min="773" max="773" width="5.44140625" style="140" customWidth="1"/>
    <col min="774" max="775" width="1" style="140" customWidth="1"/>
    <col min="776" max="776" width="1.44140625" style="140" customWidth="1"/>
    <col min="777" max="1024" width="9.109375" style="140"/>
    <col min="1025" max="1025" width="5.44140625" style="140" customWidth="1"/>
    <col min="1026" max="1026" width="48.109375" style="140" customWidth="1"/>
    <col min="1027" max="1027" width="4.44140625" style="140" customWidth="1"/>
    <col min="1028" max="1028" width="15.33203125" style="140" customWidth="1"/>
    <col min="1029" max="1029" width="5.44140625" style="140" customWidth="1"/>
    <col min="1030" max="1031" width="1" style="140" customWidth="1"/>
    <col min="1032" max="1032" width="1.44140625" style="140" customWidth="1"/>
    <col min="1033" max="1280" width="9.109375" style="140"/>
    <col min="1281" max="1281" width="5.44140625" style="140" customWidth="1"/>
    <col min="1282" max="1282" width="48.109375" style="140" customWidth="1"/>
    <col min="1283" max="1283" width="4.44140625" style="140" customWidth="1"/>
    <col min="1284" max="1284" width="15.33203125" style="140" customWidth="1"/>
    <col min="1285" max="1285" width="5.44140625" style="140" customWidth="1"/>
    <col min="1286" max="1287" width="1" style="140" customWidth="1"/>
    <col min="1288" max="1288" width="1.44140625" style="140" customWidth="1"/>
    <col min="1289" max="1536" width="9.109375" style="140"/>
    <col min="1537" max="1537" width="5.44140625" style="140" customWidth="1"/>
    <col min="1538" max="1538" width="48.109375" style="140" customWidth="1"/>
    <col min="1539" max="1539" width="4.44140625" style="140" customWidth="1"/>
    <col min="1540" max="1540" width="15.33203125" style="140" customWidth="1"/>
    <col min="1541" max="1541" width="5.44140625" style="140" customWidth="1"/>
    <col min="1542" max="1543" width="1" style="140" customWidth="1"/>
    <col min="1544" max="1544" width="1.44140625" style="140" customWidth="1"/>
    <col min="1545" max="1792" width="9.109375" style="140"/>
    <col min="1793" max="1793" width="5.44140625" style="140" customWidth="1"/>
    <col min="1794" max="1794" width="48.109375" style="140" customWidth="1"/>
    <col min="1795" max="1795" width="4.44140625" style="140" customWidth="1"/>
    <col min="1796" max="1796" width="15.33203125" style="140" customWidth="1"/>
    <col min="1797" max="1797" width="5.44140625" style="140" customWidth="1"/>
    <col min="1798" max="1799" width="1" style="140" customWidth="1"/>
    <col min="1800" max="1800" width="1.44140625" style="140" customWidth="1"/>
    <col min="1801" max="2048" width="9.109375" style="140"/>
    <col min="2049" max="2049" width="5.44140625" style="140" customWidth="1"/>
    <col min="2050" max="2050" width="48.109375" style="140" customWidth="1"/>
    <col min="2051" max="2051" width="4.44140625" style="140" customWidth="1"/>
    <col min="2052" max="2052" width="15.33203125" style="140" customWidth="1"/>
    <col min="2053" max="2053" width="5.44140625" style="140" customWidth="1"/>
    <col min="2054" max="2055" width="1" style="140" customWidth="1"/>
    <col min="2056" max="2056" width="1.44140625" style="140" customWidth="1"/>
    <col min="2057" max="2304" width="9.109375" style="140"/>
    <col min="2305" max="2305" width="5.44140625" style="140" customWidth="1"/>
    <col min="2306" max="2306" width="48.109375" style="140" customWidth="1"/>
    <col min="2307" max="2307" width="4.44140625" style="140" customWidth="1"/>
    <col min="2308" max="2308" width="15.33203125" style="140" customWidth="1"/>
    <col min="2309" max="2309" width="5.44140625" style="140" customWidth="1"/>
    <col min="2310" max="2311" width="1" style="140" customWidth="1"/>
    <col min="2312" max="2312" width="1.44140625" style="140" customWidth="1"/>
    <col min="2313" max="2560" width="9.109375" style="140"/>
    <col min="2561" max="2561" width="5.44140625" style="140" customWidth="1"/>
    <col min="2562" max="2562" width="48.109375" style="140" customWidth="1"/>
    <col min="2563" max="2563" width="4.44140625" style="140" customWidth="1"/>
    <col min="2564" max="2564" width="15.33203125" style="140" customWidth="1"/>
    <col min="2565" max="2565" width="5.44140625" style="140" customWidth="1"/>
    <col min="2566" max="2567" width="1" style="140" customWidth="1"/>
    <col min="2568" max="2568" width="1.44140625" style="140" customWidth="1"/>
    <col min="2569" max="2816" width="9.109375" style="140"/>
    <col min="2817" max="2817" width="5.44140625" style="140" customWidth="1"/>
    <col min="2818" max="2818" width="48.109375" style="140" customWidth="1"/>
    <col min="2819" max="2819" width="4.44140625" style="140" customWidth="1"/>
    <col min="2820" max="2820" width="15.33203125" style="140" customWidth="1"/>
    <col min="2821" max="2821" width="5.44140625" style="140" customWidth="1"/>
    <col min="2822" max="2823" width="1" style="140" customWidth="1"/>
    <col min="2824" max="2824" width="1.44140625" style="140" customWidth="1"/>
    <col min="2825" max="3072" width="9.109375" style="140"/>
    <col min="3073" max="3073" width="5.44140625" style="140" customWidth="1"/>
    <col min="3074" max="3074" width="48.109375" style="140" customWidth="1"/>
    <col min="3075" max="3075" width="4.44140625" style="140" customWidth="1"/>
    <col min="3076" max="3076" width="15.33203125" style="140" customWidth="1"/>
    <col min="3077" max="3077" width="5.44140625" style="140" customWidth="1"/>
    <col min="3078" max="3079" width="1" style="140" customWidth="1"/>
    <col min="3080" max="3080" width="1.44140625" style="140" customWidth="1"/>
    <col min="3081" max="3328" width="9.109375" style="140"/>
    <col min="3329" max="3329" width="5.44140625" style="140" customWidth="1"/>
    <col min="3330" max="3330" width="48.109375" style="140" customWidth="1"/>
    <col min="3331" max="3331" width="4.44140625" style="140" customWidth="1"/>
    <col min="3332" max="3332" width="15.33203125" style="140" customWidth="1"/>
    <col min="3333" max="3333" width="5.44140625" style="140" customWidth="1"/>
    <col min="3334" max="3335" width="1" style="140" customWidth="1"/>
    <col min="3336" max="3336" width="1.44140625" style="140" customWidth="1"/>
    <col min="3337" max="3584" width="9.109375" style="140"/>
    <col min="3585" max="3585" width="5.44140625" style="140" customWidth="1"/>
    <col min="3586" max="3586" width="48.109375" style="140" customWidth="1"/>
    <col min="3587" max="3587" width="4.44140625" style="140" customWidth="1"/>
    <col min="3588" max="3588" width="15.33203125" style="140" customWidth="1"/>
    <col min="3589" max="3589" width="5.44140625" style="140" customWidth="1"/>
    <col min="3590" max="3591" width="1" style="140" customWidth="1"/>
    <col min="3592" max="3592" width="1.44140625" style="140" customWidth="1"/>
    <col min="3593" max="3840" width="9.109375" style="140"/>
    <col min="3841" max="3841" width="5.44140625" style="140" customWidth="1"/>
    <col min="3842" max="3842" width="48.109375" style="140" customWidth="1"/>
    <col min="3843" max="3843" width="4.44140625" style="140" customWidth="1"/>
    <col min="3844" max="3844" width="15.33203125" style="140" customWidth="1"/>
    <col min="3845" max="3845" width="5.44140625" style="140" customWidth="1"/>
    <col min="3846" max="3847" width="1" style="140" customWidth="1"/>
    <col min="3848" max="3848" width="1.44140625" style="140" customWidth="1"/>
    <col min="3849" max="4096" width="9.109375" style="140"/>
    <col min="4097" max="4097" width="5.44140625" style="140" customWidth="1"/>
    <col min="4098" max="4098" width="48.109375" style="140" customWidth="1"/>
    <col min="4099" max="4099" width="4.44140625" style="140" customWidth="1"/>
    <col min="4100" max="4100" width="15.33203125" style="140" customWidth="1"/>
    <col min="4101" max="4101" width="5.44140625" style="140" customWidth="1"/>
    <col min="4102" max="4103" width="1" style="140" customWidth="1"/>
    <col min="4104" max="4104" width="1.44140625" style="140" customWidth="1"/>
    <col min="4105" max="4352" width="9.109375" style="140"/>
    <col min="4353" max="4353" width="5.44140625" style="140" customWidth="1"/>
    <col min="4354" max="4354" width="48.109375" style="140" customWidth="1"/>
    <col min="4355" max="4355" width="4.44140625" style="140" customWidth="1"/>
    <col min="4356" max="4356" width="15.33203125" style="140" customWidth="1"/>
    <col min="4357" max="4357" width="5.44140625" style="140" customWidth="1"/>
    <col min="4358" max="4359" width="1" style="140" customWidth="1"/>
    <col min="4360" max="4360" width="1.44140625" style="140" customWidth="1"/>
    <col min="4361" max="4608" width="9.109375" style="140"/>
    <col min="4609" max="4609" width="5.44140625" style="140" customWidth="1"/>
    <col min="4610" max="4610" width="48.109375" style="140" customWidth="1"/>
    <col min="4611" max="4611" width="4.44140625" style="140" customWidth="1"/>
    <col min="4612" max="4612" width="15.33203125" style="140" customWidth="1"/>
    <col min="4613" max="4613" width="5.44140625" style="140" customWidth="1"/>
    <col min="4614" max="4615" width="1" style="140" customWidth="1"/>
    <col min="4616" max="4616" width="1.44140625" style="140" customWidth="1"/>
    <col min="4617" max="4864" width="9.109375" style="140"/>
    <col min="4865" max="4865" width="5.44140625" style="140" customWidth="1"/>
    <col min="4866" max="4866" width="48.109375" style="140" customWidth="1"/>
    <col min="4867" max="4867" width="4.44140625" style="140" customWidth="1"/>
    <col min="4868" max="4868" width="15.33203125" style="140" customWidth="1"/>
    <col min="4869" max="4869" width="5.44140625" style="140" customWidth="1"/>
    <col min="4870" max="4871" width="1" style="140" customWidth="1"/>
    <col min="4872" max="4872" width="1.44140625" style="140" customWidth="1"/>
    <col min="4873" max="5120" width="9.109375" style="140"/>
    <col min="5121" max="5121" width="5.44140625" style="140" customWidth="1"/>
    <col min="5122" max="5122" width="48.109375" style="140" customWidth="1"/>
    <col min="5123" max="5123" width="4.44140625" style="140" customWidth="1"/>
    <col min="5124" max="5124" width="15.33203125" style="140" customWidth="1"/>
    <col min="5125" max="5125" width="5.44140625" style="140" customWidth="1"/>
    <col min="5126" max="5127" width="1" style="140" customWidth="1"/>
    <col min="5128" max="5128" width="1.44140625" style="140" customWidth="1"/>
    <col min="5129" max="5376" width="9.109375" style="140"/>
    <col min="5377" max="5377" width="5.44140625" style="140" customWidth="1"/>
    <col min="5378" max="5378" width="48.109375" style="140" customWidth="1"/>
    <col min="5379" max="5379" width="4.44140625" style="140" customWidth="1"/>
    <col min="5380" max="5380" width="15.33203125" style="140" customWidth="1"/>
    <col min="5381" max="5381" width="5.44140625" style="140" customWidth="1"/>
    <col min="5382" max="5383" width="1" style="140" customWidth="1"/>
    <col min="5384" max="5384" width="1.44140625" style="140" customWidth="1"/>
    <col min="5385" max="5632" width="9.109375" style="140"/>
    <col min="5633" max="5633" width="5.44140625" style="140" customWidth="1"/>
    <col min="5634" max="5634" width="48.109375" style="140" customWidth="1"/>
    <col min="5635" max="5635" width="4.44140625" style="140" customWidth="1"/>
    <col min="5636" max="5636" width="15.33203125" style="140" customWidth="1"/>
    <col min="5637" max="5637" width="5.44140625" style="140" customWidth="1"/>
    <col min="5638" max="5639" width="1" style="140" customWidth="1"/>
    <col min="5640" max="5640" width="1.44140625" style="140" customWidth="1"/>
    <col min="5641" max="5888" width="9.109375" style="140"/>
    <col min="5889" max="5889" width="5.44140625" style="140" customWidth="1"/>
    <col min="5890" max="5890" width="48.109375" style="140" customWidth="1"/>
    <col min="5891" max="5891" width="4.44140625" style="140" customWidth="1"/>
    <col min="5892" max="5892" width="15.33203125" style="140" customWidth="1"/>
    <col min="5893" max="5893" width="5.44140625" style="140" customWidth="1"/>
    <col min="5894" max="5895" width="1" style="140" customWidth="1"/>
    <col min="5896" max="5896" width="1.44140625" style="140" customWidth="1"/>
    <col min="5897" max="6144" width="9.109375" style="140"/>
    <col min="6145" max="6145" width="5.44140625" style="140" customWidth="1"/>
    <col min="6146" max="6146" width="48.109375" style="140" customWidth="1"/>
    <col min="6147" max="6147" width="4.44140625" style="140" customWidth="1"/>
    <col min="6148" max="6148" width="15.33203125" style="140" customWidth="1"/>
    <col min="6149" max="6149" width="5.44140625" style="140" customWidth="1"/>
    <col min="6150" max="6151" width="1" style="140" customWidth="1"/>
    <col min="6152" max="6152" width="1.44140625" style="140" customWidth="1"/>
    <col min="6153" max="6400" width="9.109375" style="140"/>
    <col min="6401" max="6401" width="5.44140625" style="140" customWidth="1"/>
    <col min="6402" max="6402" width="48.109375" style="140" customWidth="1"/>
    <col min="6403" max="6403" width="4.44140625" style="140" customWidth="1"/>
    <col min="6404" max="6404" width="15.33203125" style="140" customWidth="1"/>
    <col min="6405" max="6405" width="5.44140625" style="140" customWidth="1"/>
    <col min="6406" max="6407" width="1" style="140" customWidth="1"/>
    <col min="6408" max="6408" width="1.44140625" style="140" customWidth="1"/>
    <col min="6409" max="6656" width="9.109375" style="140"/>
    <col min="6657" max="6657" width="5.44140625" style="140" customWidth="1"/>
    <col min="6658" max="6658" width="48.109375" style="140" customWidth="1"/>
    <col min="6659" max="6659" width="4.44140625" style="140" customWidth="1"/>
    <col min="6660" max="6660" width="15.33203125" style="140" customWidth="1"/>
    <col min="6661" max="6661" width="5.44140625" style="140" customWidth="1"/>
    <col min="6662" max="6663" width="1" style="140" customWidth="1"/>
    <col min="6664" max="6664" width="1.44140625" style="140" customWidth="1"/>
    <col min="6665" max="6912" width="9.109375" style="140"/>
    <col min="6913" max="6913" width="5.44140625" style="140" customWidth="1"/>
    <col min="6914" max="6914" width="48.109375" style="140" customWidth="1"/>
    <col min="6915" max="6915" width="4.44140625" style="140" customWidth="1"/>
    <col min="6916" max="6916" width="15.33203125" style="140" customWidth="1"/>
    <col min="6917" max="6917" width="5.44140625" style="140" customWidth="1"/>
    <col min="6918" max="6919" width="1" style="140" customWidth="1"/>
    <col min="6920" max="6920" width="1.44140625" style="140" customWidth="1"/>
    <col min="6921" max="7168" width="9.109375" style="140"/>
    <col min="7169" max="7169" width="5.44140625" style="140" customWidth="1"/>
    <col min="7170" max="7170" width="48.109375" style="140" customWidth="1"/>
    <col min="7171" max="7171" width="4.44140625" style="140" customWidth="1"/>
    <col min="7172" max="7172" width="15.33203125" style="140" customWidth="1"/>
    <col min="7173" max="7173" width="5.44140625" style="140" customWidth="1"/>
    <col min="7174" max="7175" width="1" style="140" customWidth="1"/>
    <col min="7176" max="7176" width="1.44140625" style="140" customWidth="1"/>
    <col min="7177" max="7424" width="9.109375" style="140"/>
    <col min="7425" max="7425" width="5.44140625" style="140" customWidth="1"/>
    <col min="7426" max="7426" width="48.109375" style="140" customWidth="1"/>
    <col min="7427" max="7427" width="4.44140625" style="140" customWidth="1"/>
    <col min="7428" max="7428" width="15.33203125" style="140" customWidth="1"/>
    <col min="7429" max="7429" width="5.44140625" style="140" customWidth="1"/>
    <col min="7430" max="7431" width="1" style="140" customWidth="1"/>
    <col min="7432" max="7432" width="1.44140625" style="140" customWidth="1"/>
    <col min="7433" max="7680" width="9.109375" style="140"/>
    <col min="7681" max="7681" width="5.44140625" style="140" customWidth="1"/>
    <col min="7682" max="7682" width="48.109375" style="140" customWidth="1"/>
    <col min="7683" max="7683" width="4.44140625" style="140" customWidth="1"/>
    <col min="7684" max="7684" width="15.33203125" style="140" customWidth="1"/>
    <col min="7685" max="7685" width="5.44140625" style="140" customWidth="1"/>
    <col min="7686" max="7687" width="1" style="140" customWidth="1"/>
    <col min="7688" max="7688" width="1.44140625" style="140" customWidth="1"/>
    <col min="7689" max="7936" width="9.109375" style="140"/>
    <col min="7937" max="7937" width="5.44140625" style="140" customWidth="1"/>
    <col min="7938" max="7938" width="48.109375" style="140" customWidth="1"/>
    <col min="7939" max="7939" width="4.44140625" style="140" customWidth="1"/>
    <col min="7940" max="7940" width="15.33203125" style="140" customWidth="1"/>
    <col min="7941" max="7941" width="5.44140625" style="140" customWidth="1"/>
    <col min="7942" max="7943" width="1" style="140" customWidth="1"/>
    <col min="7944" max="7944" width="1.44140625" style="140" customWidth="1"/>
    <col min="7945" max="8192" width="9.109375" style="140"/>
    <col min="8193" max="8193" width="5.44140625" style="140" customWidth="1"/>
    <col min="8194" max="8194" width="48.109375" style="140" customWidth="1"/>
    <col min="8195" max="8195" width="4.44140625" style="140" customWidth="1"/>
    <col min="8196" max="8196" width="15.33203125" style="140" customWidth="1"/>
    <col min="8197" max="8197" width="5.44140625" style="140" customWidth="1"/>
    <col min="8198" max="8199" width="1" style="140" customWidth="1"/>
    <col min="8200" max="8200" width="1.44140625" style="140" customWidth="1"/>
    <col min="8201" max="8448" width="9.109375" style="140"/>
    <col min="8449" max="8449" width="5.44140625" style="140" customWidth="1"/>
    <col min="8450" max="8450" width="48.109375" style="140" customWidth="1"/>
    <col min="8451" max="8451" width="4.44140625" style="140" customWidth="1"/>
    <col min="8452" max="8452" width="15.33203125" style="140" customWidth="1"/>
    <col min="8453" max="8453" width="5.44140625" style="140" customWidth="1"/>
    <col min="8454" max="8455" width="1" style="140" customWidth="1"/>
    <col min="8456" max="8456" width="1.44140625" style="140" customWidth="1"/>
    <col min="8457" max="8704" width="9.109375" style="140"/>
    <col min="8705" max="8705" width="5.44140625" style="140" customWidth="1"/>
    <col min="8706" max="8706" width="48.109375" style="140" customWidth="1"/>
    <col min="8707" max="8707" width="4.44140625" style="140" customWidth="1"/>
    <col min="8708" max="8708" width="15.33203125" style="140" customWidth="1"/>
    <col min="8709" max="8709" width="5.44140625" style="140" customWidth="1"/>
    <col min="8710" max="8711" width="1" style="140" customWidth="1"/>
    <col min="8712" max="8712" width="1.44140625" style="140" customWidth="1"/>
    <col min="8713" max="8960" width="9.109375" style="140"/>
    <col min="8961" max="8961" width="5.44140625" style="140" customWidth="1"/>
    <col min="8962" max="8962" width="48.109375" style="140" customWidth="1"/>
    <col min="8963" max="8963" width="4.44140625" style="140" customWidth="1"/>
    <col min="8964" max="8964" width="15.33203125" style="140" customWidth="1"/>
    <col min="8965" max="8965" width="5.44140625" style="140" customWidth="1"/>
    <col min="8966" max="8967" width="1" style="140" customWidth="1"/>
    <col min="8968" max="8968" width="1.44140625" style="140" customWidth="1"/>
    <col min="8969" max="9216" width="9.109375" style="140"/>
    <col min="9217" max="9217" width="5.44140625" style="140" customWidth="1"/>
    <col min="9218" max="9218" width="48.109375" style="140" customWidth="1"/>
    <col min="9219" max="9219" width="4.44140625" style="140" customWidth="1"/>
    <col min="9220" max="9220" width="15.33203125" style="140" customWidth="1"/>
    <col min="9221" max="9221" width="5.44140625" style="140" customWidth="1"/>
    <col min="9222" max="9223" width="1" style="140" customWidth="1"/>
    <col min="9224" max="9224" width="1.44140625" style="140" customWidth="1"/>
    <col min="9225" max="9472" width="9.109375" style="140"/>
    <col min="9473" max="9473" width="5.44140625" style="140" customWidth="1"/>
    <col min="9474" max="9474" width="48.109375" style="140" customWidth="1"/>
    <col min="9475" max="9475" width="4.44140625" style="140" customWidth="1"/>
    <col min="9476" max="9476" width="15.33203125" style="140" customWidth="1"/>
    <col min="9477" max="9477" width="5.44140625" style="140" customWidth="1"/>
    <col min="9478" max="9479" width="1" style="140" customWidth="1"/>
    <col min="9480" max="9480" width="1.44140625" style="140" customWidth="1"/>
    <col min="9481" max="9728" width="9.109375" style="140"/>
    <col min="9729" max="9729" width="5.44140625" style="140" customWidth="1"/>
    <col min="9730" max="9730" width="48.109375" style="140" customWidth="1"/>
    <col min="9731" max="9731" width="4.44140625" style="140" customWidth="1"/>
    <col min="9732" max="9732" width="15.33203125" style="140" customWidth="1"/>
    <col min="9733" max="9733" width="5.44140625" style="140" customWidth="1"/>
    <col min="9734" max="9735" width="1" style="140" customWidth="1"/>
    <col min="9736" max="9736" width="1.44140625" style="140" customWidth="1"/>
    <col min="9737" max="9984" width="9.109375" style="140"/>
    <col min="9985" max="9985" width="5.44140625" style="140" customWidth="1"/>
    <col min="9986" max="9986" width="48.109375" style="140" customWidth="1"/>
    <col min="9987" max="9987" width="4.44140625" style="140" customWidth="1"/>
    <col min="9988" max="9988" width="15.33203125" style="140" customWidth="1"/>
    <col min="9989" max="9989" width="5.44140625" style="140" customWidth="1"/>
    <col min="9990" max="9991" width="1" style="140" customWidth="1"/>
    <col min="9992" max="9992" width="1.44140625" style="140" customWidth="1"/>
    <col min="9993" max="10240" width="9.109375" style="140"/>
    <col min="10241" max="10241" width="5.44140625" style="140" customWidth="1"/>
    <col min="10242" max="10242" width="48.109375" style="140" customWidth="1"/>
    <col min="10243" max="10243" width="4.44140625" style="140" customWidth="1"/>
    <col min="10244" max="10244" width="15.33203125" style="140" customWidth="1"/>
    <col min="10245" max="10245" width="5.44140625" style="140" customWidth="1"/>
    <col min="10246" max="10247" width="1" style="140" customWidth="1"/>
    <col min="10248" max="10248" width="1.44140625" style="140" customWidth="1"/>
    <col min="10249" max="10496" width="9.109375" style="140"/>
    <col min="10497" max="10497" width="5.44140625" style="140" customWidth="1"/>
    <col min="10498" max="10498" width="48.109375" style="140" customWidth="1"/>
    <col min="10499" max="10499" width="4.44140625" style="140" customWidth="1"/>
    <col min="10500" max="10500" width="15.33203125" style="140" customWidth="1"/>
    <col min="10501" max="10501" width="5.44140625" style="140" customWidth="1"/>
    <col min="10502" max="10503" width="1" style="140" customWidth="1"/>
    <col min="10504" max="10504" width="1.44140625" style="140" customWidth="1"/>
    <col min="10505" max="10752" width="9.109375" style="140"/>
    <col min="10753" max="10753" width="5.44140625" style="140" customWidth="1"/>
    <col min="10754" max="10754" width="48.109375" style="140" customWidth="1"/>
    <col min="10755" max="10755" width="4.44140625" style="140" customWidth="1"/>
    <col min="10756" max="10756" width="15.33203125" style="140" customWidth="1"/>
    <col min="10757" max="10757" width="5.44140625" style="140" customWidth="1"/>
    <col min="10758" max="10759" width="1" style="140" customWidth="1"/>
    <col min="10760" max="10760" width="1.44140625" style="140" customWidth="1"/>
    <col min="10761" max="11008" width="9.109375" style="140"/>
    <col min="11009" max="11009" width="5.44140625" style="140" customWidth="1"/>
    <col min="11010" max="11010" width="48.109375" style="140" customWidth="1"/>
    <col min="11011" max="11011" width="4.44140625" style="140" customWidth="1"/>
    <col min="11012" max="11012" width="15.33203125" style="140" customWidth="1"/>
    <col min="11013" max="11013" width="5.44140625" style="140" customWidth="1"/>
    <col min="11014" max="11015" width="1" style="140" customWidth="1"/>
    <col min="11016" max="11016" width="1.44140625" style="140" customWidth="1"/>
    <col min="11017" max="11264" width="9.109375" style="140"/>
    <col min="11265" max="11265" width="5.44140625" style="140" customWidth="1"/>
    <col min="11266" max="11266" width="48.109375" style="140" customWidth="1"/>
    <col min="11267" max="11267" width="4.44140625" style="140" customWidth="1"/>
    <col min="11268" max="11268" width="15.33203125" style="140" customWidth="1"/>
    <col min="11269" max="11269" width="5.44140625" style="140" customWidth="1"/>
    <col min="11270" max="11271" width="1" style="140" customWidth="1"/>
    <col min="11272" max="11272" width="1.44140625" style="140" customWidth="1"/>
    <col min="11273" max="11520" width="9.109375" style="140"/>
    <col min="11521" max="11521" width="5.44140625" style="140" customWidth="1"/>
    <col min="11522" max="11522" width="48.109375" style="140" customWidth="1"/>
    <col min="11523" max="11523" width="4.44140625" style="140" customWidth="1"/>
    <col min="11524" max="11524" width="15.33203125" style="140" customWidth="1"/>
    <col min="11525" max="11525" width="5.44140625" style="140" customWidth="1"/>
    <col min="11526" max="11527" width="1" style="140" customWidth="1"/>
    <col min="11528" max="11528" width="1.44140625" style="140" customWidth="1"/>
    <col min="11529" max="11776" width="9.109375" style="140"/>
    <col min="11777" max="11777" width="5.44140625" style="140" customWidth="1"/>
    <col min="11778" max="11778" width="48.109375" style="140" customWidth="1"/>
    <col min="11779" max="11779" width="4.44140625" style="140" customWidth="1"/>
    <col min="11780" max="11780" width="15.33203125" style="140" customWidth="1"/>
    <col min="11781" max="11781" width="5.44140625" style="140" customWidth="1"/>
    <col min="11782" max="11783" width="1" style="140" customWidth="1"/>
    <col min="11784" max="11784" width="1.44140625" style="140" customWidth="1"/>
    <col min="11785" max="12032" width="9.109375" style="140"/>
    <col min="12033" max="12033" width="5.44140625" style="140" customWidth="1"/>
    <col min="12034" max="12034" width="48.109375" style="140" customWidth="1"/>
    <col min="12035" max="12035" width="4.44140625" style="140" customWidth="1"/>
    <col min="12036" max="12036" width="15.33203125" style="140" customWidth="1"/>
    <col min="12037" max="12037" width="5.44140625" style="140" customWidth="1"/>
    <col min="12038" max="12039" width="1" style="140" customWidth="1"/>
    <col min="12040" max="12040" width="1.44140625" style="140" customWidth="1"/>
    <col min="12041" max="12288" width="9.109375" style="140"/>
    <col min="12289" max="12289" width="5.44140625" style="140" customWidth="1"/>
    <col min="12290" max="12290" width="48.109375" style="140" customWidth="1"/>
    <col min="12291" max="12291" width="4.44140625" style="140" customWidth="1"/>
    <col min="12292" max="12292" width="15.33203125" style="140" customWidth="1"/>
    <col min="12293" max="12293" width="5.44140625" style="140" customWidth="1"/>
    <col min="12294" max="12295" width="1" style="140" customWidth="1"/>
    <col min="12296" max="12296" width="1.44140625" style="140" customWidth="1"/>
    <col min="12297" max="12544" width="9.109375" style="140"/>
    <col min="12545" max="12545" width="5.44140625" style="140" customWidth="1"/>
    <col min="12546" max="12546" width="48.109375" style="140" customWidth="1"/>
    <col min="12547" max="12547" width="4.44140625" style="140" customWidth="1"/>
    <col min="12548" max="12548" width="15.33203125" style="140" customWidth="1"/>
    <col min="12549" max="12549" width="5.44140625" style="140" customWidth="1"/>
    <col min="12550" max="12551" width="1" style="140" customWidth="1"/>
    <col min="12552" max="12552" width="1.44140625" style="140" customWidth="1"/>
    <col min="12553" max="12800" width="9.109375" style="140"/>
    <col min="12801" max="12801" width="5.44140625" style="140" customWidth="1"/>
    <col min="12802" max="12802" width="48.109375" style="140" customWidth="1"/>
    <col min="12803" max="12803" width="4.44140625" style="140" customWidth="1"/>
    <col min="12804" max="12804" width="15.33203125" style="140" customWidth="1"/>
    <col min="12805" max="12805" width="5.44140625" style="140" customWidth="1"/>
    <col min="12806" max="12807" width="1" style="140" customWidth="1"/>
    <col min="12808" max="12808" width="1.44140625" style="140" customWidth="1"/>
    <col min="12809" max="13056" width="9.109375" style="140"/>
    <col min="13057" max="13057" width="5.44140625" style="140" customWidth="1"/>
    <col min="13058" max="13058" width="48.109375" style="140" customWidth="1"/>
    <col min="13059" max="13059" width="4.44140625" style="140" customWidth="1"/>
    <col min="13060" max="13060" width="15.33203125" style="140" customWidth="1"/>
    <col min="13061" max="13061" width="5.44140625" style="140" customWidth="1"/>
    <col min="13062" max="13063" width="1" style="140" customWidth="1"/>
    <col min="13064" max="13064" width="1.44140625" style="140" customWidth="1"/>
    <col min="13065" max="13312" width="9.109375" style="140"/>
    <col min="13313" max="13313" width="5.44140625" style="140" customWidth="1"/>
    <col min="13314" max="13314" width="48.109375" style="140" customWidth="1"/>
    <col min="13315" max="13315" width="4.44140625" style="140" customWidth="1"/>
    <col min="13316" max="13316" width="15.33203125" style="140" customWidth="1"/>
    <col min="13317" max="13317" width="5.44140625" style="140" customWidth="1"/>
    <col min="13318" max="13319" width="1" style="140" customWidth="1"/>
    <col min="13320" max="13320" width="1.44140625" style="140" customWidth="1"/>
    <col min="13321" max="13568" width="9.109375" style="140"/>
    <col min="13569" max="13569" width="5.44140625" style="140" customWidth="1"/>
    <col min="13570" max="13570" width="48.109375" style="140" customWidth="1"/>
    <col min="13571" max="13571" width="4.44140625" style="140" customWidth="1"/>
    <col min="13572" max="13572" width="15.33203125" style="140" customWidth="1"/>
    <col min="13573" max="13573" width="5.44140625" style="140" customWidth="1"/>
    <col min="13574" max="13575" width="1" style="140" customWidth="1"/>
    <col min="13576" max="13576" width="1.44140625" style="140" customWidth="1"/>
    <col min="13577" max="13824" width="9.109375" style="140"/>
    <col min="13825" max="13825" width="5.44140625" style="140" customWidth="1"/>
    <col min="13826" max="13826" width="48.109375" style="140" customWidth="1"/>
    <col min="13827" max="13827" width="4.44140625" style="140" customWidth="1"/>
    <col min="13828" max="13828" width="15.33203125" style="140" customWidth="1"/>
    <col min="13829" max="13829" width="5.44140625" style="140" customWidth="1"/>
    <col min="13830" max="13831" width="1" style="140" customWidth="1"/>
    <col min="13832" max="13832" width="1.44140625" style="140" customWidth="1"/>
    <col min="13833" max="14080" width="9.109375" style="140"/>
    <col min="14081" max="14081" width="5.44140625" style="140" customWidth="1"/>
    <col min="14082" max="14082" width="48.109375" style="140" customWidth="1"/>
    <col min="14083" max="14083" width="4.44140625" style="140" customWidth="1"/>
    <col min="14084" max="14084" width="15.33203125" style="140" customWidth="1"/>
    <col min="14085" max="14085" width="5.44140625" style="140" customWidth="1"/>
    <col min="14086" max="14087" width="1" style="140" customWidth="1"/>
    <col min="14088" max="14088" width="1.44140625" style="140" customWidth="1"/>
    <col min="14089" max="14336" width="9.109375" style="140"/>
    <col min="14337" max="14337" width="5.44140625" style="140" customWidth="1"/>
    <col min="14338" max="14338" width="48.109375" style="140" customWidth="1"/>
    <col min="14339" max="14339" width="4.44140625" style="140" customWidth="1"/>
    <col min="14340" max="14340" width="15.33203125" style="140" customWidth="1"/>
    <col min="14341" max="14341" width="5.44140625" style="140" customWidth="1"/>
    <col min="14342" max="14343" width="1" style="140" customWidth="1"/>
    <col min="14344" max="14344" width="1.44140625" style="140" customWidth="1"/>
    <col min="14345" max="14592" width="9.109375" style="140"/>
    <col min="14593" max="14593" width="5.44140625" style="140" customWidth="1"/>
    <col min="14594" max="14594" width="48.109375" style="140" customWidth="1"/>
    <col min="14595" max="14595" width="4.44140625" style="140" customWidth="1"/>
    <col min="14596" max="14596" width="15.33203125" style="140" customWidth="1"/>
    <col min="14597" max="14597" width="5.44140625" style="140" customWidth="1"/>
    <col min="14598" max="14599" width="1" style="140" customWidth="1"/>
    <col min="14600" max="14600" width="1.44140625" style="140" customWidth="1"/>
    <col min="14601" max="14848" width="9.109375" style="140"/>
    <col min="14849" max="14849" width="5.44140625" style="140" customWidth="1"/>
    <col min="14850" max="14850" width="48.109375" style="140" customWidth="1"/>
    <col min="14851" max="14851" width="4.44140625" style="140" customWidth="1"/>
    <col min="14852" max="14852" width="15.33203125" style="140" customWidth="1"/>
    <col min="14853" max="14853" width="5.44140625" style="140" customWidth="1"/>
    <col min="14854" max="14855" width="1" style="140" customWidth="1"/>
    <col min="14856" max="14856" width="1.44140625" style="140" customWidth="1"/>
    <col min="14857" max="15104" width="9.109375" style="140"/>
    <col min="15105" max="15105" width="5.44140625" style="140" customWidth="1"/>
    <col min="15106" max="15106" width="48.109375" style="140" customWidth="1"/>
    <col min="15107" max="15107" width="4.44140625" style="140" customWidth="1"/>
    <col min="15108" max="15108" width="15.33203125" style="140" customWidth="1"/>
    <col min="15109" max="15109" width="5.44140625" style="140" customWidth="1"/>
    <col min="15110" max="15111" width="1" style="140" customWidth="1"/>
    <col min="15112" max="15112" width="1.44140625" style="140" customWidth="1"/>
    <col min="15113" max="15360" width="9.109375" style="140"/>
    <col min="15361" max="15361" width="5.44140625" style="140" customWidth="1"/>
    <col min="15362" max="15362" width="48.109375" style="140" customWidth="1"/>
    <col min="15363" max="15363" width="4.44140625" style="140" customWidth="1"/>
    <col min="15364" max="15364" width="15.33203125" style="140" customWidth="1"/>
    <col min="15365" max="15365" width="5.44140625" style="140" customWidth="1"/>
    <col min="15366" max="15367" width="1" style="140" customWidth="1"/>
    <col min="15368" max="15368" width="1.44140625" style="140" customWidth="1"/>
    <col min="15369" max="15616" width="9.109375" style="140"/>
    <col min="15617" max="15617" width="5.44140625" style="140" customWidth="1"/>
    <col min="15618" max="15618" width="48.109375" style="140" customWidth="1"/>
    <col min="15619" max="15619" width="4.44140625" style="140" customWidth="1"/>
    <col min="15620" max="15620" width="15.33203125" style="140" customWidth="1"/>
    <col min="15621" max="15621" width="5.44140625" style="140" customWidth="1"/>
    <col min="15622" max="15623" width="1" style="140" customWidth="1"/>
    <col min="15624" max="15624" width="1.44140625" style="140" customWidth="1"/>
    <col min="15625" max="15872" width="9.109375" style="140"/>
    <col min="15873" max="15873" width="5.44140625" style="140" customWidth="1"/>
    <col min="15874" max="15874" width="48.109375" style="140" customWidth="1"/>
    <col min="15875" max="15875" width="4.44140625" style="140" customWidth="1"/>
    <col min="15876" max="15876" width="15.33203125" style="140" customWidth="1"/>
    <col min="15877" max="15877" width="5.44140625" style="140" customWidth="1"/>
    <col min="15878" max="15879" width="1" style="140" customWidth="1"/>
    <col min="15880" max="15880" width="1.44140625" style="140" customWidth="1"/>
    <col min="15881" max="16128" width="9.109375" style="140"/>
    <col min="16129" max="16129" width="5.44140625" style="140" customWidth="1"/>
    <col min="16130" max="16130" width="48.109375" style="140" customWidth="1"/>
    <col min="16131" max="16131" width="4.44140625" style="140" customWidth="1"/>
    <col min="16132" max="16132" width="15.33203125" style="140" customWidth="1"/>
    <col min="16133" max="16133" width="5.44140625" style="140" customWidth="1"/>
    <col min="16134" max="16135" width="1" style="140" customWidth="1"/>
    <col min="16136" max="16136" width="1.44140625" style="140" customWidth="1"/>
    <col min="16137" max="16384" width="9.109375" style="140"/>
  </cols>
  <sheetData>
    <row r="2" spans="1:6" ht="15.6">
      <c r="A2" s="139" t="s">
        <v>118</v>
      </c>
    </row>
    <row r="3" spans="1:6" ht="15.6">
      <c r="A3" s="139"/>
    </row>
    <row r="4" spans="1:6" ht="15.6">
      <c r="A4" s="139" t="s">
        <v>119</v>
      </c>
    </row>
    <row r="5" spans="1:6">
      <c r="A5" s="142"/>
    </row>
    <row r="6" spans="1:6">
      <c r="A6" s="143" t="s">
        <v>120</v>
      </c>
    </row>
    <row r="7" spans="1:6">
      <c r="A7" s="143" t="s">
        <v>121</v>
      </c>
    </row>
    <row r="10" spans="1:6" ht="17.399999999999999">
      <c r="A10" s="599" t="s">
        <v>802</v>
      </c>
    </row>
    <row r="11" spans="1:6" ht="17.399999999999999">
      <c r="A11" s="599"/>
    </row>
    <row r="13" spans="1:6" ht="15.6">
      <c r="A13" s="139" t="s">
        <v>122</v>
      </c>
      <c r="B13" s="145"/>
      <c r="C13" s="145"/>
      <c r="D13" s="145"/>
    </row>
    <row r="14" spans="1:6" ht="15">
      <c r="A14" s="146"/>
      <c r="B14" s="145"/>
      <c r="C14" s="145"/>
      <c r="D14" s="145"/>
      <c r="E14" s="147"/>
      <c r="F14" s="147"/>
    </row>
    <row r="15" spans="1:6" ht="15" customHeight="1">
      <c r="A15" s="148" t="s">
        <v>123</v>
      </c>
      <c r="B15" s="149" t="s">
        <v>124</v>
      </c>
      <c r="C15" s="150"/>
      <c r="D15" s="141">
        <f>Razsvetljava!F26</f>
        <v>0</v>
      </c>
      <c r="E15" s="150" t="s">
        <v>125</v>
      </c>
    </row>
    <row r="16" spans="1:6" ht="15" customHeight="1">
      <c r="A16" s="148" t="s">
        <v>126</v>
      </c>
      <c r="B16" s="149" t="s">
        <v>127</v>
      </c>
      <c r="C16" s="150"/>
      <c r="D16" s="141">
        <f>Vodovni!F94</f>
        <v>0</v>
      </c>
      <c r="E16" s="150" t="s">
        <v>125</v>
      </c>
    </row>
    <row r="17" spans="1:6" ht="15" customHeight="1">
      <c r="A17" s="148" t="s">
        <v>128</v>
      </c>
      <c r="B17" s="149" t="s">
        <v>129</v>
      </c>
      <c r="C17" s="150"/>
      <c r="D17" s="141">
        <f>Razdelilniki!F36</f>
        <v>0</v>
      </c>
      <c r="E17" s="150" t="s">
        <v>125</v>
      </c>
    </row>
    <row r="18" spans="1:6" ht="15" customHeight="1">
      <c r="A18" s="148" t="s">
        <v>130</v>
      </c>
      <c r="B18" s="149" t="s">
        <v>131</v>
      </c>
      <c r="C18" s="150"/>
      <c r="D18" s="141">
        <f>Telekomunikacije!F52</f>
        <v>0</v>
      </c>
      <c r="E18" s="150" t="s">
        <v>125</v>
      </c>
    </row>
    <row r="19" spans="1:6" ht="15" customHeight="1">
      <c r="A19" s="148" t="s">
        <v>132</v>
      </c>
      <c r="B19" s="149" t="s">
        <v>133</v>
      </c>
      <c r="C19" s="150"/>
      <c r="D19" s="141">
        <f>'Pristop in video'!F50</f>
        <v>0</v>
      </c>
      <c r="E19" s="150" t="s">
        <v>125</v>
      </c>
    </row>
    <row r="20" spans="1:6" ht="15" customHeight="1">
      <c r="A20" s="148" t="s">
        <v>134</v>
      </c>
      <c r="B20" s="149" t="s">
        <v>135</v>
      </c>
      <c r="C20" s="150"/>
      <c r="D20" s="151">
        <f>Strelovod!F45</f>
        <v>0</v>
      </c>
      <c r="E20" s="150" t="s">
        <v>125</v>
      </c>
    </row>
    <row r="21" spans="1:6" ht="15" customHeight="1">
      <c r="A21" s="148" t="s">
        <v>136</v>
      </c>
      <c r="B21" s="149" t="s">
        <v>137</v>
      </c>
      <c r="C21" s="150"/>
      <c r="D21" s="151">
        <f>'Gradbena dela'!F35</f>
        <v>0</v>
      </c>
      <c r="E21" s="150" t="s">
        <v>125</v>
      </c>
    </row>
    <row r="22" spans="1:6">
      <c r="A22" s="658" t="s">
        <v>140</v>
      </c>
      <c r="B22" s="658"/>
      <c r="C22" s="150"/>
      <c r="D22" s="141">
        <f>SUM(D15:D21)</f>
        <v>0</v>
      </c>
      <c r="E22" s="150" t="s">
        <v>125</v>
      </c>
    </row>
    <row r="24" spans="1:6">
      <c r="A24" s="153"/>
      <c r="B24" s="154"/>
      <c r="C24" s="155"/>
      <c r="D24" s="156"/>
      <c r="E24" s="147"/>
      <c r="F24" s="147"/>
    </row>
    <row r="25" spans="1:6">
      <c r="B25" s="157"/>
      <c r="C25" s="155"/>
      <c r="D25" s="156"/>
      <c r="E25" s="147"/>
      <c r="F25" s="147"/>
    </row>
    <row r="26" spans="1:6">
      <c r="B26" s="157"/>
      <c r="C26" s="155"/>
      <c r="D26" s="156"/>
      <c r="E26" s="147"/>
      <c r="F26" s="147"/>
    </row>
    <row r="27" spans="1:6" ht="17.399999999999999">
      <c r="A27" s="144"/>
      <c r="B27" s="157"/>
      <c r="C27" s="155"/>
      <c r="D27" s="156"/>
      <c r="E27" s="147"/>
      <c r="F27" s="147"/>
    </row>
    <row r="28" spans="1:6">
      <c r="B28" s="157"/>
      <c r="C28" s="155"/>
      <c r="D28" s="156"/>
      <c r="E28" s="147"/>
      <c r="F28" s="147"/>
    </row>
    <row r="29" spans="1:6">
      <c r="B29" s="157"/>
      <c r="C29" s="155"/>
      <c r="D29" s="156"/>
      <c r="E29" s="147"/>
      <c r="F29" s="147"/>
    </row>
    <row r="31" spans="1:6">
      <c r="A31" s="153"/>
      <c r="B31" s="154"/>
      <c r="C31" s="155"/>
      <c r="D31" s="156"/>
      <c r="E31" s="147"/>
      <c r="F31" s="147"/>
    </row>
    <row r="33" spans="1:6">
      <c r="A33" s="153"/>
      <c r="B33" s="149"/>
    </row>
    <row r="34" spans="1:6">
      <c r="B34" s="157"/>
      <c r="C34" s="158"/>
      <c r="D34" s="150"/>
      <c r="E34" s="147"/>
      <c r="F34" s="147"/>
    </row>
    <row r="35" spans="1:6">
      <c r="B35" s="157"/>
      <c r="C35" s="158"/>
      <c r="D35" s="150"/>
      <c r="E35" s="147"/>
      <c r="F35" s="147"/>
    </row>
    <row r="36" spans="1:6">
      <c r="B36" s="157"/>
      <c r="C36" s="158"/>
      <c r="D36" s="150"/>
      <c r="E36" s="147"/>
      <c r="F36" s="147"/>
    </row>
    <row r="38" spans="1:6">
      <c r="A38" s="153"/>
      <c r="B38" s="154"/>
      <c r="C38" s="155"/>
      <c r="D38" s="156"/>
      <c r="E38" s="147"/>
      <c r="F38" s="147"/>
    </row>
    <row r="40" spans="1:6">
      <c r="A40" s="153"/>
      <c r="B40" s="154"/>
      <c r="C40" s="155"/>
      <c r="D40" s="156"/>
      <c r="E40" s="147"/>
      <c r="F40" s="147"/>
    </row>
    <row r="42" spans="1:6">
      <c r="A42" s="153"/>
      <c r="B42" s="154"/>
      <c r="C42" s="155"/>
      <c r="D42" s="156"/>
      <c r="E42" s="147"/>
      <c r="F42" s="147"/>
    </row>
    <row r="44" spans="1:6">
      <c r="A44" s="153"/>
      <c r="B44" s="154"/>
      <c r="C44" s="155"/>
      <c r="D44" s="156"/>
      <c r="E44" s="147"/>
      <c r="F44" s="147"/>
    </row>
    <row r="46" spans="1:6">
      <c r="A46" s="153"/>
      <c r="B46" s="149"/>
    </row>
    <row r="47" spans="1:6">
      <c r="B47" s="157"/>
      <c r="C47" s="158"/>
      <c r="D47" s="150"/>
      <c r="F47" s="147"/>
    </row>
    <row r="48" spans="1:6">
      <c r="B48" s="157"/>
      <c r="C48" s="158"/>
      <c r="D48" s="150"/>
      <c r="F48" s="147"/>
    </row>
    <row r="49" spans="1:6">
      <c r="B49" s="157"/>
      <c r="C49" s="158"/>
      <c r="D49" s="150"/>
      <c r="F49" s="147"/>
    </row>
    <row r="50" spans="1:6">
      <c r="B50" s="157"/>
      <c r="C50" s="158"/>
      <c r="D50" s="150"/>
      <c r="F50" s="147"/>
    </row>
    <row r="52" spans="1:6">
      <c r="A52" s="153"/>
      <c r="B52" s="149"/>
    </row>
    <row r="53" spans="1:6">
      <c r="B53" s="157"/>
      <c r="C53" s="158"/>
      <c r="F53" s="147"/>
    </row>
    <row r="54" spans="1:6">
      <c r="B54" s="157"/>
      <c r="C54" s="158"/>
      <c r="F54" s="147"/>
    </row>
    <row r="55" spans="1:6">
      <c r="B55" s="157"/>
      <c r="C55" s="158"/>
      <c r="F55" s="147"/>
    </row>
    <row r="56" spans="1:6">
      <c r="B56" s="157"/>
      <c r="C56" s="158"/>
      <c r="F56" s="147"/>
    </row>
    <row r="57" spans="1:6">
      <c r="B57" s="157"/>
      <c r="C57" s="158"/>
      <c r="F57" s="147"/>
    </row>
    <row r="58" spans="1:6">
      <c r="B58" s="157"/>
      <c r="C58" s="158"/>
      <c r="F58" s="147"/>
    </row>
    <row r="59" spans="1:6">
      <c r="B59" s="157"/>
      <c r="C59" s="158"/>
      <c r="F59" s="147"/>
    </row>
    <row r="61" spans="1:6">
      <c r="A61" s="153"/>
      <c r="C61" s="155"/>
      <c r="D61" s="156"/>
      <c r="E61" s="147"/>
      <c r="F61" s="147"/>
    </row>
    <row r="62" spans="1:6">
      <c r="A62" s="157"/>
      <c r="B62" s="157"/>
      <c r="C62" s="150"/>
      <c r="D62" s="150"/>
      <c r="E62" s="151"/>
      <c r="F62" s="147"/>
    </row>
    <row r="63" spans="1:6">
      <c r="A63" s="157"/>
      <c r="B63" s="157"/>
      <c r="C63" s="150"/>
      <c r="D63" s="150"/>
      <c r="E63" s="151"/>
      <c r="F63" s="147"/>
    </row>
    <row r="64" spans="1:6">
      <c r="A64" s="157"/>
      <c r="B64" s="157"/>
      <c r="C64" s="150"/>
      <c r="D64" s="150"/>
      <c r="E64" s="151"/>
      <c r="F64" s="147"/>
    </row>
    <row r="65" spans="1:6">
      <c r="A65" s="157"/>
      <c r="B65" s="157"/>
      <c r="C65" s="150"/>
      <c r="D65" s="150"/>
      <c r="E65" s="151"/>
      <c r="F65" s="147"/>
    </row>
    <row r="67" spans="1:6">
      <c r="A67" s="153"/>
      <c r="C67" s="155"/>
      <c r="D67" s="156"/>
      <c r="E67" s="147"/>
      <c r="F67" s="147"/>
    </row>
    <row r="68" spans="1:6">
      <c r="A68" s="157"/>
      <c r="B68" s="157"/>
      <c r="C68" s="150"/>
      <c r="D68" s="150"/>
      <c r="E68" s="151"/>
      <c r="F68" s="147"/>
    </row>
    <row r="69" spans="1:6">
      <c r="A69" s="157"/>
      <c r="B69" s="157"/>
      <c r="C69" s="150"/>
      <c r="D69" s="150"/>
      <c r="E69" s="151"/>
      <c r="F69" s="147"/>
    </row>
    <row r="71" spans="1:6">
      <c r="A71" s="153"/>
      <c r="C71" s="150"/>
      <c r="D71" s="156"/>
      <c r="E71" s="147"/>
      <c r="F71" s="147"/>
    </row>
    <row r="73" spans="1:6">
      <c r="A73" s="153"/>
      <c r="C73" s="150"/>
      <c r="D73" s="156"/>
      <c r="E73" s="147"/>
      <c r="F73" s="147"/>
    </row>
    <row r="75" spans="1:6">
      <c r="A75" s="153"/>
      <c r="B75" s="149"/>
      <c r="C75" s="155"/>
      <c r="D75" s="156"/>
      <c r="E75" s="147"/>
      <c r="F75" s="147"/>
    </row>
    <row r="77" spans="1:6">
      <c r="A77" s="153"/>
      <c r="B77" s="149"/>
      <c r="C77" s="155"/>
      <c r="D77" s="156"/>
      <c r="E77" s="147"/>
      <c r="F77" s="147"/>
    </row>
    <row r="79" spans="1:6">
      <c r="A79" s="153"/>
      <c r="C79" s="155"/>
      <c r="D79" s="156"/>
      <c r="E79" s="147"/>
      <c r="F79" s="147"/>
    </row>
    <row r="81" spans="1:6">
      <c r="A81" s="153"/>
      <c r="B81" s="159"/>
      <c r="C81" s="155"/>
      <c r="D81" s="156"/>
      <c r="E81" s="147"/>
      <c r="F81" s="147"/>
    </row>
    <row r="83" spans="1:6">
      <c r="A83" s="153"/>
      <c r="B83" s="159"/>
      <c r="C83" s="155"/>
      <c r="D83" s="156"/>
      <c r="E83" s="147"/>
      <c r="F83" s="147"/>
    </row>
    <row r="85" spans="1:6">
      <c r="A85" s="153"/>
      <c r="B85" s="149"/>
      <c r="C85" s="155"/>
      <c r="D85" s="156"/>
      <c r="E85" s="147"/>
      <c r="F85" s="147"/>
    </row>
    <row r="86" spans="1:6">
      <c r="A86" s="153"/>
      <c r="B86" s="149"/>
      <c r="C86" s="155"/>
      <c r="D86" s="156"/>
      <c r="E86" s="147"/>
      <c r="F86" s="147"/>
    </row>
    <row r="87" spans="1:6">
      <c r="A87" s="153"/>
      <c r="B87" s="149"/>
      <c r="C87" s="155"/>
      <c r="D87" s="156"/>
      <c r="E87" s="147"/>
      <c r="F87" s="147"/>
    </row>
    <row r="88" spans="1:6">
      <c r="A88" s="153"/>
      <c r="B88" s="149"/>
      <c r="C88" s="155"/>
      <c r="D88" s="156"/>
      <c r="E88" s="147"/>
      <c r="F88" s="147"/>
    </row>
    <row r="89" spans="1:6">
      <c r="A89" s="153"/>
      <c r="B89" s="149"/>
      <c r="C89" s="155"/>
      <c r="D89" s="156"/>
      <c r="E89" s="147"/>
      <c r="F89" s="147"/>
    </row>
    <row r="90" spans="1:6">
      <c r="A90" s="153"/>
      <c r="B90" s="149"/>
      <c r="C90" s="155"/>
      <c r="D90" s="156"/>
      <c r="E90" s="147"/>
      <c r="F90" s="147"/>
    </row>
    <row r="91" spans="1:6">
      <c r="B91" s="149"/>
    </row>
    <row r="93" spans="1:6">
      <c r="A93" s="153"/>
      <c r="B93" s="149"/>
      <c r="C93" s="155"/>
      <c r="D93" s="156"/>
      <c r="E93" s="147"/>
      <c r="F93" s="147"/>
    </row>
    <row r="94" spans="1:6">
      <c r="A94" s="153"/>
      <c r="B94" s="149"/>
      <c r="C94" s="155"/>
      <c r="D94" s="156"/>
      <c r="E94" s="147"/>
      <c r="F94" s="147"/>
    </row>
    <row r="95" spans="1:6">
      <c r="A95" s="153"/>
      <c r="B95" s="149"/>
      <c r="C95" s="155"/>
      <c r="D95" s="156"/>
      <c r="E95" s="147"/>
      <c r="F95" s="147"/>
    </row>
    <row r="96" spans="1:6">
      <c r="A96" s="153"/>
      <c r="B96" s="149"/>
      <c r="C96" s="155"/>
      <c r="D96" s="156"/>
      <c r="E96" s="147"/>
      <c r="F96" s="147"/>
    </row>
    <row r="97" spans="1:6">
      <c r="A97" s="153"/>
      <c r="B97" s="149"/>
      <c r="C97" s="155"/>
      <c r="D97" s="156"/>
      <c r="E97" s="147"/>
      <c r="F97" s="147"/>
    </row>
    <row r="98" spans="1:6">
      <c r="A98" s="153"/>
      <c r="B98" s="149"/>
      <c r="C98" s="155"/>
      <c r="D98" s="156"/>
      <c r="E98" s="147"/>
      <c r="F98" s="147"/>
    </row>
    <row r="99" spans="1:6">
      <c r="B99" s="149"/>
    </row>
    <row r="101" spans="1:6">
      <c r="A101" s="153"/>
      <c r="B101" s="149"/>
      <c r="C101" s="155"/>
      <c r="D101" s="156"/>
      <c r="E101" s="147"/>
      <c r="F101" s="147"/>
    </row>
    <row r="102" spans="1:6">
      <c r="A102" s="153"/>
      <c r="B102" s="149"/>
      <c r="C102" s="155"/>
      <c r="D102" s="156"/>
      <c r="E102" s="147"/>
      <c r="F102" s="147"/>
    </row>
    <row r="103" spans="1:6">
      <c r="A103" s="153"/>
      <c r="B103" s="149"/>
      <c r="C103" s="155"/>
      <c r="D103" s="156"/>
      <c r="E103" s="147"/>
      <c r="F103" s="147"/>
    </row>
    <row r="104" spans="1:6">
      <c r="A104" s="153"/>
      <c r="B104" s="149"/>
      <c r="C104" s="155"/>
      <c r="D104" s="156"/>
      <c r="E104" s="147"/>
      <c r="F104" s="147"/>
    </row>
    <row r="105" spans="1:6">
      <c r="A105" s="153"/>
      <c r="B105" s="149"/>
      <c r="C105" s="155"/>
      <c r="D105" s="156"/>
      <c r="E105" s="147"/>
      <c r="F105" s="147"/>
    </row>
    <row r="106" spans="1:6">
      <c r="A106" s="153"/>
      <c r="B106" s="149"/>
      <c r="C106" s="155"/>
      <c r="D106" s="156"/>
      <c r="E106" s="147"/>
      <c r="F106" s="147"/>
    </row>
    <row r="107" spans="1:6">
      <c r="B107" s="149"/>
    </row>
    <row r="109" spans="1:6">
      <c r="A109" s="153"/>
      <c r="B109" s="149"/>
      <c r="C109" s="155"/>
      <c r="D109" s="156"/>
      <c r="E109" s="147"/>
      <c r="F109" s="147"/>
    </row>
    <row r="110" spans="1:6">
      <c r="A110" s="153"/>
      <c r="B110" s="149"/>
      <c r="C110" s="155"/>
      <c r="D110" s="156"/>
      <c r="E110" s="147"/>
      <c r="F110" s="147"/>
    </row>
    <row r="111" spans="1:6">
      <c r="A111" s="153"/>
      <c r="B111" s="149"/>
      <c r="C111" s="155"/>
      <c r="D111" s="156"/>
      <c r="E111" s="147"/>
      <c r="F111" s="147"/>
    </row>
    <row r="112" spans="1:6">
      <c r="B112" s="149"/>
    </row>
    <row r="113" spans="1:6">
      <c r="B113" s="149"/>
    </row>
    <row r="114" spans="1:6">
      <c r="A114" s="153"/>
      <c r="B114" s="149"/>
      <c r="C114" s="155"/>
      <c r="D114" s="156"/>
      <c r="E114" s="147"/>
      <c r="F114" s="147"/>
    </row>
    <row r="115" spans="1:6">
      <c r="B115" s="149"/>
    </row>
    <row r="117" spans="1:6">
      <c r="A117" s="153"/>
      <c r="B117" s="149"/>
      <c r="C117" s="155"/>
      <c r="D117" s="156"/>
      <c r="E117" s="147"/>
      <c r="F117" s="147"/>
    </row>
    <row r="119" spans="1:6">
      <c r="A119" s="153"/>
      <c r="B119" s="149"/>
      <c r="C119" s="155"/>
      <c r="D119" s="156"/>
      <c r="E119" s="147"/>
      <c r="F119" s="147"/>
    </row>
    <row r="121" spans="1:6">
      <c r="A121" s="153"/>
      <c r="B121" s="149"/>
      <c r="C121" s="155"/>
      <c r="D121" s="156"/>
      <c r="E121" s="147"/>
      <c r="F121" s="147"/>
    </row>
    <row r="123" spans="1:6">
      <c r="A123" s="153"/>
      <c r="B123" s="149"/>
      <c r="C123" s="155"/>
      <c r="D123" s="156"/>
      <c r="E123" s="147"/>
      <c r="F123" s="147"/>
    </row>
    <row r="125" spans="1:6">
      <c r="A125" s="153"/>
      <c r="B125" s="149"/>
      <c r="C125" s="155"/>
      <c r="D125" s="156"/>
      <c r="E125" s="147"/>
      <c r="F125" s="147"/>
    </row>
    <row r="127" spans="1:6">
      <c r="B127" s="149"/>
      <c r="C127" s="155"/>
      <c r="D127" s="156"/>
      <c r="E127" s="147"/>
      <c r="F127" s="147"/>
    </row>
    <row r="129" spans="1:8">
      <c r="A129" s="153"/>
      <c r="B129" s="149"/>
      <c r="C129" s="155"/>
      <c r="D129" s="156"/>
      <c r="E129" s="147"/>
      <c r="F129" s="147"/>
    </row>
    <row r="131" spans="1:8">
      <c r="A131" s="153"/>
      <c r="B131" s="149"/>
      <c r="C131" s="155"/>
      <c r="D131" s="156"/>
      <c r="E131" s="147"/>
      <c r="F131" s="147"/>
    </row>
    <row r="133" spans="1:8">
      <c r="A133" s="153"/>
      <c r="B133" s="149"/>
      <c r="C133" s="155"/>
      <c r="D133" s="156"/>
      <c r="E133" s="147"/>
      <c r="F133" s="147"/>
    </row>
    <row r="135" spans="1:8">
      <c r="A135" s="153"/>
      <c r="B135" s="149"/>
      <c r="C135" s="155"/>
      <c r="D135" s="156"/>
      <c r="E135" s="147"/>
      <c r="F135" s="147"/>
    </row>
    <row r="137" spans="1:8">
      <c r="A137" s="153"/>
      <c r="B137" s="149"/>
      <c r="C137" s="155"/>
      <c r="D137" s="156"/>
      <c r="E137" s="147"/>
      <c r="F137" s="147"/>
    </row>
    <row r="139" spans="1:8">
      <c r="A139" s="153"/>
      <c r="B139" s="149"/>
      <c r="C139" s="155"/>
      <c r="D139" s="156"/>
      <c r="E139" s="147"/>
      <c r="F139" s="147"/>
    </row>
    <row r="140" spans="1:8">
      <c r="A140" s="153"/>
      <c r="B140" s="149"/>
      <c r="C140" s="155"/>
      <c r="D140" s="156"/>
      <c r="E140" s="147"/>
      <c r="F140" s="147"/>
    </row>
    <row r="141" spans="1:8">
      <c r="A141" s="153"/>
      <c r="B141" s="149"/>
      <c r="C141" s="155"/>
      <c r="D141" s="156"/>
      <c r="E141" s="147"/>
      <c r="F141" s="147"/>
    </row>
    <row r="142" spans="1:8">
      <c r="A142" s="153"/>
      <c r="C142" s="155"/>
      <c r="D142" s="156"/>
      <c r="E142" s="147"/>
      <c r="F142" s="147"/>
      <c r="H142" s="141"/>
    </row>
    <row r="143" spans="1:8">
      <c r="A143" s="153"/>
      <c r="B143" s="149"/>
      <c r="C143" s="155"/>
      <c r="D143" s="156"/>
      <c r="E143" s="147"/>
      <c r="F143" s="147"/>
    </row>
    <row r="145" spans="1:6">
      <c r="A145" s="153"/>
      <c r="B145" s="149"/>
      <c r="C145" s="155"/>
      <c r="D145" s="156"/>
      <c r="E145" s="147"/>
      <c r="F145" s="147"/>
    </row>
  </sheetData>
  <sheetProtection password="C610" sheet="1"/>
  <mergeCells count="1">
    <mergeCell ref="A22:B22"/>
  </mergeCells>
  <pageMargins left="0.98425196850393704" right="0.19685039370078741" top="0.98425196850393704" bottom="0.98425196850393704" header="0.19685039370078741" footer="0.19685039370078741"/>
  <pageSetup paperSize="9" orientation="portrait" horizontalDpi="360" verticalDpi="360" r:id="rId1"/>
  <headerFooter alignWithMargins="0">
    <oddHeader>&amp;R&amp;P/&amp;N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7C8FD-02EA-4B97-8BA2-4F0891E7C51B}">
  <dimension ref="A1:G28"/>
  <sheetViews>
    <sheetView view="pageBreakPreview" zoomScaleNormal="100" workbookViewId="0">
      <selection activeCell="E5" sqref="E5:E21"/>
    </sheetView>
  </sheetViews>
  <sheetFormatPr defaultColWidth="9.109375" defaultRowHeight="13.8"/>
  <cols>
    <col min="1" max="1" width="4.6640625" style="143" customWidth="1"/>
    <col min="2" max="2" width="45.6640625" style="140" customWidth="1"/>
    <col min="3" max="4" width="6.6640625" style="140" customWidth="1"/>
    <col min="5" max="5" width="12.6640625" style="160" customWidth="1"/>
    <col min="6" max="6" width="12.6640625" style="141" customWidth="1"/>
    <col min="7" max="16" width="9.109375" style="140"/>
    <col min="17" max="17" width="7.44140625" style="140" customWidth="1"/>
    <col min="18" max="18" width="3.6640625" style="140" customWidth="1"/>
    <col min="19" max="256" width="9.109375" style="140"/>
    <col min="257" max="257" width="4.6640625" style="140" customWidth="1"/>
    <col min="258" max="258" width="45.6640625" style="140" customWidth="1"/>
    <col min="259" max="260" width="6.6640625" style="140" customWidth="1"/>
    <col min="261" max="262" width="12.6640625" style="140" customWidth="1"/>
    <col min="263" max="272" width="9.109375" style="140"/>
    <col min="273" max="273" width="7.44140625" style="140" customWidth="1"/>
    <col min="274" max="274" width="3.6640625" style="140" customWidth="1"/>
    <col min="275" max="512" width="9.109375" style="140"/>
    <col min="513" max="513" width="4.6640625" style="140" customWidth="1"/>
    <col min="514" max="514" width="45.6640625" style="140" customWidth="1"/>
    <col min="515" max="516" width="6.6640625" style="140" customWidth="1"/>
    <col min="517" max="518" width="12.6640625" style="140" customWidth="1"/>
    <col min="519" max="528" width="9.109375" style="140"/>
    <col min="529" max="529" width="7.44140625" style="140" customWidth="1"/>
    <col min="530" max="530" width="3.6640625" style="140" customWidth="1"/>
    <col min="531" max="768" width="9.109375" style="140"/>
    <col min="769" max="769" width="4.6640625" style="140" customWidth="1"/>
    <col min="770" max="770" width="45.6640625" style="140" customWidth="1"/>
    <col min="771" max="772" width="6.6640625" style="140" customWidth="1"/>
    <col min="773" max="774" width="12.6640625" style="140" customWidth="1"/>
    <col min="775" max="784" width="9.109375" style="140"/>
    <col min="785" max="785" width="7.44140625" style="140" customWidth="1"/>
    <col min="786" max="786" width="3.6640625" style="140" customWidth="1"/>
    <col min="787" max="1024" width="9.109375" style="140"/>
    <col min="1025" max="1025" width="4.6640625" style="140" customWidth="1"/>
    <col min="1026" max="1026" width="45.6640625" style="140" customWidth="1"/>
    <col min="1027" max="1028" width="6.6640625" style="140" customWidth="1"/>
    <col min="1029" max="1030" width="12.6640625" style="140" customWidth="1"/>
    <col min="1031" max="1040" width="9.109375" style="140"/>
    <col min="1041" max="1041" width="7.44140625" style="140" customWidth="1"/>
    <col min="1042" max="1042" width="3.6640625" style="140" customWidth="1"/>
    <col min="1043" max="1280" width="9.109375" style="140"/>
    <col min="1281" max="1281" width="4.6640625" style="140" customWidth="1"/>
    <col min="1282" max="1282" width="45.6640625" style="140" customWidth="1"/>
    <col min="1283" max="1284" width="6.6640625" style="140" customWidth="1"/>
    <col min="1285" max="1286" width="12.6640625" style="140" customWidth="1"/>
    <col min="1287" max="1296" width="9.109375" style="140"/>
    <col min="1297" max="1297" width="7.44140625" style="140" customWidth="1"/>
    <col min="1298" max="1298" width="3.6640625" style="140" customWidth="1"/>
    <col min="1299" max="1536" width="9.109375" style="140"/>
    <col min="1537" max="1537" width="4.6640625" style="140" customWidth="1"/>
    <col min="1538" max="1538" width="45.6640625" style="140" customWidth="1"/>
    <col min="1539" max="1540" width="6.6640625" style="140" customWidth="1"/>
    <col min="1541" max="1542" width="12.6640625" style="140" customWidth="1"/>
    <col min="1543" max="1552" width="9.109375" style="140"/>
    <col min="1553" max="1553" width="7.44140625" style="140" customWidth="1"/>
    <col min="1554" max="1554" width="3.6640625" style="140" customWidth="1"/>
    <col min="1555" max="1792" width="9.109375" style="140"/>
    <col min="1793" max="1793" width="4.6640625" style="140" customWidth="1"/>
    <col min="1794" max="1794" width="45.6640625" style="140" customWidth="1"/>
    <col min="1795" max="1796" width="6.6640625" style="140" customWidth="1"/>
    <col min="1797" max="1798" width="12.6640625" style="140" customWidth="1"/>
    <col min="1799" max="1808" width="9.109375" style="140"/>
    <col min="1809" max="1809" width="7.44140625" style="140" customWidth="1"/>
    <col min="1810" max="1810" width="3.6640625" style="140" customWidth="1"/>
    <col min="1811" max="2048" width="9.109375" style="140"/>
    <col min="2049" max="2049" width="4.6640625" style="140" customWidth="1"/>
    <col min="2050" max="2050" width="45.6640625" style="140" customWidth="1"/>
    <col min="2051" max="2052" width="6.6640625" style="140" customWidth="1"/>
    <col min="2053" max="2054" width="12.6640625" style="140" customWidth="1"/>
    <col min="2055" max="2064" width="9.109375" style="140"/>
    <col min="2065" max="2065" width="7.44140625" style="140" customWidth="1"/>
    <col min="2066" max="2066" width="3.6640625" style="140" customWidth="1"/>
    <col min="2067" max="2304" width="9.109375" style="140"/>
    <col min="2305" max="2305" width="4.6640625" style="140" customWidth="1"/>
    <col min="2306" max="2306" width="45.6640625" style="140" customWidth="1"/>
    <col min="2307" max="2308" width="6.6640625" style="140" customWidth="1"/>
    <col min="2309" max="2310" width="12.6640625" style="140" customWidth="1"/>
    <col min="2311" max="2320" width="9.109375" style="140"/>
    <col min="2321" max="2321" width="7.44140625" style="140" customWidth="1"/>
    <col min="2322" max="2322" width="3.6640625" style="140" customWidth="1"/>
    <col min="2323" max="2560" width="9.109375" style="140"/>
    <col min="2561" max="2561" width="4.6640625" style="140" customWidth="1"/>
    <col min="2562" max="2562" width="45.6640625" style="140" customWidth="1"/>
    <col min="2563" max="2564" width="6.6640625" style="140" customWidth="1"/>
    <col min="2565" max="2566" width="12.6640625" style="140" customWidth="1"/>
    <col min="2567" max="2576" width="9.109375" style="140"/>
    <col min="2577" max="2577" width="7.44140625" style="140" customWidth="1"/>
    <col min="2578" max="2578" width="3.6640625" style="140" customWidth="1"/>
    <col min="2579" max="2816" width="9.109375" style="140"/>
    <col min="2817" max="2817" width="4.6640625" style="140" customWidth="1"/>
    <col min="2818" max="2818" width="45.6640625" style="140" customWidth="1"/>
    <col min="2819" max="2820" width="6.6640625" style="140" customWidth="1"/>
    <col min="2821" max="2822" width="12.6640625" style="140" customWidth="1"/>
    <col min="2823" max="2832" width="9.109375" style="140"/>
    <col min="2833" max="2833" width="7.44140625" style="140" customWidth="1"/>
    <col min="2834" max="2834" width="3.6640625" style="140" customWidth="1"/>
    <col min="2835" max="3072" width="9.109375" style="140"/>
    <col min="3073" max="3073" width="4.6640625" style="140" customWidth="1"/>
    <col min="3074" max="3074" width="45.6640625" style="140" customWidth="1"/>
    <col min="3075" max="3076" width="6.6640625" style="140" customWidth="1"/>
    <col min="3077" max="3078" width="12.6640625" style="140" customWidth="1"/>
    <col min="3079" max="3088" width="9.109375" style="140"/>
    <col min="3089" max="3089" width="7.44140625" style="140" customWidth="1"/>
    <col min="3090" max="3090" width="3.6640625" style="140" customWidth="1"/>
    <col min="3091" max="3328" width="9.109375" style="140"/>
    <col min="3329" max="3329" width="4.6640625" style="140" customWidth="1"/>
    <col min="3330" max="3330" width="45.6640625" style="140" customWidth="1"/>
    <col min="3331" max="3332" width="6.6640625" style="140" customWidth="1"/>
    <col min="3333" max="3334" width="12.6640625" style="140" customWidth="1"/>
    <col min="3335" max="3344" width="9.109375" style="140"/>
    <col min="3345" max="3345" width="7.44140625" style="140" customWidth="1"/>
    <col min="3346" max="3346" width="3.6640625" style="140" customWidth="1"/>
    <col min="3347" max="3584" width="9.109375" style="140"/>
    <col min="3585" max="3585" width="4.6640625" style="140" customWidth="1"/>
    <col min="3586" max="3586" width="45.6640625" style="140" customWidth="1"/>
    <col min="3587" max="3588" width="6.6640625" style="140" customWidth="1"/>
    <col min="3589" max="3590" width="12.6640625" style="140" customWidth="1"/>
    <col min="3591" max="3600" width="9.109375" style="140"/>
    <col min="3601" max="3601" width="7.44140625" style="140" customWidth="1"/>
    <col min="3602" max="3602" width="3.6640625" style="140" customWidth="1"/>
    <col min="3603" max="3840" width="9.109375" style="140"/>
    <col min="3841" max="3841" width="4.6640625" style="140" customWidth="1"/>
    <col min="3842" max="3842" width="45.6640625" style="140" customWidth="1"/>
    <col min="3843" max="3844" width="6.6640625" style="140" customWidth="1"/>
    <col min="3845" max="3846" width="12.6640625" style="140" customWidth="1"/>
    <col min="3847" max="3856" width="9.109375" style="140"/>
    <col min="3857" max="3857" width="7.44140625" style="140" customWidth="1"/>
    <col min="3858" max="3858" width="3.6640625" style="140" customWidth="1"/>
    <col min="3859" max="4096" width="9.109375" style="140"/>
    <col min="4097" max="4097" width="4.6640625" style="140" customWidth="1"/>
    <col min="4098" max="4098" width="45.6640625" style="140" customWidth="1"/>
    <col min="4099" max="4100" width="6.6640625" style="140" customWidth="1"/>
    <col min="4101" max="4102" width="12.6640625" style="140" customWidth="1"/>
    <col min="4103" max="4112" width="9.109375" style="140"/>
    <col min="4113" max="4113" width="7.44140625" style="140" customWidth="1"/>
    <col min="4114" max="4114" width="3.6640625" style="140" customWidth="1"/>
    <col min="4115" max="4352" width="9.109375" style="140"/>
    <col min="4353" max="4353" width="4.6640625" style="140" customWidth="1"/>
    <col min="4354" max="4354" width="45.6640625" style="140" customWidth="1"/>
    <col min="4355" max="4356" width="6.6640625" style="140" customWidth="1"/>
    <col min="4357" max="4358" width="12.6640625" style="140" customWidth="1"/>
    <col min="4359" max="4368" width="9.109375" style="140"/>
    <col min="4369" max="4369" width="7.44140625" style="140" customWidth="1"/>
    <col min="4370" max="4370" width="3.6640625" style="140" customWidth="1"/>
    <col min="4371" max="4608" width="9.109375" style="140"/>
    <col min="4609" max="4609" width="4.6640625" style="140" customWidth="1"/>
    <col min="4610" max="4610" width="45.6640625" style="140" customWidth="1"/>
    <col min="4611" max="4612" width="6.6640625" style="140" customWidth="1"/>
    <col min="4613" max="4614" width="12.6640625" style="140" customWidth="1"/>
    <col min="4615" max="4624" width="9.109375" style="140"/>
    <col min="4625" max="4625" width="7.44140625" style="140" customWidth="1"/>
    <col min="4626" max="4626" width="3.6640625" style="140" customWidth="1"/>
    <col min="4627" max="4864" width="9.109375" style="140"/>
    <col min="4865" max="4865" width="4.6640625" style="140" customWidth="1"/>
    <col min="4866" max="4866" width="45.6640625" style="140" customWidth="1"/>
    <col min="4867" max="4868" width="6.6640625" style="140" customWidth="1"/>
    <col min="4869" max="4870" width="12.6640625" style="140" customWidth="1"/>
    <col min="4871" max="4880" width="9.109375" style="140"/>
    <col min="4881" max="4881" width="7.44140625" style="140" customWidth="1"/>
    <col min="4882" max="4882" width="3.6640625" style="140" customWidth="1"/>
    <col min="4883" max="5120" width="9.109375" style="140"/>
    <col min="5121" max="5121" width="4.6640625" style="140" customWidth="1"/>
    <col min="5122" max="5122" width="45.6640625" style="140" customWidth="1"/>
    <col min="5123" max="5124" width="6.6640625" style="140" customWidth="1"/>
    <col min="5125" max="5126" width="12.6640625" style="140" customWidth="1"/>
    <col min="5127" max="5136" width="9.109375" style="140"/>
    <col min="5137" max="5137" width="7.44140625" style="140" customWidth="1"/>
    <col min="5138" max="5138" width="3.6640625" style="140" customWidth="1"/>
    <col min="5139" max="5376" width="9.109375" style="140"/>
    <col min="5377" max="5377" width="4.6640625" style="140" customWidth="1"/>
    <col min="5378" max="5378" width="45.6640625" style="140" customWidth="1"/>
    <col min="5379" max="5380" width="6.6640625" style="140" customWidth="1"/>
    <col min="5381" max="5382" width="12.6640625" style="140" customWidth="1"/>
    <col min="5383" max="5392" width="9.109375" style="140"/>
    <col min="5393" max="5393" width="7.44140625" style="140" customWidth="1"/>
    <col min="5394" max="5394" width="3.6640625" style="140" customWidth="1"/>
    <col min="5395" max="5632" width="9.109375" style="140"/>
    <col min="5633" max="5633" width="4.6640625" style="140" customWidth="1"/>
    <col min="5634" max="5634" width="45.6640625" style="140" customWidth="1"/>
    <col min="5635" max="5636" width="6.6640625" style="140" customWidth="1"/>
    <col min="5637" max="5638" width="12.6640625" style="140" customWidth="1"/>
    <col min="5639" max="5648" width="9.109375" style="140"/>
    <col min="5649" max="5649" width="7.44140625" style="140" customWidth="1"/>
    <col min="5650" max="5650" width="3.6640625" style="140" customWidth="1"/>
    <col min="5651" max="5888" width="9.109375" style="140"/>
    <col min="5889" max="5889" width="4.6640625" style="140" customWidth="1"/>
    <col min="5890" max="5890" width="45.6640625" style="140" customWidth="1"/>
    <col min="5891" max="5892" width="6.6640625" style="140" customWidth="1"/>
    <col min="5893" max="5894" width="12.6640625" style="140" customWidth="1"/>
    <col min="5895" max="5904" width="9.109375" style="140"/>
    <col min="5905" max="5905" width="7.44140625" style="140" customWidth="1"/>
    <col min="5906" max="5906" width="3.6640625" style="140" customWidth="1"/>
    <col min="5907" max="6144" width="9.109375" style="140"/>
    <col min="6145" max="6145" width="4.6640625" style="140" customWidth="1"/>
    <col min="6146" max="6146" width="45.6640625" style="140" customWidth="1"/>
    <col min="6147" max="6148" width="6.6640625" style="140" customWidth="1"/>
    <col min="6149" max="6150" width="12.6640625" style="140" customWidth="1"/>
    <col min="6151" max="6160" width="9.109375" style="140"/>
    <col min="6161" max="6161" width="7.44140625" style="140" customWidth="1"/>
    <col min="6162" max="6162" width="3.6640625" style="140" customWidth="1"/>
    <col min="6163" max="6400" width="9.109375" style="140"/>
    <col min="6401" max="6401" width="4.6640625" style="140" customWidth="1"/>
    <col min="6402" max="6402" width="45.6640625" style="140" customWidth="1"/>
    <col min="6403" max="6404" width="6.6640625" style="140" customWidth="1"/>
    <col min="6405" max="6406" width="12.6640625" style="140" customWidth="1"/>
    <col min="6407" max="6416" width="9.109375" style="140"/>
    <col min="6417" max="6417" width="7.44140625" style="140" customWidth="1"/>
    <col min="6418" max="6418" width="3.6640625" style="140" customWidth="1"/>
    <col min="6419" max="6656" width="9.109375" style="140"/>
    <col min="6657" max="6657" width="4.6640625" style="140" customWidth="1"/>
    <col min="6658" max="6658" width="45.6640625" style="140" customWidth="1"/>
    <col min="6659" max="6660" width="6.6640625" style="140" customWidth="1"/>
    <col min="6661" max="6662" width="12.6640625" style="140" customWidth="1"/>
    <col min="6663" max="6672" width="9.109375" style="140"/>
    <col min="6673" max="6673" width="7.44140625" style="140" customWidth="1"/>
    <col min="6674" max="6674" width="3.6640625" style="140" customWidth="1"/>
    <col min="6675" max="6912" width="9.109375" style="140"/>
    <col min="6913" max="6913" width="4.6640625" style="140" customWidth="1"/>
    <col min="6914" max="6914" width="45.6640625" style="140" customWidth="1"/>
    <col min="6915" max="6916" width="6.6640625" style="140" customWidth="1"/>
    <col min="6917" max="6918" width="12.6640625" style="140" customWidth="1"/>
    <col min="6919" max="6928" width="9.109375" style="140"/>
    <col min="6929" max="6929" width="7.44140625" style="140" customWidth="1"/>
    <col min="6930" max="6930" width="3.6640625" style="140" customWidth="1"/>
    <col min="6931" max="7168" width="9.109375" style="140"/>
    <col min="7169" max="7169" width="4.6640625" style="140" customWidth="1"/>
    <col min="7170" max="7170" width="45.6640625" style="140" customWidth="1"/>
    <col min="7171" max="7172" width="6.6640625" style="140" customWidth="1"/>
    <col min="7173" max="7174" width="12.6640625" style="140" customWidth="1"/>
    <col min="7175" max="7184" width="9.109375" style="140"/>
    <col min="7185" max="7185" width="7.44140625" style="140" customWidth="1"/>
    <col min="7186" max="7186" width="3.6640625" style="140" customWidth="1"/>
    <col min="7187" max="7424" width="9.109375" style="140"/>
    <col min="7425" max="7425" width="4.6640625" style="140" customWidth="1"/>
    <col min="7426" max="7426" width="45.6640625" style="140" customWidth="1"/>
    <col min="7427" max="7428" width="6.6640625" style="140" customWidth="1"/>
    <col min="7429" max="7430" width="12.6640625" style="140" customWidth="1"/>
    <col min="7431" max="7440" width="9.109375" style="140"/>
    <col min="7441" max="7441" width="7.44140625" style="140" customWidth="1"/>
    <col min="7442" max="7442" width="3.6640625" style="140" customWidth="1"/>
    <col min="7443" max="7680" width="9.109375" style="140"/>
    <col min="7681" max="7681" width="4.6640625" style="140" customWidth="1"/>
    <col min="7682" max="7682" width="45.6640625" style="140" customWidth="1"/>
    <col min="7683" max="7684" width="6.6640625" style="140" customWidth="1"/>
    <col min="7685" max="7686" width="12.6640625" style="140" customWidth="1"/>
    <col min="7687" max="7696" width="9.109375" style="140"/>
    <col min="7697" max="7697" width="7.44140625" style="140" customWidth="1"/>
    <col min="7698" max="7698" width="3.6640625" style="140" customWidth="1"/>
    <col min="7699" max="7936" width="9.109375" style="140"/>
    <col min="7937" max="7937" width="4.6640625" style="140" customWidth="1"/>
    <col min="7938" max="7938" width="45.6640625" style="140" customWidth="1"/>
    <col min="7939" max="7940" width="6.6640625" style="140" customWidth="1"/>
    <col min="7941" max="7942" width="12.6640625" style="140" customWidth="1"/>
    <col min="7943" max="7952" width="9.109375" style="140"/>
    <col min="7953" max="7953" width="7.44140625" style="140" customWidth="1"/>
    <col min="7954" max="7954" width="3.6640625" style="140" customWidth="1"/>
    <col min="7955" max="8192" width="9.109375" style="140"/>
    <col min="8193" max="8193" width="4.6640625" style="140" customWidth="1"/>
    <col min="8194" max="8194" width="45.6640625" style="140" customWidth="1"/>
    <col min="8195" max="8196" width="6.6640625" style="140" customWidth="1"/>
    <col min="8197" max="8198" width="12.6640625" style="140" customWidth="1"/>
    <col min="8199" max="8208" width="9.109375" style="140"/>
    <col min="8209" max="8209" width="7.44140625" style="140" customWidth="1"/>
    <col min="8210" max="8210" width="3.6640625" style="140" customWidth="1"/>
    <col min="8211" max="8448" width="9.109375" style="140"/>
    <col min="8449" max="8449" width="4.6640625" style="140" customWidth="1"/>
    <col min="8450" max="8450" width="45.6640625" style="140" customWidth="1"/>
    <col min="8451" max="8452" width="6.6640625" style="140" customWidth="1"/>
    <col min="8453" max="8454" width="12.6640625" style="140" customWidth="1"/>
    <col min="8455" max="8464" width="9.109375" style="140"/>
    <col min="8465" max="8465" width="7.44140625" style="140" customWidth="1"/>
    <col min="8466" max="8466" width="3.6640625" style="140" customWidth="1"/>
    <col min="8467" max="8704" width="9.109375" style="140"/>
    <col min="8705" max="8705" width="4.6640625" style="140" customWidth="1"/>
    <col min="8706" max="8706" width="45.6640625" style="140" customWidth="1"/>
    <col min="8707" max="8708" width="6.6640625" style="140" customWidth="1"/>
    <col min="8709" max="8710" width="12.6640625" style="140" customWidth="1"/>
    <col min="8711" max="8720" width="9.109375" style="140"/>
    <col min="8721" max="8721" width="7.44140625" style="140" customWidth="1"/>
    <col min="8722" max="8722" width="3.6640625" style="140" customWidth="1"/>
    <col min="8723" max="8960" width="9.109375" style="140"/>
    <col min="8961" max="8961" width="4.6640625" style="140" customWidth="1"/>
    <col min="8962" max="8962" width="45.6640625" style="140" customWidth="1"/>
    <col min="8963" max="8964" width="6.6640625" style="140" customWidth="1"/>
    <col min="8965" max="8966" width="12.6640625" style="140" customWidth="1"/>
    <col min="8967" max="8976" width="9.109375" style="140"/>
    <col min="8977" max="8977" width="7.44140625" style="140" customWidth="1"/>
    <col min="8978" max="8978" width="3.6640625" style="140" customWidth="1"/>
    <col min="8979" max="9216" width="9.109375" style="140"/>
    <col min="9217" max="9217" width="4.6640625" style="140" customWidth="1"/>
    <col min="9218" max="9218" width="45.6640625" style="140" customWidth="1"/>
    <col min="9219" max="9220" width="6.6640625" style="140" customWidth="1"/>
    <col min="9221" max="9222" width="12.6640625" style="140" customWidth="1"/>
    <col min="9223" max="9232" width="9.109375" style="140"/>
    <col min="9233" max="9233" width="7.44140625" style="140" customWidth="1"/>
    <col min="9234" max="9234" width="3.6640625" style="140" customWidth="1"/>
    <col min="9235" max="9472" width="9.109375" style="140"/>
    <col min="9473" max="9473" width="4.6640625" style="140" customWidth="1"/>
    <col min="9474" max="9474" width="45.6640625" style="140" customWidth="1"/>
    <col min="9475" max="9476" width="6.6640625" style="140" customWidth="1"/>
    <col min="9477" max="9478" width="12.6640625" style="140" customWidth="1"/>
    <col min="9479" max="9488" width="9.109375" style="140"/>
    <col min="9489" max="9489" width="7.44140625" style="140" customWidth="1"/>
    <col min="9490" max="9490" width="3.6640625" style="140" customWidth="1"/>
    <col min="9491" max="9728" width="9.109375" style="140"/>
    <col min="9729" max="9729" width="4.6640625" style="140" customWidth="1"/>
    <col min="9730" max="9730" width="45.6640625" style="140" customWidth="1"/>
    <col min="9731" max="9732" width="6.6640625" style="140" customWidth="1"/>
    <col min="9733" max="9734" width="12.6640625" style="140" customWidth="1"/>
    <col min="9735" max="9744" width="9.109375" style="140"/>
    <col min="9745" max="9745" width="7.44140625" style="140" customWidth="1"/>
    <col min="9746" max="9746" width="3.6640625" style="140" customWidth="1"/>
    <col min="9747" max="9984" width="9.109375" style="140"/>
    <col min="9985" max="9985" width="4.6640625" style="140" customWidth="1"/>
    <col min="9986" max="9986" width="45.6640625" style="140" customWidth="1"/>
    <col min="9987" max="9988" width="6.6640625" style="140" customWidth="1"/>
    <col min="9989" max="9990" width="12.6640625" style="140" customWidth="1"/>
    <col min="9991" max="10000" width="9.109375" style="140"/>
    <col min="10001" max="10001" width="7.44140625" style="140" customWidth="1"/>
    <col min="10002" max="10002" width="3.6640625" style="140" customWidth="1"/>
    <col min="10003" max="10240" width="9.109375" style="140"/>
    <col min="10241" max="10241" width="4.6640625" style="140" customWidth="1"/>
    <col min="10242" max="10242" width="45.6640625" style="140" customWidth="1"/>
    <col min="10243" max="10244" width="6.6640625" style="140" customWidth="1"/>
    <col min="10245" max="10246" width="12.6640625" style="140" customWidth="1"/>
    <col min="10247" max="10256" width="9.109375" style="140"/>
    <col min="10257" max="10257" width="7.44140625" style="140" customWidth="1"/>
    <col min="10258" max="10258" width="3.6640625" style="140" customWidth="1"/>
    <col min="10259" max="10496" width="9.109375" style="140"/>
    <col min="10497" max="10497" width="4.6640625" style="140" customWidth="1"/>
    <col min="10498" max="10498" width="45.6640625" style="140" customWidth="1"/>
    <col min="10499" max="10500" width="6.6640625" style="140" customWidth="1"/>
    <col min="10501" max="10502" width="12.6640625" style="140" customWidth="1"/>
    <col min="10503" max="10512" width="9.109375" style="140"/>
    <col min="10513" max="10513" width="7.44140625" style="140" customWidth="1"/>
    <col min="10514" max="10514" width="3.6640625" style="140" customWidth="1"/>
    <col min="10515" max="10752" width="9.109375" style="140"/>
    <col min="10753" max="10753" width="4.6640625" style="140" customWidth="1"/>
    <col min="10754" max="10754" width="45.6640625" style="140" customWidth="1"/>
    <col min="10755" max="10756" width="6.6640625" style="140" customWidth="1"/>
    <col min="10757" max="10758" width="12.6640625" style="140" customWidth="1"/>
    <col min="10759" max="10768" width="9.109375" style="140"/>
    <col min="10769" max="10769" width="7.44140625" style="140" customWidth="1"/>
    <col min="10770" max="10770" width="3.6640625" style="140" customWidth="1"/>
    <col min="10771" max="11008" width="9.109375" style="140"/>
    <col min="11009" max="11009" width="4.6640625" style="140" customWidth="1"/>
    <col min="11010" max="11010" width="45.6640625" style="140" customWidth="1"/>
    <col min="11011" max="11012" width="6.6640625" style="140" customWidth="1"/>
    <col min="11013" max="11014" width="12.6640625" style="140" customWidth="1"/>
    <col min="11015" max="11024" width="9.109375" style="140"/>
    <col min="11025" max="11025" width="7.44140625" style="140" customWidth="1"/>
    <col min="11026" max="11026" width="3.6640625" style="140" customWidth="1"/>
    <col min="11027" max="11264" width="9.109375" style="140"/>
    <col min="11265" max="11265" width="4.6640625" style="140" customWidth="1"/>
    <col min="11266" max="11266" width="45.6640625" style="140" customWidth="1"/>
    <col min="11267" max="11268" width="6.6640625" style="140" customWidth="1"/>
    <col min="11269" max="11270" width="12.6640625" style="140" customWidth="1"/>
    <col min="11271" max="11280" width="9.109375" style="140"/>
    <col min="11281" max="11281" width="7.44140625" style="140" customWidth="1"/>
    <col min="11282" max="11282" width="3.6640625" style="140" customWidth="1"/>
    <col min="11283" max="11520" width="9.109375" style="140"/>
    <col min="11521" max="11521" width="4.6640625" style="140" customWidth="1"/>
    <col min="11522" max="11522" width="45.6640625" style="140" customWidth="1"/>
    <col min="11523" max="11524" width="6.6640625" style="140" customWidth="1"/>
    <col min="11525" max="11526" width="12.6640625" style="140" customWidth="1"/>
    <col min="11527" max="11536" width="9.109375" style="140"/>
    <col min="11537" max="11537" width="7.44140625" style="140" customWidth="1"/>
    <col min="11538" max="11538" width="3.6640625" style="140" customWidth="1"/>
    <col min="11539" max="11776" width="9.109375" style="140"/>
    <col min="11777" max="11777" width="4.6640625" style="140" customWidth="1"/>
    <col min="11778" max="11778" width="45.6640625" style="140" customWidth="1"/>
    <col min="11779" max="11780" width="6.6640625" style="140" customWidth="1"/>
    <col min="11781" max="11782" width="12.6640625" style="140" customWidth="1"/>
    <col min="11783" max="11792" width="9.109375" style="140"/>
    <col min="11793" max="11793" width="7.44140625" style="140" customWidth="1"/>
    <col min="11794" max="11794" width="3.6640625" style="140" customWidth="1"/>
    <col min="11795" max="12032" width="9.109375" style="140"/>
    <col min="12033" max="12033" width="4.6640625" style="140" customWidth="1"/>
    <col min="12034" max="12034" width="45.6640625" style="140" customWidth="1"/>
    <col min="12035" max="12036" width="6.6640625" style="140" customWidth="1"/>
    <col min="12037" max="12038" width="12.6640625" style="140" customWidth="1"/>
    <col min="12039" max="12048" width="9.109375" style="140"/>
    <col min="12049" max="12049" width="7.44140625" style="140" customWidth="1"/>
    <col min="12050" max="12050" width="3.6640625" style="140" customWidth="1"/>
    <col min="12051" max="12288" width="9.109375" style="140"/>
    <col min="12289" max="12289" width="4.6640625" style="140" customWidth="1"/>
    <col min="12290" max="12290" width="45.6640625" style="140" customWidth="1"/>
    <col min="12291" max="12292" width="6.6640625" style="140" customWidth="1"/>
    <col min="12293" max="12294" width="12.6640625" style="140" customWidth="1"/>
    <col min="12295" max="12304" width="9.109375" style="140"/>
    <col min="12305" max="12305" width="7.44140625" style="140" customWidth="1"/>
    <col min="12306" max="12306" width="3.6640625" style="140" customWidth="1"/>
    <col min="12307" max="12544" width="9.109375" style="140"/>
    <col min="12545" max="12545" width="4.6640625" style="140" customWidth="1"/>
    <col min="12546" max="12546" width="45.6640625" style="140" customWidth="1"/>
    <col min="12547" max="12548" width="6.6640625" style="140" customWidth="1"/>
    <col min="12549" max="12550" width="12.6640625" style="140" customWidth="1"/>
    <col min="12551" max="12560" width="9.109375" style="140"/>
    <col min="12561" max="12561" width="7.44140625" style="140" customWidth="1"/>
    <col min="12562" max="12562" width="3.6640625" style="140" customWidth="1"/>
    <col min="12563" max="12800" width="9.109375" style="140"/>
    <col min="12801" max="12801" width="4.6640625" style="140" customWidth="1"/>
    <col min="12802" max="12802" width="45.6640625" style="140" customWidth="1"/>
    <col min="12803" max="12804" width="6.6640625" style="140" customWidth="1"/>
    <col min="12805" max="12806" width="12.6640625" style="140" customWidth="1"/>
    <col min="12807" max="12816" width="9.109375" style="140"/>
    <col min="12817" max="12817" width="7.44140625" style="140" customWidth="1"/>
    <col min="12818" max="12818" width="3.6640625" style="140" customWidth="1"/>
    <col min="12819" max="13056" width="9.109375" style="140"/>
    <col min="13057" max="13057" width="4.6640625" style="140" customWidth="1"/>
    <col min="13058" max="13058" width="45.6640625" style="140" customWidth="1"/>
    <col min="13059" max="13060" width="6.6640625" style="140" customWidth="1"/>
    <col min="13061" max="13062" width="12.6640625" style="140" customWidth="1"/>
    <col min="13063" max="13072" width="9.109375" style="140"/>
    <col min="13073" max="13073" width="7.44140625" style="140" customWidth="1"/>
    <col min="13074" max="13074" width="3.6640625" style="140" customWidth="1"/>
    <col min="13075" max="13312" width="9.109375" style="140"/>
    <col min="13313" max="13313" width="4.6640625" style="140" customWidth="1"/>
    <col min="13314" max="13314" width="45.6640625" style="140" customWidth="1"/>
    <col min="13315" max="13316" width="6.6640625" style="140" customWidth="1"/>
    <col min="13317" max="13318" width="12.6640625" style="140" customWidth="1"/>
    <col min="13319" max="13328" width="9.109375" style="140"/>
    <col min="13329" max="13329" width="7.44140625" style="140" customWidth="1"/>
    <col min="13330" max="13330" width="3.6640625" style="140" customWidth="1"/>
    <col min="13331" max="13568" width="9.109375" style="140"/>
    <col min="13569" max="13569" width="4.6640625" style="140" customWidth="1"/>
    <col min="13570" max="13570" width="45.6640625" style="140" customWidth="1"/>
    <col min="13571" max="13572" width="6.6640625" style="140" customWidth="1"/>
    <col min="13573" max="13574" width="12.6640625" style="140" customWidth="1"/>
    <col min="13575" max="13584" width="9.109375" style="140"/>
    <col min="13585" max="13585" width="7.44140625" style="140" customWidth="1"/>
    <col min="13586" max="13586" width="3.6640625" style="140" customWidth="1"/>
    <col min="13587" max="13824" width="9.109375" style="140"/>
    <col min="13825" max="13825" width="4.6640625" style="140" customWidth="1"/>
    <col min="13826" max="13826" width="45.6640625" style="140" customWidth="1"/>
    <col min="13827" max="13828" width="6.6640625" style="140" customWidth="1"/>
    <col min="13829" max="13830" width="12.6640625" style="140" customWidth="1"/>
    <col min="13831" max="13840" width="9.109375" style="140"/>
    <col min="13841" max="13841" width="7.44140625" style="140" customWidth="1"/>
    <col min="13842" max="13842" width="3.6640625" style="140" customWidth="1"/>
    <col min="13843" max="14080" width="9.109375" style="140"/>
    <col min="14081" max="14081" width="4.6640625" style="140" customWidth="1"/>
    <col min="14082" max="14082" width="45.6640625" style="140" customWidth="1"/>
    <col min="14083" max="14084" width="6.6640625" style="140" customWidth="1"/>
    <col min="14085" max="14086" width="12.6640625" style="140" customWidth="1"/>
    <col min="14087" max="14096" width="9.109375" style="140"/>
    <col min="14097" max="14097" width="7.44140625" style="140" customWidth="1"/>
    <col min="14098" max="14098" width="3.6640625" style="140" customWidth="1"/>
    <col min="14099" max="14336" width="9.109375" style="140"/>
    <col min="14337" max="14337" width="4.6640625" style="140" customWidth="1"/>
    <col min="14338" max="14338" width="45.6640625" style="140" customWidth="1"/>
    <col min="14339" max="14340" width="6.6640625" style="140" customWidth="1"/>
    <col min="14341" max="14342" width="12.6640625" style="140" customWidth="1"/>
    <col min="14343" max="14352" width="9.109375" style="140"/>
    <col min="14353" max="14353" width="7.44140625" style="140" customWidth="1"/>
    <col min="14354" max="14354" width="3.6640625" style="140" customWidth="1"/>
    <col min="14355" max="14592" width="9.109375" style="140"/>
    <col min="14593" max="14593" width="4.6640625" style="140" customWidth="1"/>
    <col min="14594" max="14594" width="45.6640625" style="140" customWidth="1"/>
    <col min="14595" max="14596" width="6.6640625" style="140" customWidth="1"/>
    <col min="14597" max="14598" width="12.6640625" style="140" customWidth="1"/>
    <col min="14599" max="14608" width="9.109375" style="140"/>
    <col min="14609" max="14609" width="7.44140625" style="140" customWidth="1"/>
    <col min="14610" max="14610" width="3.6640625" style="140" customWidth="1"/>
    <col min="14611" max="14848" width="9.109375" style="140"/>
    <col min="14849" max="14849" width="4.6640625" style="140" customWidth="1"/>
    <col min="14850" max="14850" width="45.6640625" style="140" customWidth="1"/>
    <col min="14851" max="14852" width="6.6640625" style="140" customWidth="1"/>
    <col min="14853" max="14854" width="12.6640625" style="140" customWidth="1"/>
    <col min="14855" max="14864" width="9.109375" style="140"/>
    <col min="14865" max="14865" width="7.44140625" style="140" customWidth="1"/>
    <col min="14866" max="14866" width="3.6640625" style="140" customWidth="1"/>
    <col min="14867" max="15104" width="9.109375" style="140"/>
    <col min="15105" max="15105" width="4.6640625" style="140" customWidth="1"/>
    <col min="15106" max="15106" width="45.6640625" style="140" customWidth="1"/>
    <col min="15107" max="15108" width="6.6640625" style="140" customWidth="1"/>
    <col min="15109" max="15110" width="12.6640625" style="140" customWidth="1"/>
    <col min="15111" max="15120" width="9.109375" style="140"/>
    <col min="15121" max="15121" width="7.44140625" style="140" customWidth="1"/>
    <col min="15122" max="15122" width="3.6640625" style="140" customWidth="1"/>
    <col min="15123" max="15360" width="9.109375" style="140"/>
    <col min="15361" max="15361" width="4.6640625" style="140" customWidth="1"/>
    <col min="15362" max="15362" width="45.6640625" style="140" customWidth="1"/>
    <col min="15363" max="15364" width="6.6640625" style="140" customWidth="1"/>
    <col min="15365" max="15366" width="12.6640625" style="140" customWidth="1"/>
    <col min="15367" max="15376" width="9.109375" style="140"/>
    <col min="15377" max="15377" width="7.44140625" style="140" customWidth="1"/>
    <col min="15378" max="15378" width="3.6640625" style="140" customWidth="1"/>
    <col min="15379" max="15616" width="9.109375" style="140"/>
    <col min="15617" max="15617" width="4.6640625" style="140" customWidth="1"/>
    <col min="15618" max="15618" width="45.6640625" style="140" customWidth="1"/>
    <col min="15619" max="15620" width="6.6640625" style="140" customWidth="1"/>
    <col min="15621" max="15622" width="12.6640625" style="140" customWidth="1"/>
    <col min="15623" max="15632" width="9.109375" style="140"/>
    <col min="15633" max="15633" width="7.44140625" style="140" customWidth="1"/>
    <col min="15634" max="15634" width="3.6640625" style="140" customWidth="1"/>
    <col min="15635" max="15872" width="9.109375" style="140"/>
    <col min="15873" max="15873" width="4.6640625" style="140" customWidth="1"/>
    <col min="15874" max="15874" width="45.6640625" style="140" customWidth="1"/>
    <col min="15875" max="15876" width="6.6640625" style="140" customWidth="1"/>
    <col min="15877" max="15878" width="12.6640625" style="140" customWidth="1"/>
    <col min="15879" max="15888" width="9.109375" style="140"/>
    <col min="15889" max="15889" width="7.44140625" style="140" customWidth="1"/>
    <col min="15890" max="15890" width="3.6640625" style="140" customWidth="1"/>
    <col min="15891" max="16128" width="9.109375" style="140"/>
    <col min="16129" max="16129" width="4.6640625" style="140" customWidth="1"/>
    <col min="16130" max="16130" width="45.6640625" style="140" customWidth="1"/>
    <col min="16131" max="16132" width="6.6640625" style="140" customWidth="1"/>
    <col min="16133" max="16134" width="12.6640625" style="140" customWidth="1"/>
    <col min="16135" max="16144" width="9.109375" style="140"/>
    <col min="16145" max="16145" width="7.44140625" style="140" customWidth="1"/>
    <col min="16146" max="16146" width="3.6640625" style="140" customWidth="1"/>
    <col min="16147" max="16384" width="9.109375" style="140"/>
  </cols>
  <sheetData>
    <row r="1" spans="1:6" ht="17.399999999999999">
      <c r="A1" s="144" t="s">
        <v>141</v>
      </c>
      <c r="B1" s="144" t="s">
        <v>124</v>
      </c>
    </row>
    <row r="3" spans="1:6">
      <c r="A3" s="143" t="s">
        <v>142</v>
      </c>
    </row>
    <row r="5" spans="1:6" ht="55.8">
      <c r="A5" s="153" t="s">
        <v>141</v>
      </c>
      <c r="B5" s="157" t="s">
        <v>143</v>
      </c>
      <c r="C5" s="155" t="s">
        <v>17</v>
      </c>
      <c r="D5" s="156">
        <v>16</v>
      </c>
      <c r="E5" s="578"/>
      <c r="F5" s="147">
        <f>D5*E5</f>
        <v>0</v>
      </c>
    </row>
    <row r="6" spans="1:6">
      <c r="A6" s="153"/>
      <c r="B6" s="157"/>
      <c r="C6" s="155"/>
      <c r="D6" s="156"/>
      <c r="E6" s="578"/>
      <c r="F6" s="147"/>
    </row>
    <row r="7" spans="1:6" ht="69.599999999999994">
      <c r="A7" s="153" t="s">
        <v>126</v>
      </c>
      <c r="B7" s="157" t="s">
        <v>144</v>
      </c>
      <c r="C7" s="155" t="s">
        <v>17</v>
      </c>
      <c r="D7" s="156">
        <v>33</v>
      </c>
      <c r="E7" s="578"/>
      <c r="F7" s="147">
        <f>D7*E7</f>
        <v>0</v>
      </c>
    </row>
    <row r="8" spans="1:6">
      <c r="A8" s="153"/>
      <c r="B8" s="157"/>
      <c r="C8" s="155"/>
      <c r="D8" s="156"/>
      <c r="E8" s="578"/>
      <c r="F8" s="147"/>
    </row>
    <row r="9" spans="1:6" ht="55.8">
      <c r="A9" s="153" t="s">
        <v>128</v>
      </c>
      <c r="B9" s="157" t="s">
        <v>145</v>
      </c>
      <c r="C9" s="155" t="s">
        <v>17</v>
      </c>
      <c r="D9" s="156">
        <v>1</v>
      </c>
      <c r="E9" s="578"/>
      <c r="F9" s="147">
        <f>D9*E9</f>
        <v>0</v>
      </c>
    </row>
    <row r="10" spans="1:6">
      <c r="A10" s="153"/>
      <c r="B10" s="157"/>
      <c r="C10" s="155"/>
      <c r="D10" s="156"/>
      <c r="E10" s="578"/>
      <c r="F10" s="147"/>
    </row>
    <row r="11" spans="1:6" ht="69">
      <c r="A11" s="153" t="s">
        <v>130</v>
      </c>
      <c r="B11" s="157" t="s">
        <v>146</v>
      </c>
      <c r="C11" s="155" t="s">
        <v>17</v>
      </c>
      <c r="D11" s="156">
        <v>4</v>
      </c>
      <c r="E11" s="578"/>
      <c r="F11" s="147">
        <f>D11*E11</f>
        <v>0</v>
      </c>
    </row>
    <row r="12" spans="1:6">
      <c r="A12" s="153"/>
      <c r="B12" s="157"/>
      <c r="C12" s="155"/>
      <c r="D12" s="156"/>
      <c r="E12" s="578"/>
      <c r="F12" s="147"/>
    </row>
    <row r="13" spans="1:6" ht="69.599999999999994">
      <c r="A13" s="153" t="s">
        <v>132</v>
      </c>
      <c r="B13" s="157" t="s">
        <v>147</v>
      </c>
      <c r="C13" s="155" t="s">
        <v>17</v>
      </c>
      <c r="D13" s="156">
        <v>4</v>
      </c>
      <c r="E13" s="578"/>
      <c r="F13" s="147">
        <f>D13*E13</f>
        <v>0</v>
      </c>
    </row>
    <row r="14" spans="1:6">
      <c r="A14" s="153"/>
      <c r="B14" s="157"/>
      <c r="C14" s="155"/>
      <c r="D14" s="156"/>
      <c r="E14" s="578"/>
      <c r="F14" s="147"/>
    </row>
    <row r="15" spans="1:6" ht="69.599999999999994">
      <c r="A15" s="153" t="s">
        <v>134</v>
      </c>
      <c r="B15" s="157" t="s">
        <v>148</v>
      </c>
      <c r="C15" s="155" t="s">
        <v>17</v>
      </c>
      <c r="D15" s="156">
        <v>26</v>
      </c>
      <c r="E15" s="578"/>
      <c r="F15" s="147">
        <f>D15*E15</f>
        <v>0</v>
      </c>
    </row>
    <row r="16" spans="1:6">
      <c r="A16" s="153"/>
      <c r="B16" s="157"/>
      <c r="C16" s="155"/>
      <c r="D16" s="156"/>
      <c r="E16" s="578"/>
      <c r="F16" s="147"/>
    </row>
    <row r="17" spans="1:7" ht="55.2">
      <c r="A17" s="153" t="s">
        <v>136</v>
      </c>
      <c r="B17" s="157" t="s">
        <v>149</v>
      </c>
      <c r="C17" s="155" t="s">
        <v>17</v>
      </c>
      <c r="D17" s="156">
        <v>22</v>
      </c>
      <c r="E17" s="578"/>
      <c r="F17" s="147">
        <f>D17*E17</f>
        <v>0</v>
      </c>
    </row>
    <row r="18" spans="1:7">
      <c r="A18" s="153"/>
      <c r="B18" s="157"/>
      <c r="C18" s="155"/>
      <c r="D18" s="156"/>
      <c r="E18" s="578"/>
      <c r="F18" s="147"/>
    </row>
    <row r="19" spans="1:7" ht="55.2">
      <c r="A19" s="153" t="s">
        <v>138</v>
      </c>
      <c r="B19" s="157" t="s">
        <v>150</v>
      </c>
      <c r="C19" s="155" t="s">
        <v>17</v>
      </c>
      <c r="D19" s="156">
        <v>16</v>
      </c>
      <c r="E19" s="578"/>
      <c r="F19" s="147">
        <f>D19*E19</f>
        <v>0</v>
      </c>
    </row>
    <row r="20" spans="1:7">
      <c r="A20" s="153"/>
      <c r="B20" s="149"/>
      <c r="C20" s="155"/>
      <c r="D20" s="156"/>
      <c r="E20" s="578"/>
      <c r="F20" s="147"/>
      <c r="G20" s="161"/>
    </row>
    <row r="21" spans="1:7" ht="41.4">
      <c r="A21" s="153" t="s">
        <v>139</v>
      </c>
      <c r="B21" s="149" t="s">
        <v>151</v>
      </c>
      <c r="C21" s="155" t="s">
        <v>17</v>
      </c>
      <c r="D21" s="156">
        <v>1</v>
      </c>
      <c r="E21" s="578"/>
      <c r="F21" s="147">
        <f>D21*E21</f>
        <v>0</v>
      </c>
      <c r="G21" s="161"/>
    </row>
    <row r="22" spans="1:7">
      <c r="A22" s="153"/>
      <c r="B22" s="157"/>
      <c r="C22" s="155"/>
      <c r="D22" s="156"/>
      <c r="F22" s="147"/>
    </row>
    <row r="23" spans="1:7">
      <c r="A23" s="153" t="s">
        <v>152</v>
      </c>
      <c r="B23" s="149" t="s">
        <v>153</v>
      </c>
      <c r="C23" s="155" t="s">
        <v>35</v>
      </c>
      <c r="D23" s="156">
        <v>5</v>
      </c>
      <c r="F23" s="147">
        <f>SUM(F5:F22)*D23/100</f>
        <v>0</v>
      </c>
    </row>
    <row r="24" spans="1:7" ht="14.4" thickBot="1">
      <c r="A24" s="162"/>
      <c r="B24" s="152"/>
      <c r="C24" s="152"/>
      <c r="D24" s="152"/>
      <c r="E24" s="163"/>
      <c r="F24" s="164"/>
    </row>
    <row r="25" spans="1:7" ht="13.5" customHeight="1">
      <c r="A25" s="153"/>
      <c r="C25" s="155"/>
      <c r="D25" s="156"/>
      <c r="F25" s="140"/>
    </row>
    <row r="26" spans="1:7">
      <c r="A26" s="153" t="s">
        <v>154</v>
      </c>
      <c r="C26" s="155"/>
      <c r="D26" s="156"/>
      <c r="F26" s="147">
        <f>SUM(F5:F23)</f>
        <v>0</v>
      </c>
    </row>
    <row r="28" spans="1:7">
      <c r="A28" s="153"/>
      <c r="B28" s="149"/>
      <c r="C28" s="155"/>
      <c r="D28" s="156"/>
      <c r="F28" s="147"/>
    </row>
  </sheetData>
  <sheetProtection password="C610" sheet="1"/>
  <pageMargins left="0.98425196850393704" right="0.19685039370078741" top="0.98425196850393704" bottom="0.98425196850393704" header="0.19685039370078741" footer="0.19685039370078741"/>
  <pageSetup paperSize="9" orientation="portrait" horizontalDpi="360" verticalDpi="360" r:id="rId1"/>
  <headerFooter alignWithMargins="0">
    <oddHeader>&amp;R&amp;P/&amp;N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15E1B-C18F-4465-8BF4-79925E29CBE4}">
  <dimension ref="A1:G1390"/>
  <sheetViews>
    <sheetView view="pageBreakPreview" topLeftCell="A33" zoomScaleNormal="100" zoomScaleSheetLayoutView="100" workbookViewId="0">
      <selection activeCell="B43" sqref="B43"/>
    </sheetView>
  </sheetViews>
  <sheetFormatPr defaultColWidth="9.109375" defaultRowHeight="13.8"/>
  <cols>
    <col min="1" max="1" width="4.6640625" style="143" customWidth="1"/>
    <col min="2" max="2" width="45.6640625" style="140" customWidth="1"/>
    <col min="3" max="3" width="6.6640625" style="140" customWidth="1"/>
    <col min="4" max="4" width="6.6640625" style="170" customWidth="1"/>
    <col min="5" max="5" width="12.6640625" style="160" customWidth="1"/>
    <col min="6" max="6" width="12.6640625" style="165" customWidth="1"/>
    <col min="7" max="7" width="12.6640625" style="140" customWidth="1"/>
    <col min="8" max="256" width="9.109375" style="140"/>
    <col min="257" max="257" width="4.6640625" style="140" customWidth="1"/>
    <col min="258" max="258" width="45.6640625" style="140" customWidth="1"/>
    <col min="259" max="260" width="6.6640625" style="140" customWidth="1"/>
    <col min="261" max="263" width="12.6640625" style="140" customWidth="1"/>
    <col min="264" max="512" width="9.109375" style="140"/>
    <col min="513" max="513" width="4.6640625" style="140" customWidth="1"/>
    <col min="514" max="514" width="45.6640625" style="140" customWidth="1"/>
    <col min="515" max="516" width="6.6640625" style="140" customWidth="1"/>
    <col min="517" max="519" width="12.6640625" style="140" customWidth="1"/>
    <col min="520" max="768" width="9.109375" style="140"/>
    <col min="769" max="769" width="4.6640625" style="140" customWidth="1"/>
    <col min="770" max="770" width="45.6640625" style="140" customWidth="1"/>
    <col min="771" max="772" width="6.6640625" style="140" customWidth="1"/>
    <col min="773" max="775" width="12.6640625" style="140" customWidth="1"/>
    <col min="776" max="1024" width="9.109375" style="140"/>
    <col min="1025" max="1025" width="4.6640625" style="140" customWidth="1"/>
    <col min="1026" max="1026" width="45.6640625" style="140" customWidth="1"/>
    <col min="1027" max="1028" width="6.6640625" style="140" customWidth="1"/>
    <col min="1029" max="1031" width="12.6640625" style="140" customWidth="1"/>
    <col min="1032" max="1280" width="9.109375" style="140"/>
    <col min="1281" max="1281" width="4.6640625" style="140" customWidth="1"/>
    <col min="1282" max="1282" width="45.6640625" style="140" customWidth="1"/>
    <col min="1283" max="1284" width="6.6640625" style="140" customWidth="1"/>
    <col min="1285" max="1287" width="12.6640625" style="140" customWidth="1"/>
    <col min="1288" max="1536" width="9.109375" style="140"/>
    <col min="1537" max="1537" width="4.6640625" style="140" customWidth="1"/>
    <col min="1538" max="1538" width="45.6640625" style="140" customWidth="1"/>
    <col min="1539" max="1540" width="6.6640625" style="140" customWidth="1"/>
    <col min="1541" max="1543" width="12.6640625" style="140" customWidth="1"/>
    <col min="1544" max="1792" width="9.109375" style="140"/>
    <col min="1793" max="1793" width="4.6640625" style="140" customWidth="1"/>
    <col min="1794" max="1794" width="45.6640625" style="140" customWidth="1"/>
    <col min="1795" max="1796" width="6.6640625" style="140" customWidth="1"/>
    <col min="1797" max="1799" width="12.6640625" style="140" customWidth="1"/>
    <col min="1800" max="2048" width="9.109375" style="140"/>
    <col min="2049" max="2049" width="4.6640625" style="140" customWidth="1"/>
    <col min="2050" max="2050" width="45.6640625" style="140" customWidth="1"/>
    <col min="2051" max="2052" width="6.6640625" style="140" customWidth="1"/>
    <col min="2053" max="2055" width="12.6640625" style="140" customWidth="1"/>
    <col min="2056" max="2304" width="9.109375" style="140"/>
    <col min="2305" max="2305" width="4.6640625" style="140" customWidth="1"/>
    <col min="2306" max="2306" width="45.6640625" style="140" customWidth="1"/>
    <col min="2307" max="2308" width="6.6640625" style="140" customWidth="1"/>
    <col min="2309" max="2311" width="12.6640625" style="140" customWidth="1"/>
    <col min="2312" max="2560" width="9.109375" style="140"/>
    <col min="2561" max="2561" width="4.6640625" style="140" customWidth="1"/>
    <col min="2562" max="2562" width="45.6640625" style="140" customWidth="1"/>
    <col min="2563" max="2564" width="6.6640625" style="140" customWidth="1"/>
    <col min="2565" max="2567" width="12.6640625" style="140" customWidth="1"/>
    <col min="2568" max="2816" width="9.109375" style="140"/>
    <col min="2817" max="2817" width="4.6640625" style="140" customWidth="1"/>
    <col min="2818" max="2818" width="45.6640625" style="140" customWidth="1"/>
    <col min="2819" max="2820" width="6.6640625" style="140" customWidth="1"/>
    <col min="2821" max="2823" width="12.6640625" style="140" customWidth="1"/>
    <col min="2824" max="3072" width="9.109375" style="140"/>
    <col min="3073" max="3073" width="4.6640625" style="140" customWidth="1"/>
    <col min="3074" max="3074" width="45.6640625" style="140" customWidth="1"/>
    <col min="3075" max="3076" width="6.6640625" style="140" customWidth="1"/>
    <col min="3077" max="3079" width="12.6640625" style="140" customWidth="1"/>
    <col min="3080" max="3328" width="9.109375" style="140"/>
    <col min="3329" max="3329" width="4.6640625" style="140" customWidth="1"/>
    <col min="3330" max="3330" width="45.6640625" style="140" customWidth="1"/>
    <col min="3331" max="3332" width="6.6640625" style="140" customWidth="1"/>
    <col min="3333" max="3335" width="12.6640625" style="140" customWidth="1"/>
    <col min="3336" max="3584" width="9.109375" style="140"/>
    <col min="3585" max="3585" width="4.6640625" style="140" customWidth="1"/>
    <col min="3586" max="3586" width="45.6640625" style="140" customWidth="1"/>
    <col min="3587" max="3588" width="6.6640625" style="140" customWidth="1"/>
    <col min="3589" max="3591" width="12.6640625" style="140" customWidth="1"/>
    <col min="3592" max="3840" width="9.109375" style="140"/>
    <col min="3841" max="3841" width="4.6640625" style="140" customWidth="1"/>
    <col min="3842" max="3842" width="45.6640625" style="140" customWidth="1"/>
    <col min="3843" max="3844" width="6.6640625" style="140" customWidth="1"/>
    <col min="3845" max="3847" width="12.6640625" style="140" customWidth="1"/>
    <col min="3848" max="4096" width="9.109375" style="140"/>
    <col min="4097" max="4097" width="4.6640625" style="140" customWidth="1"/>
    <col min="4098" max="4098" width="45.6640625" style="140" customWidth="1"/>
    <col min="4099" max="4100" width="6.6640625" style="140" customWidth="1"/>
    <col min="4101" max="4103" width="12.6640625" style="140" customWidth="1"/>
    <col min="4104" max="4352" width="9.109375" style="140"/>
    <col min="4353" max="4353" width="4.6640625" style="140" customWidth="1"/>
    <col min="4354" max="4354" width="45.6640625" style="140" customWidth="1"/>
    <col min="4355" max="4356" width="6.6640625" style="140" customWidth="1"/>
    <col min="4357" max="4359" width="12.6640625" style="140" customWidth="1"/>
    <col min="4360" max="4608" width="9.109375" style="140"/>
    <col min="4609" max="4609" width="4.6640625" style="140" customWidth="1"/>
    <col min="4610" max="4610" width="45.6640625" style="140" customWidth="1"/>
    <col min="4611" max="4612" width="6.6640625" style="140" customWidth="1"/>
    <col min="4613" max="4615" width="12.6640625" style="140" customWidth="1"/>
    <col min="4616" max="4864" width="9.109375" style="140"/>
    <col min="4865" max="4865" width="4.6640625" style="140" customWidth="1"/>
    <col min="4866" max="4866" width="45.6640625" style="140" customWidth="1"/>
    <col min="4867" max="4868" width="6.6640625" style="140" customWidth="1"/>
    <col min="4869" max="4871" width="12.6640625" style="140" customWidth="1"/>
    <col min="4872" max="5120" width="9.109375" style="140"/>
    <col min="5121" max="5121" width="4.6640625" style="140" customWidth="1"/>
    <col min="5122" max="5122" width="45.6640625" style="140" customWidth="1"/>
    <col min="5123" max="5124" width="6.6640625" style="140" customWidth="1"/>
    <col min="5125" max="5127" width="12.6640625" style="140" customWidth="1"/>
    <col min="5128" max="5376" width="9.109375" style="140"/>
    <col min="5377" max="5377" width="4.6640625" style="140" customWidth="1"/>
    <col min="5378" max="5378" width="45.6640625" style="140" customWidth="1"/>
    <col min="5379" max="5380" width="6.6640625" style="140" customWidth="1"/>
    <col min="5381" max="5383" width="12.6640625" style="140" customWidth="1"/>
    <col min="5384" max="5632" width="9.109375" style="140"/>
    <col min="5633" max="5633" width="4.6640625" style="140" customWidth="1"/>
    <col min="5634" max="5634" width="45.6640625" style="140" customWidth="1"/>
    <col min="5635" max="5636" width="6.6640625" style="140" customWidth="1"/>
    <col min="5637" max="5639" width="12.6640625" style="140" customWidth="1"/>
    <col min="5640" max="5888" width="9.109375" style="140"/>
    <col min="5889" max="5889" width="4.6640625" style="140" customWidth="1"/>
    <col min="5890" max="5890" width="45.6640625" style="140" customWidth="1"/>
    <col min="5891" max="5892" width="6.6640625" style="140" customWidth="1"/>
    <col min="5893" max="5895" width="12.6640625" style="140" customWidth="1"/>
    <col min="5896" max="6144" width="9.109375" style="140"/>
    <col min="6145" max="6145" width="4.6640625" style="140" customWidth="1"/>
    <col min="6146" max="6146" width="45.6640625" style="140" customWidth="1"/>
    <col min="6147" max="6148" width="6.6640625" style="140" customWidth="1"/>
    <col min="6149" max="6151" width="12.6640625" style="140" customWidth="1"/>
    <col min="6152" max="6400" width="9.109375" style="140"/>
    <col min="6401" max="6401" width="4.6640625" style="140" customWidth="1"/>
    <col min="6402" max="6402" width="45.6640625" style="140" customWidth="1"/>
    <col min="6403" max="6404" width="6.6640625" style="140" customWidth="1"/>
    <col min="6405" max="6407" width="12.6640625" style="140" customWidth="1"/>
    <col min="6408" max="6656" width="9.109375" style="140"/>
    <col min="6657" max="6657" width="4.6640625" style="140" customWidth="1"/>
    <col min="6658" max="6658" width="45.6640625" style="140" customWidth="1"/>
    <col min="6659" max="6660" width="6.6640625" style="140" customWidth="1"/>
    <col min="6661" max="6663" width="12.6640625" style="140" customWidth="1"/>
    <col min="6664" max="6912" width="9.109375" style="140"/>
    <col min="6913" max="6913" width="4.6640625" style="140" customWidth="1"/>
    <col min="6914" max="6914" width="45.6640625" style="140" customWidth="1"/>
    <col min="6915" max="6916" width="6.6640625" style="140" customWidth="1"/>
    <col min="6917" max="6919" width="12.6640625" style="140" customWidth="1"/>
    <col min="6920" max="7168" width="9.109375" style="140"/>
    <col min="7169" max="7169" width="4.6640625" style="140" customWidth="1"/>
    <col min="7170" max="7170" width="45.6640625" style="140" customWidth="1"/>
    <col min="7171" max="7172" width="6.6640625" style="140" customWidth="1"/>
    <col min="7173" max="7175" width="12.6640625" style="140" customWidth="1"/>
    <col min="7176" max="7424" width="9.109375" style="140"/>
    <col min="7425" max="7425" width="4.6640625" style="140" customWidth="1"/>
    <col min="7426" max="7426" width="45.6640625" style="140" customWidth="1"/>
    <col min="7427" max="7428" width="6.6640625" style="140" customWidth="1"/>
    <col min="7429" max="7431" width="12.6640625" style="140" customWidth="1"/>
    <col min="7432" max="7680" width="9.109375" style="140"/>
    <col min="7681" max="7681" width="4.6640625" style="140" customWidth="1"/>
    <col min="7682" max="7682" width="45.6640625" style="140" customWidth="1"/>
    <col min="7683" max="7684" width="6.6640625" style="140" customWidth="1"/>
    <col min="7685" max="7687" width="12.6640625" style="140" customWidth="1"/>
    <col min="7688" max="7936" width="9.109375" style="140"/>
    <col min="7937" max="7937" width="4.6640625" style="140" customWidth="1"/>
    <col min="7938" max="7938" width="45.6640625" style="140" customWidth="1"/>
    <col min="7939" max="7940" width="6.6640625" style="140" customWidth="1"/>
    <col min="7941" max="7943" width="12.6640625" style="140" customWidth="1"/>
    <col min="7944" max="8192" width="9.109375" style="140"/>
    <col min="8193" max="8193" width="4.6640625" style="140" customWidth="1"/>
    <col min="8194" max="8194" width="45.6640625" style="140" customWidth="1"/>
    <col min="8195" max="8196" width="6.6640625" style="140" customWidth="1"/>
    <col min="8197" max="8199" width="12.6640625" style="140" customWidth="1"/>
    <col min="8200" max="8448" width="9.109375" style="140"/>
    <col min="8449" max="8449" width="4.6640625" style="140" customWidth="1"/>
    <col min="8450" max="8450" width="45.6640625" style="140" customWidth="1"/>
    <col min="8451" max="8452" width="6.6640625" style="140" customWidth="1"/>
    <col min="8453" max="8455" width="12.6640625" style="140" customWidth="1"/>
    <col min="8456" max="8704" width="9.109375" style="140"/>
    <col min="8705" max="8705" width="4.6640625" style="140" customWidth="1"/>
    <col min="8706" max="8706" width="45.6640625" style="140" customWidth="1"/>
    <col min="8707" max="8708" width="6.6640625" style="140" customWidth="1"/>
    <col min="8709" max="8711" width="12.6640625" style="140" customWidth="1"/>
    <col min="8712" max="8960" width="9.109375" style="140"/>
    <col min="8961" max="8961" width="4.6640625" style="140" customWidth="1"/>
    <col min="8962" max="8962" width="45.6640625" style="140" customWidth="1"/>
    <col min="8963" max="8964" width="6.6640625" style="140" customWidth="1"/>
    <col min="8965" max="8967" width="12.6640625" style="140" customWidth="1"/>
    <col min="8968" max="9216" width="9.109375" style="140"/>
    <col min="9217" max="9217" width="4.6640625" style="140" customWidth="1"/>
    <col min="9218" max="9218" width="45.6640625" style="140" customWidth="1"/>
    <col min="9219" max="9220" width="6.6640625" style="140" customWidth="1"/>
    <col min="9221" max="9223" width="12.6640625" style="140" customWidth="1"/>
    <col min="9224" max="9472" width="9.109375" style="140"/>
    <col min="9473" max="9473" width="4.6640625" style="140" customWidth="1"/>
    <col min="9474" max="9474" width="45.6640625" style="140" customWidth="1"/>
    <col min="9475" max="9476" width="6.6640625" style="140" customWidth="1"/>
    <col min="9477" max="9479" width="12.6640625" style="140" customWidth="1"/>
    <col min="9480" max="9728" width="9.109375" style="140"/>
    <col min="9729" max="9729" width="4.6640625" style="140" customWidth="1"/>
    <col min="9730" max="9730" width="45.6640625" style="140" customWidth="1"/>
    <col min="9731" max="9732" width="6.6640625" style="140" customWidth="1"/>
    <col min="9733" max="9735" width="12.6640625" style="140" customWidth="1"/>
    <col min="9736" max="9984" width="9.109375" style="140"/>
    <col min="9985" max="9985" width="4.6640625" style="140" customWidth="1"/>
    <col min="9986" max="9986" width="45.6640625" style="140" customWidth="1"/>
    <col min="9987" max="9988" width="6.6640625" style="140" customWidth="1"/>
    <col min="9989" max="9991" width="12.6640625" style="140" customWidth="1"/>
    <col min="9992" max="10240" width="9.109375" style="140"/>
    <col min="10241" max="10241" width="4.6640625" style="140" customWidth="1"/>
    <col min="10242" max="10242" width="45.6640625" style="140" customWidth="1"/>
    <col min="10243" max="10244" width="6.6640625" style="140" customWidth="1"/>
    <col min="10245" max="10247" width="12.6640625" style="140" customWidth="1"/>
    <col min="10248" max="10496" width="9.109375" style="140"/>
    <col min="10497" max="10497" width="4.6640625" style="140" customWidth="1"/>
    <col min="10498" max="10498" width="45.6640625" style="140" customWidth="1"/>
    <col min="10499" max="10500" width="6.6640625" style="140" customWidth="1"/>
    <col min="10501" max="10503" width="12.6640625" style="140" customWidth="1"/>
    <col min="10504" max="10752" width="9.109375" style="140"/>
    <col min="10753" max="10753" width="4.6640625" style="140" customWidth="1"/>
    <col min="10754" max="10754" width="45.6640625" style="140" customWidth="1"/>
    <col min="10755" max="10756" width="6.6640625" style="140" customWidth="1"/>
    <col min="10757" max="10759" width="12.6640625" style="140" customWidth="1"/>
    <col min="10760" max="11008" width="9.109375" style="140"/>
    <col min="11009" max="11009" width="4.6640625" style="140" customWidth="1"/>
    <col min="11010" max="11010" width="45.6640625" style="140" customWidth="1"/>
    <col min="11011" max="11012" width="6.6640625" style="140" customWidth="1"/>
    <col min="11013" max="11015" width="12.6640625" style="140" customWidth="1"/>
    <col min="11016" max="11264" width="9.109375" style="140"/>
    <col min="11265" max="11265" width="4.6640625" style="140" customWidth="1"/>
    <col min="11266" max="11266" width="45.6640625" style="140" customWidth="1"/>
    <col min="11267" max="11268" width="6.6640625" style="140" customWidth="1"/>
    <col min="11269" max="11271" width="12.6640625" style="140" customWidth="1"/>
    <col min="11272" max="11520" width="9.109375" style="140"/>
    <col min="11521" max="11521" width="4.6640625" style="140" customWidth="1"/>
    <col min="11522" max="11522" width="45.6640625" style="140" customWidth="1"/>
    <col min="11523" max="11524" width="6.6640625" style="140" customWidth="1"/>
    <col min="11525" max="11527" width="12.6640625" style="140" customWidth="1"/>
    <col min="11528" max="11776" width="9.109375" style="140"/>
    <col min="11777" max="11777" width="4.6640625" style="140" customWidth="1"/>
    <col min="11778" max="11778" width="45.6640625" style="140" customWidth="1"/>
    <col min="11779" max="11780" width="6.6640625" style="140" customWidth="1"/>
    <col min="11781" max="11783" width="12.6640625" style="140" customWidth="1"/>
    <col min="11784" max="12032" width="9.109375" style="140"/>
    <col min="12033" max="12033" width="4.6640625" style="140" customWidth="1"/>
    <col min="12034" max="12034" width="45.6640625" style="140" customWidth="1"/>
    <col min="12035" max="12036" width="6.6640625" style="140" customWidth="1"/>
    <col min="12037" max="12039" width="12.6640625" style="140" customWidth="1"/>
    <col min="12040" max="12288" width="9.109375" style="140"/>
    <col min="12289" max="12289" width="4.6640625" style="140" customWidth="1"/>
    <col min="12290" max="12290" width="45.6640625" style="140" customWidth="1"/>
    <col min="12291" max="12292" width="6.6640625" style="140" customWidth="1"/>
    <col min="12293" max="12295" width="12.6640625" style="140" customWidth="1"/>
    <col min="12296" max="12544" width="9.109375" style="140"/>
    <col min="12545" max="12545" width="4.6640625" style="140" customWidth="1"/>
    <col min="12546" max="12546" width="45.6640625" style="140" customWidth="1"/>
    <col min="12547" max="12548" width="6.6640625" style="140" customWidth="1"/>
    <col min="12549" max="12551" width="12.6640625" style="140" customWidth="1"/>
    <col min="12552" max="12800" width="9.109375" style="140"/>
    <col min="12801" max="12801" width="4.6640625" style="140" customWidth="1"/>
    <col min="12802" max="12802" width="45.6640625" style="140" customWidth="1"/>
    <col min="12803" max="12804" width="6.6640625" style="140" customWidth="1"/>
    <col min="12805" max="12807" width="12.6640625" style="140" customWidth="1"/>
    <col min="12808" max="13056" width="9.109375" style="140"/>
    <col min="13057" max="13057" width="4.6640625" style="140" customWidth="1"/>
    <col min="13058" max="13058" width="45.6640625" style="140" customWidth="1"/>
    <col min="13059" max="13060" width="6.6640625" style="140" customWidth="1"/>
    <col min="13061" max="13063" width="12.6640625" style="140" customWidth="1"/>
    <col min="13064" max="13312" width="9.109375" style="140"/>
    <col min="13313" max="13313" width="4.6640625" style="140" customWidth="1"/>
    <col min="13314" max="13314" width="45.6640625" style="140" customWidth="1"/>
    <col min="13315" max="13316" width="6.6640625" style="140" customWidth="1"/>
    <col min="13317" max="13319" width="12.6640625" style="140" customWidth="1"/>
    <col min="13320" max="13568" width="9.109375" style="140"/>
    <col min="13569" max="13569" width="4.6640625" style="140" customWidth="1"/>
    <col min="13570" max="13570" width="45.6640625" style="140" customWidth="1"/>
    <col min="13571" max="13572" width="6.6640625" style="140" customWidth="1"/>
    <col min="13573" max="13575" width="12.6640625" style="140" customWidth="1"/>
    <col min="13576" max="13824" width="9.109375" style="140"/>
    <col min="13825" max="13825" width="4.6640625" style="140" customWidth="1"/>
    <col min="13826" max="13826" width="45.6640625" style="140" customWidth="1"/>
    <col min="13827" max="13828" width="6.6640625" style="140" customWidth="1"/>
    <col min="13829" max="13831" width="12.6640625" style="140" customWidth="1"/>
    <col min="13832" max="14080" width="9.109375" style="140"/>
    <col min="14081" max="14081" width="4.6640625" style="140" customWidth="1"/>
    <col min="14082" max="14082" width="45.6640625" style="140" customWidth="1"/>
    <col min="14083" max="14084" width="6.6640625" style="140" customWidth="1"/>
    <col min="14085" max="14087" width="12.6640625" style="140" customWidth="1"/>
    <col min="14088" max="14336" width="9.109375" style="140"/>
    <col min="14337" max="14337" width="4.6640625" style="140" customWidth="1"/>
    <col min="14338" max="14338" width="45.6640625" style="140" customWidth="1"/>
    <col min="14339" max="14340" width="6.6640625" style="140" customWidth="1"/>
    <col min="14341" max="14343" width="12.6640625" style="140" customWidth="1"/>
    <col min="14344" max="14592" width="9.109375" style="140"/>
    <col min="14593" max="14593" width="4.6640625" style="140" customWidth="1"/>
    <col min="14594" max="14594" width="45.6640625" style="140" customWidth="1"/>
    <col min="14595" max="14596" width="6.6640625" style="140" customWidth="1"/>
    <col min="14597" max="14599" width="12.6640625" style="140" customWidth="1"/>
    <col min="14600" max="14848" width="9.109375" style="140"/>
    <col min="14849" max="14849" width="4.6640625" style="140" customWidth="1"/>
    <col min="14850" max="14850" width="45.6640625" style="140" customWidth="1"/>
    <col min="14851" max="14852" width="6.6640625" style="140" customWidth="1"/>
    <col min="14853" max="14855" width="12.6640625" style="140" customWidth="1"/>
    <col min="14856" max="15104" width="9.109375" style="140"/>
    <col min="15105" max="15105" width="4.6640625" style="140" customWidth="1"/>
    <col min="15106" max="15106" width="45.6640625" style="140" customWidth="1"/>
    <col min="15107" max="15108" width="6.6640625" style="140" customWidth="1"/>
    <col min="15109" max="15111" width="12.6640625" style="140" customWidth="1"/>
    <col min="15112" max="15360" width="9.109375" style="140"/>
    <col min="15361" max="15361" width="4.6640625" style="140" customWidth="1"/>
    <col min="15362" max="15362" width="45.6640625" style="140" customWidth="1"/>
    <col min="15363" max="15364" width="6.6640625" style="140" customWidth="1"/>
    <col min="15365" max="15367" width="12.6640625" style="140" customWidth="1"/>
    <col min="15368" max="15616" width="9.109375" style="140"/>
    <col min="15617" max="15617" width="4.6640625" style="140" customWidth="1"/>
    <col min="15618" max="15618" width="45.6640625" style="140" customWidth="1"/>
    <col min="15619" max="15620" width="6.6640625" style="140" customWidth="1"/>
    <col min="15621" max="15623" width="12.6640625" style="140" customWidth="1"/>
    <col min="15624" max="15872" width="9.109375" style="140"/>
    <col min="15873" max="15873" width="4.6640625" style="140" customWidth="1"/>
    <col min="15874" max="15874" width="45.6640625" style="140" customWidth="1"/>
    <col min="15875" max="15876" width="6.6640625" style="140" customWidth="1"/>
    <col min="15877" max="15879" width="12.6640625" style="140" customWidth="1"/>
    <col min="15880" max="16128" width="9.109375" style="140"/>
    <col min="16129" max="16129" width="4.6640625" style="140" customWidth="1"/>
    <col min="16130" max="16130" width="45.6640625" style="140" customWidth="1"/>
    <col min="16131" max="16132" width="6.6640625" style="140" customWidth="1"/>
    <col min="16133" max="16135" width="12.6640625" style="140" customWidth="1"/>
    <col min="16136" max="16384" width="9.109375" style="140"/>
  </cols>
  <sheetData>
    <row r="1" spans="1:6" ht="17.399999999999999">
      <c r="A1" s="144" t="s">
        <v>126</v>
      </c>
      <c r="B1" s="144" t="s">
        <v>127</v>
      </c>
      <c r="D1" s="140"/>
    </row>
    <row r="2" spans="1:6" ht="9.75" customHeight="1">
      <c r="D2" s="140"/>
    </row>
    <row r="3" spans="1:6">
      <c r="A3" s="143" t="s">
        <v>155</v>
      </c>
      <c r="D3" s="140"/>
    </row>
    <row r="4" spans="1:6" ht="10.5" customHeight="1">
      <c r="D4" s="140"/>
    </row>
    <row r="5" spans="1:6" ht="41.4">
      <c r="A5" s="166" t="s">
        <v>141</v>
      </c>
      <c r="B5" s="149" t="s">
        <v>156</v>
      </c>
      <c r="D5" s="140"/>
    </row>
    <row r="6" spans="1:6">
      <c r="A6" s="166"/>
      <c r="B6" s="157" t="s">
        <v>157</v>
      </c>
      <c r="C6" s="158" t="s">
        <v>158</v>
      </c>
      <c r="D6" s="150">
        <v>80</v>
      </c>
      <c r="E6" s="578"/>
      <c r="F6" s="160">
        <f>D6*E6</f>
        <v>0</v>
      </c>
    </row>
    <row r="7" spans="1:6">
      <c r="B7" s="157"/>
      <c r="C7" s="158"/>
      <c r="D7" s="150"/>
      <c r="E7" s="578"/>
      <c r="F7" s="160"/>
    </row>
    <row r="8" spans="1:6" ht="55.2">
      <c r="A8" s="166" t="s">
        <v>126</v>
      </c>
      <c r="B8" s="149" t="s">
        <v>159</v>
      </c>
      <c r="D8" s="140"/>
      <c r="E8" s="578"/>
    </row>
    <row r="9" spans="1:6">
      <c r="B9" s="157" t="s">
        <v>160</v>
      </c>
      <c r="C9" s="158" t="s">
        <v>158</v>
      </c>
      <c r="D9" s="150">
        <v>10</v>
      </c>
      <c r="E9" s="578"/>
      <c r="F9" s="160">
        <f t="shared" ref="F9:F16" si="0">D9*E9</f>
        <v>0</v>
      </c>
    </row>
    <row r="10" spans="1:6">
      <c r="B10" s="157" t="s">
        <v>161</v>
      </c>
      <c r="C10" s="158" t="s">
        <v>158</v>
      </c>
      <c r="D10" s="150">
        <v>120</v>
      </c>
      <c r="E10" s="578"/>
      <c r="F10" s="160">
        <f t="shared" si="0"/>
        <v>0</v>
      </c>
    </row>
    <row r="11" spans="1:6">
      <c r="B11" s="157" t="s">
        <v>162</v>
      </c>
      <c r="C11" s="158" t="s">
        <v>158</v>
      </c>
      <c r="D11" s="150">
        <v>90</v>
      </c>
      <c r="E11" s="578"/>
      <c r="F11" s="160">
        <f t="shared" si="0"/>
        <v>0</v>
      </c>
    </row>
    <row r="12" spans="1:6">
      <c r="B12" s="157" t="s">
        <v>163</v>
      </c>
      <c r="C12" s="158" t="s">
        <v>158</v>
      </c>
      <c r="D12" s="150">
        <v>1100</v>
      </c>
      <c r="E12" s="578"/>
      <c r="F12" s="160">
        <f t="shared" si="0"/>
        <v>0</v>
      </c>
    </row>
    <row r="13" spans="1:6">
      <c r="B13" s="157" t="s">
        <v>164</v>
      </c>
      <c r="C13" s="158" t="s">
        <v>158</v>
      </c>
      <c r="D13" s="150">
        <v>20</v>
      </c>
      <c r="E13" s="578"/>
      <c r="F13" s="160">
        <f t="shared" si="0"/>
        <v>0</v>
      </c>
    </row>
    <row r="14" spans="1:6">
      <c r="B14" s="157" t="s">
        <v>165</v>
      </c>
      <c r="C14" s="158" t="s">
        <v>158</v>
      </c>
      <c r="D14" s="150">
        <v>175</v>
      </c>
      <c r="E14" s="578"/>
      <c r="F14" s="160">
        <f t="shared" si="0"/>
        <v>0</v>
      </c>
    </row>
    <row r="15" spans="1:6">
      <c r="B15" s="157" t="s">
        <v>166</v>
      </c>
      <c r="C15" s="158" t="s">
        <v>158</v>
      </c>
      <c r="D15" s="150">
        <v>1520</v>
      </c>
      <c r="E15" s="578"/>
      <c r="F15" s="160">
        <f t="shared" si="0"/>
        <v>0</v>
      </c>
    </row>
    <row r="16" spans="1:6">
      <c r="B16" s="157" t="s">
        <v>167</v>
      </c>
      <c r="C16" s="158" t="s">
        <v>158</v>
      </c>
      <c r="D16" s="150">
        <v>20</v>
      </c>
      <c r="E16" s="578"/>
      <c r="F16" s="160">
        <f t="shared" si="0"/>
        <v>0</v>
      </c>
    </row>
    <row r="17" spans="1:6">
      <c r="B17" s="157"/>
      <c r="C17" s="158"/>
      <c r="D17" s="150"/>
      <c r="E17" s="578"/>
      <c r="F17" s="160"/>
    </row>
    <row r="18" spans="1:6" ht="55.2">
      <c r="A18" s="166" t="s">
        <v>128</v>
      </c>
      <c r="B18" s="149" t="s">
        <v>168</v>
      </c>
      <c r="C18" s="158"/>
      <c r="D18" s="150"/>
      <c r="E18" s="578"/>
      <c r="F18" s="160"/>
    </row>
    <row r="19" spans="1:6">
      <c r="B19" s="157" t="s">
        <v>167</v>
      </c>
      <c r="C19" s="158" t="s">
        <v>158</v>
      </c>
      <c r="D19" s="150">
        <v>120</v>
      </c>
      <c r="E19" s="578"/>
      <c r="F19" s="160">
        <f>D19*E19</f>
        <v>0</v>
      </c>
    </row>
    <row r="20" spans="1:6">
      <c r="B20" s="157"/>
      <c r="C20" s="158"/>
      <c r="D20" s="150"/>
      <c r="E20" s="578"/>
      <c r="F20" s="160"/>
    </row>
    <row r="21" spans="1:6" ht="27.6">
      <c r="A21" s="166" t="s">
        <v>130</v>
      </c>
      <c r="B21" s="149" t="s">
        <v>169</v>
      </c>
      <c r="C21" s="150"/>
      <c r="D21" s="156"/>
      <c r="E21" s="578"/>
      <c r="F21" s="160"/>
    </row>
    <row r="22" spans="1:6">
      <c r="B22" s="157" t="s">
        <v>170</v>
      </c>
      <c r="C22" s="158" t="s">
        <v>158</v>
      </c>
      <c r="D22" s="140">
        <v>60</v>
      </c>
      <c r="E22" s="578"/>
      <c r="F22" s="160">
        <f>D22*E22</f>
        <v>0</v>
      </c>
    </row>
    <row r="23" spans="1:6">
      <c r="B23" s="157" t="s">
        <v>171</v>
      </c>
      <c r="C23" s="158" t="s">
        <v>158</v>
      </c>
      <c r="D23" s="140">
        <v>60</v>
      </c>
      <c r="E23" s="578"/>
      <c r="F23" s="160">
        <f>D23*E23</f>
        <v>0</v>
      </c>
    </row>
    <row r="24" spans="1:6">
      <c r="B24" s="157"/>
      <c r="C24" s="158"/>
      <c r="D24" s="140"/>
      <c r="E24" s="578"/>
      <c r="F24" s="160"/>
    </row>
    <row r="25" spans="1:6" ht="27.6">
      <c r="A25" s="166" t="s">
        <v>132</v>
      </c>
      <c r="B25" s="149" t="s">
        <v>172</v>
      </c>
      <c r="C25" s="155"/>
      <c r="D25" s="156"/>
      <c r="E25" s="578"/>
      <c r="F25" s="160"/>
    </row>
    <row r="26" spans="1:6" ht="15" customHeight="1">
      <c r="A26" s="157"/>
      <c r="B26" s="157" t="s">
        <v>173</v>
      </c>
      <c r="C26" s="150" t="s">
        <v>158</v>
      </c>
      <c r="D26" s="150">
        <v>600</v>
      </c>
      <c r="E26" s="578"/>
      <c r="F26" s="160">
        <f>D26*E26</f>
        <v>0</v>
      </c>
    </row>
    <row r="27" spans="1:6">
      <c r="A27" s="157"/>
      <c r="B27" s="157" t="s">
        <v>174</v>
      </c>
      <c r="C27" s="150" t="s">
        <v>158</v>
      </c>
      <c r="D27" s="150">
        <v>400</v>
      </c>
      <c r="E27" s="578"/>
      <c r="F27" s="160">
        <f>D27*E27</f>
        <v>0</v>
      </c>
    </row>
    <row r="28" spans="1:6">
      <c r="A28" s="157"/>
      <c r="B28" s="157"/>
      <c r="C28" s="150"/>
      <c r="D28" s="150"/>
      <c r="E28" s="578"/>
      <c r="F28" s="160"/>
    </row>
    <row r="29" spans="1:6" ht="27.6">
      <c r="A29" s="166" t="s">
        <v>134</v>
      </c>
      <c r="B29" s="149" t="s">
        <v>175</v>
      </c>
      <c r="C29" s="155"/>
      <c r="D29" s="156"/>
      <c r="E29" s="578"/>
      <c r="F29" s="160"/>
    </row>
    <row r="30" spans="1:6" ht="15" customHeight="1">
      <c r="A30" s="157"/>
      <c r="B30" s="157" t="s">
        <v>173</v>
      </c>
      <c r="C30" s="150" t="s">
        <v>158</v>
      </c>
      <c r="D30" s="150">
        <v>200</v>
      </c>
      <c r="E30" s="578"/>
      <c r="F30" s="160">
        <f>D30*E30</f>
        <v>0</v>
      </c>
    </row>
    <row r="31" spans="1:6">
      <c r="A31" s="157"/>
      <c r="B31" s="157" t="s">
        <v>174</v>
      </c>
      <c r="C31" s="150" t="s">
        <v>158</v>
      </c>
      <c r="D31" s="150">
        <v>100</v>
      </c>
      <c r="E31" s="578"/>
      <c r="F31" s="160">
        <f>D31*E31</f>
        <v>0</v>
      </c>
    </row>
    <row r="32" spans="1:6">
      <c r="A32" s="157"/>
      <c r="B32" s="157"/>
      <c r="C32" s="150"/>
      <c r="D32" s="150"/>
      <c r="E32" s="578"/>
      <c r="F32" s="160"/>
    </row>
    <row r="33" spans="1:6" ht="41.4">
      <c r="A33" s="166" t="s">
        <v>136</v>
      </c>
      <c r="B33" s="149" t="s">
        <v>176</v>
      </c>
      <c r="C33" s="150" t="s">
        <v>158</v>
      </c>
      <c r="D33" s="150">
        <v>150</v>
      </c>
      <c r="E33" s="578"/>
      <c r="F33" s="160">
        <f>D33*E33</f>
        <v>0</v>
      </c>
    </row>
    <row r="34" spans="1:6">
      <c r="D34" s="140"/>
      <c r="E34" s="578"/>
    </row>
    <row r="35" spans="1:6" ht="41.4">
      <c r="A35" s="166" t="s">
        <v>138</v>
      </c>
      <c r="B35" s="149" t="s">
        <v>177</v>
      </c>
      <c r="C35" s="155"/>
      <c r="D35" s="156"/>
      <c r="E35" s="578"/>
      <c r="F35" s="160"/>
    </row>
    <row r="36" spans="1:6">
      <c r="A36" s="157"/>
      <c r="B36" s="157" t="s">
        <v>178</v>
      </c>
      <c r="C36" s="150" t="s">
        <v>158</v>
      </c>
      <c r="D36" s="150">
        <v>40</v>
      </c>
      <c r="E36" s="578"/>
      <c r="F36" s="160">
        <f>D36*E36</f>
        <v>0</v>
      </c>
    </row>
    <row r="37" spans="1:6">
      <c r="D37" s="140"/>
      <c r="E37" s="578"/>
    </row>
    <row r="38" spans="1:6" ht="41.4">
      <c r="A38" s="166" t="s">
        <v>139</v>
      </c>
      <c r="B38" s="149" t="s">
        <v>179</v>
      </c>
      <c r="C38" s="155"/>
      <c r="D38" s="156"/>
      <c r="E38" s="578"/>
      <c r="F38" s="160"/>
    </row>
    <row r="39" spans="1:6">
      <c r="A39" s="157"/>
      <c r="B39" s="157" t="s">
        <v>180</v>
      </c>
      <c r="C39" s="150" t="s">
        <v>158</v>
      </c>
      <c r="D39" s="150">
        <v>10</v>
      </c>
      <c r="E39" s="578"/>
      <c r="F39" s="160">
        <f>D39*E39</f>
        <v>0</v>
      </c>
    </row>
    <row r="40" spans="1:6">
      <c r="A40" s="157"/>
      <c r="B40" s="157" t="s">
        <v>178</v>
      </c>
      <c r="C40" s="150" t="s">
        <v>158</v>
      </c>
      <c r="D40" s="150">
        <v>65</v>
      </c>
      <c r="E40" s="578"/>
      <c r="F40" s="160">
        <f>D40*E40</f>
        <v>0</v>
      </c>
    </row>
    <row r="41" spans="1:6">
      <c r="A41" s="157"/>
      <c r="B41" s="157" t="s">
        <v>181</v>
      </c>
      <c r="C41" s="150" t="s">
        <v>158</v>
      </c>
      <c r="D41" s="150">
        <v>10</v>
      </c>
      <c r="E41" s="578"/>
      <c r="F41" s="160">
        <f>D41*E41</f>
        <v>0</v>
      </c>
    </row>
    <row r="42" spans="1:6">
      <c r="D42" s="140"/>
      <c r="E42" s="578"/>
    </row>
    <row r="43" spans="1:6" ht="27.6">
      <c r="A43" s="166" t="s">
        <v>152</v>
      </c>
      <c r="B43" s="149" t="s">
        <v>182</v>
      </c>
      <c r="C43" s="155"/>
      <c r="D43" s="156"/>
      <c r="E43" s="578"/>
      <c r="F43" s="160"/>
    </row>
    <row r="44" spans="1:6">
      <c r="A44" s="157"/>
      <c r="B44" s="157" t="s">
        <v>183</v>
      </c>
      <c r="C44" s="150" t="s">
        <v>158</v>
      </c>
      <c r="D44" s="150">
        <v>10</v>
      </c>
      <c r="E44" s="578"/>
      <c r="F44" s="160">
        <f>D44*E44</f>
        <v>0</v>
      </c>
    </row>
    <row r="45" spans="1:6">
      <c r="A45" s="157"/>
      <c r="B45" s="157" t="s">
        <v>184</v>
      </c>
      <c r="C45" s="150" t="s">
        <v>158</v>
      </c>
      <c r="D45" s="150">
        <v>60</v>
      </c>
      <c r="E45" s="578"/>
      <c r="F45" s="160">
        <f>D45*E45</f>
        <v>0</v>
      </c>
    </row>
    <row r="46" spans="1:6" ht="15" customHeight="1">
      <c r="A46" s="157"/>
      <c r="B46" s="157" t="s">
        <v>173</v>
      </c>
      <c r="C46" s="150" t="s">
        <v>158</v>
      </c>
      <c r="D46" s="150">
        <v>20</v>
      </c>
      <c r="E46" s="578"/>
      <c r="F46" s="160">
        <f>D46*E46</f>
        <v>0</v>
      </c>
    </row>
    <row r="47" spans="1:6">
      <c r="A47" s="166"/>
      <c r="C47" s="150"/>
      <c r="D47" s="156"/>
      <c r="E47" s="578"/>
      <c r="F47" s="160"/>
    </row>
    <row r="48" spans="1:6">
      <c r="A48" s="166" t="s">
        <v>185</v>
      </c>
      <c r="B48" s="140" t="s">
        <v>186</v>
      </c>
      <c r="C48" s="150" t="s">
        <v>17</v>
      </c>
      <c r="D48" s="156">
        <v>10</v>
      </c>
      <c r="E48" s="578"/>
      <c r="F48" s="160">
        <f>D48*E48</f>
        <v>0</v>
      </c>
    </row>
    <row r="49" spans="1:7">
      <c r="A49" s="166"/>
      <c r="C49" s="150"/>
      <c r="D49" s="156"/>
      <c r="E49" s="578"/>
      <c r="F49" s="160"/>
    </row>
    <row r="50" spans="1:7">
      <c r="A50" s="166" t="s">
        <v>187</v>
      </c>
      <c r="B50" s="140" t="s">
        <v>188</v>
      </c>
      <c r="C50" s="150" t="s">
        <v>17</v>
      </c>
      <c r="D50" s="156">
        <v>80</v>
      </c>
      <c r="E50" s="578"/>
      <c r="F50" s="160">
        <f>D50*E50</f>
        <v>0</v>
      </c>
    </row>
    <row r="51" spans="1:7">
      <c r="B51" s="157"/>
      <c r="C51" s="155"/>
      <c r="D51" s="156"/>
      <c r="E51" s="578"/>
      <c r="F51" s="160"/>
      <c r="G51" s="167"/>
    </row>
    <row r="52" spans="1:7">
      <c r="A52" s="166" t="s">
        <v>189</v>
      </c>
      <c r="B52" s="154" t="s">
        <v>190</v>
      </c>
      <c r="C52" s="155"/>
      <c r="D52" s="156"/>
      <c r="E52" s="578"/>
      <c r="F52" s="160"/>
      <c r="G52" s="167"/>
    </row>
    <row r="53" spans="1:7">
      <c r="B53" s="157" t="s">
        <v>191</v>
      </c>
      <c r="C53" s="155" t="s">
        <v>17</v>
      </c>
      <c r="D53" s="156">
        <v>1</v>
      </c>
      <c r="E53" s="578"/>
      <c r="F53" s="160">
        <f>D53*E53</f>
        <v>0</v>
      </c>
      <c r="G53" s="167"/>
    </row>
    <row r="54" spans="1:7">
      <c r="B54" s="157"/>
      <c r="C54" s="155"/>
      <c r="D54" s="156"/>
      <c r="E54" s="578"/>
      <c r="F54" s="160"/>
    </row>
    <row r="55" spans="1:7" ht="27.6">
      <c r="A55" s="166" t="s">
        <v>192</v>
      </c>
      <c r="B55" s="149" t="s">
        <v>193</v>
      </c>
      <c r="D55" s="140"/>
      <c r="E55" s="578"/>
    </row>
    <row r="56" spans="1:7">
      <c r="B56" s="157" t="s">
        <v>194</v>
      </c>
      <c r="C56" s="158" t="s">
        <v>17</v>
      </c>
      <c r="D56" s="150">
        <v>45</v>
      </c>
      <c r="E56" s="578"/>
      <c r="F56" s="160">
        <f>D56*E56</f>
        <v>0</v>
      </c>
    </row>
    <row r="57" spans="1:7">
      <c r="B57" s="157" t="s">
        <v>195</v>
      </c>
      <c r="C57" s="158" t="s">
        <v>17</v>
      </c>
      <c r="D57" s="150">
        <v>4</v>
      </c>
      <c r="E57" s="578"/>
      <c r="F57" s="160">
        <f>D57*E57</f>
        <v>0</v>
      </c>
    </row>
    <row r="58" spans="1:7">
      <c r="B58" s="157" t="s">
        <v>196</v>
      </c>
      <c r="C58" s="158" t="s">
        <v>17</v>
      </c>
      <c r="D58" s="150">
        <v>8</v>
      </c>
      <c r="E58" s="578"/>
      <c r="F58" s="160">
        <f>D58*E58</f>
        <v>0</v>
      </c>
    </row>
    <row r="59" spans="1:7">
      <c r="B59" s="157"/>
      <c r="C59" s="158"/>
      <c r="D59" s="150"/>
      <c r="E59" s="578"/>
      <c r="F59" s="160"/>
    </row>
    <row r="60" spans="1:7">
      <c r="A60" s="153" t="s">
        <v>197</v>
      </c>
      <c r="B60" s="154" t="s">
        <v>198</v>
      </c>
      <c r="C60" s="155" t="s">
        <v>17</v>
      </c>
      <c r="D60" s="156">
        <v>1</v>
      </c>
      <c r="E60" s="578"/>
      <c r="F60" s="160">
        <f>D60*E60</f>
        <v>0</v>
      </c>
    </row>
    <row r="61" spans="1:7">
      <c r="A61" s="153"/>
      <c r="B61" s="154"/>
      <c r="C61" s="155"/>
      <c r="D61" s="156"/>
      <c r="E61" s="578"/>
      <c r="F61" s="160"/>
    </row>
    <row r="62" spans="1:7">
      <c r="A62" s="153" t="s">
        <v>199</v>
      </c>
      <c r="B62" s="154" t="s">
        <v>200</v>
      </c>
      <c r="C62" s="155" t="s">
        <v>17</v>
      </c>
      <c r="D62" s="156">
        <v>1</v>
      </c>
      <c r="E62" s="578"/>
      <c r="F62" s="160">
        <f>D62*E62</f>
        <v>0</v>
      </c>
    </row>
    <row r="63" spans="1:7">
      <c r="B63" s="157"/>
      <c r="C63" s="158"/>
      <c r="D63" s="150"/>
      <c r="E63" s="578"/>
      <c r="F63" s="160"/>
    </row>
    <row r="64" spans="1:7">
      <c r="A64" s="153" t="s">
        <v>201</v>
      </c>
      <c r="B64" s="154" t="s">
        <v>202</v>
      </c>
      <c r="C64" s="155" t="s">
        <v>17</v>
      </c>
      <c r="D64" s="156">
        <v>16</v>
      </c>
      <c r="E64" s="578"/>
      <c r="F64" s="160">
        <f>D64*E64</f>
        <v>0</v>
      </c>
    </row>
    <row r="65" spans="1:6">
      <c r="B65" s="157"/>
      <c r="C65" s="158"/>
      <c r="D65" s="150"/>
      <c r="E65" s="578"/>
      <c r="F65" s="160"/>
    </row>
    <row r="66" spans="1:6" ht="55.2">
      <c r="A66" s="153" t="s">
        <v>203</v>
      </c>
      <c r="B66" s="154" t="s">
        <v>204</v>
      </c>
      <c r="C66" s="155" t="s">
        <v>17</v>
      </c>
      <c r="D66" s="156">
        <v>10</v>
      </c>
      <c r="E66" s="578"/>
      <c r="F66" s="160">
        <f>D66*E66</f>
        <v>0</v>
      </c>
    </row>
    <row r="67" spans="1:6">
      <c r="D67" s="140"/>
      <c r="E67" s="578"/>
    </row>
    <row r="68" spans="1:6">
      <c r="A68" s="153" t="s">
        <v>205</v>
      </c>
      <c r="B68" s="149" t="s">
        <v>206</v>
      </c>
      <c r="C68" s="155" t="s">
        <v>17</v>
      </c>
      <c r="D68" s="156">
        <v>4</v>
      </c>
      <c r="E68" s="578"/>
      <c r="F68" s="160">
        <f>D68*E68</f>
        <v>0</v>
      </c>
    </row>
    <row r="69" spans="1:6">
      <c r="D69" s="140"/>
      <c r="E69" s="578"/>
    </row>
    <row r="70" spans="1:6">
      <c r="A70" s="153" t="s">
        <v>207</v>
      </c>
      <c r="B70" s="149" t="s">
        <v>208</v>
      </c>
      <c r="C70" s="155" t="s">
        <v>17</v>
      </c>
      <c r="D70" s="156">
        <v>12</v>
      </c>
      <c r="E70" s="578"/>
      <c r="F70" s="160">
        <f>D70*E70</f>
        <v>0</v>
      </c>
    </row>
    <row r="71" spans="1:6">
      <c r="D71" s="140"/>
      <c r="E71" s="578"/>
    </row>
    <row r="72" spans="1:6" ht="27.6">
      <c r="A72" s="153" t="s">
        <v>209</v>
      </c>
      <c r="B72" s="149" t="s">
        <v>210</v>
      </c>
      <c r="C72" s="155" t="s">
        <v>211</v>
      </c>
      <c r="D72" s="156">
        <v>2</v>
      </c>
      <c r="E72" s="578"/>
      <c r="F72" s="160">
        <f>D72*E72</f>
        <v>0</v>
      </c>
    </row>
    <row r="73" spans="1:6">
      <c r="D73" s="140"/>
      <c r="E73" s="578"/>
    </row>
    <row r="74" spans="1:6" ht="27.6">
      <c r="A74" s="153" t="s">
        <v>212</v>
      </c>
      <c r="B74" s="149" t="s">
        <v>213</v>
      </c>
      <c r="C74" s="155" t="s">
        <v>211</v>
      </c>
      <c r="D74" s="156">
        <v>1</v>
      </c>
      <c r="E74" s="578"/>
      <c r="F74" s="160">
        <f>D74*E74</f>
        <v>0</v>
      </c>
    </row>
    <row r="75" spans="1:6">
      <c r="D75" s="140"/>
      <c r="E75" s="578"/>
    </row>
    <row r="76" spans="1:6" ht="27.6">
      <c r="A76" s="153" t="s">
        <v>214</v>
      </c>
      <c r="B76" s="149" t="s">
        <v>215</v>
      </c>
      <c r="C76" s="155" t="s">
        <v>211</v>
      </c>
      <c r="D76" s="156">
        <v>2</v>
      </c>
      <c r="E76" s="578"/>
      <c r="F76" s="160">
        <f>D76*E76</f>
        <v>0</v>
      </c>
    </row>
    <row r="77" spans="1:6">
      <c r="D77" s="140"/>
      <c r="E77" s="578"/>
    </row>
    <row r="78" spans="1:6" ht="27.6">
      <c r="A78" s="153" t="s">
        <v>216</v>
      </c>
      <c r="B78" s="149" t="s">
        <v>217</v>
      </c>
      <c r="C78" s="155" t="s">
        <v>211</v>
      </c>
      <c r="D78" s="156">
        <v>1</v>
      </c>
      <c r="E78" s="578"/>
      <c r="F78" s="160">
        <f>D78*E78</f>
        <v>0</v>
      </c>
    </row>
    <row r="79" spans="1:6">
      <c r="D79" s="140"/>
      <c r="E79" s="578"/>
    </row>
    <row r="80" spans="1:6" ht="27.6">
      <c r="A80" s="153" t="s">
        <v>218</v>
      </c>
      <c r="B80" s="149" t="s">
        <v>219</v>
      </c>
      <c r="C80" s="155" t="s">
        <v>211</v>
      </c>
      <c r="D80" s="156">
        <v>1</v>
      </c>
      <c r="E80" s="578"/>
      <c r="F80" s="160">
        <f>D80*E80</f>
        <v>0</v>
      </c>
    </row>
    <row r="81" spans="1:6">
      <c r="D81" s="140"/>
      <c r="E81" s="578"/>
    </row>
    <row r="82" spans="1:6" ht="27.6">
      <c r="A82" s="153" t="s">
        <v>220</v>
      </c>
      <c r="B82" s="149" t="s">
        <v>221</v>
      </c>
      <c r="C82" s="155"/>
      <c r="D82" s="156"/>
      <c r="E82" s="578"/>
      <c r="F82" s="160"/>
    </row>
    <row r="83" spans="1:6">
      <c r="B83" s="157" t="s">
        <v>222</v>
      </c>
      <c r="C83" s="155" t="s">
        <v>17</v>
      </c>
      <c r="D83" s="156">
        <v>2</v>
      </c>
      <c r="E83" s="578"/>
      <c r="F83" s="160">
        <f>D83*E83</f>
        <v>0</v>
      </c>
    </row>
    <row r="84" spans="1:6">
      <c r="B84" s="157" t="s">
        <v>223</v>
      </c>
      <c r="C84" s="155" t="s">
        <v>17</v>
      </c>
      <c r="D84" s="156">
        <v>4</v>
      </c>
      <c r="E84" s="578"/>
      <c r="F84" s="160">
        <f>D84*E84</f>
        <v>0</v>
      </c>
    </row>
    <row r="85" spans="1:6">
      <c r="B85" s="157" t="s">
        <v>224</v>
      </c>
      <c r="C85" s="155" t="s">
        <v>17</v>
      </c>
      <c r="D85" s="156">
        <v>1</v>
      </c>
      <c r="E85" s="578"/>
      <c r="F85" s="160">
        <f>D85*E85</f>
        <v>0</v>
      </c>
    </row>
    <row r="86" spans="1:6">
      <c r="B86" s="157" t="s">
        <v>225</v>
      </c>
      <c r="C86" s="155" t="s">
        <v>17</v>
      </c>
      <c r="D86" s="156">
        <v>8</v>
      </c>
      <c r="E86" s="578"/>
      <c r="F86" s="160">
        <f>D86*E86</f>
        <v>0</v>
      </c>
    </row>
    <row r="87" spans="1:6">
      <c r="B87" s="157" t="s">
        <v>226</v>
      </c>
      <c r="C87" s="155" t="s">
        <v>17</v>
      </c>
      <c r="D87" s="156">
        <v>12</v>
      </c>
      <c r="E87" s="578"/>
      <c r="F87" s="160">
        <f>D87*E87</f>
        <v>0</v>
      </c>
    </row>
    <row r="88" spans="1:6">
      <c r="D88" s="140"/>
      <c r="E88" s="578"/>
    </row>
    <row r="89" spans="1:6" ht="27.6">
      <c r="A89" s="153" t="s">
        <v>227</v>
      </c>
      <c r="B89" s="149" t="s">
        <v>228</v>
      </c>
      <c r="C89" s="155" t="s">
        <v>211</v>
      </c>
      <c r="D89" s="156">
        <v>1</v>
      </c>
      <c r="E89" s="578"/>
      <c r="F89" s="160">
        <f>D89*E89</f>
        <v>0</v>
      </c>
    </row>
    <row r="90" spans="1:6">
      <c r="A90" s="153"/>
      <c r="B90" s="149"/>
      <c r="C90" s="155"/>
      <c r="D90" s="156"/>
      <c r="F90" s="160"/>
    </row>
    <row r="91" spans="1:6">
      <c r="A91" s="153" t="s">
        <v>230</v>
      </c>
      <c r="B91" s="149" t="s">
        <v>231</v>
      </c>
      <c r="C91" s="155" t="s">
        <v>35</v>
      </c>
      <c r="D91" s="156">
        <v>5</v>
      </c>
      <c r="F91" s="160">
        <f>SUM(F6:F89)*D91/100</f>
        <v>0</v>
      </c>
    </row>
    <row r="92" spans="1:6" ht="14.4" thickBot="1">
      <c r="A92" s="162"/>
      <c r="B92" s="152"/>
      <c r="C92" s="152"/>
      <c r="D92" s="152"/>
      <c r="E92" s="163"/>
      <c r="F92" s="168"/>
    </row>
    <row r="93" spans="1:6">
      <c r="D93" s="140"/>
      <c r="F93" s="141"/>
    </row>
    <row r="94" spans="1:6">
      <c r="A94" s="153" t="s">
        <v>154</v>
      </c>
      <c r="C94" s="155"/>
      <c r="D94" s="156"/>
      <c r="F94" s="147">
        <f>SUM(F5:F91)</f>
        <v>0</v>
      </c>
    </row>
    <row r="95" spans="1:6">
      <c r="A95" s="169"/>
      <c r="B95" s="170"/>
      <c r="C95" s="170"/>
      <c r="E95" s="171"/>
      <c r="F95" s="172"/>
    </row>
    <row r="96" spans="1:6">
      <c r="A96" s="169"/>
      <c r="B96" s="170"/>
      <c r="C96" s="170"/>
      <c r="E96" s="171"/>
      <c r="F96" s="172"/>
    </row>
    <row r="97" spans="1:6">
      <c r="A97" s="169"/>
      <c r="B97" s="170"/>
      <c r="C97" s="170"/>
      <c r="E97" s="171"/>
      <c r="F97" s="172"/>
    </row>
    <row r="98" spans="1:6">
      <c r="A98" s="169"/>
      <c r="B98" s="170"/>
      <c r="C98" s="170"/>
      <c r="E98" s="171"/>
      <c r="F98" s="172"/>
    </row>
    <row r="99" spans="1:6">
      <c r="A99" s="169"/>
      <c r="B99" s="170"/>
      <c r="C99" s="170"/>
      <c r="E99" s="171"/>
      <c r="F99" s="172"/>
    </row>
    <row r="100" spans="1:6">
      <c r="A100" s="169"/>
      <c r="B100" s="170"/>
      <c r="C100" s="170"/>
      <c r="E100" s="171"/>
      <c r="F100" s="172"/>
    </row>
    <row r="101" spans="1:6">
      <c r="A101" s="169"/>
      <c r="B101" s="170"/>
      <c r="C101" s="170"/>
      <c r="E101" s="171"/>
      <c r="F101" s="172"/>
    </row>
    <row r="102" spans="1:6">
      <c r="A102" s="169"/>
      <c r="B102" s="170"/>
      <c r="C102" s="170"/>
      <c r="E102" s="171"/>
      <c r="F102" s="172"/>
    </row>
    <row r="103" spans="1:6">
      <c r="A103" s="169"/>
      <c r="B103" s="170"/>
      <c r="C103" s="170"/>
      <c r="E103" s="171"/>
      <c r="F103" s="172"/>
    </row>
    <row r="104" spans="1:6">
      <c r="A104" s="169"/>
      <c r="B104" s="170"/>
      <c r="C104" s="170"/>
      <c r="E104" s="171"/>
      <c r="F104" s="172"/>
    </row>
    <row r="105" spans="1:6">
      <c r="A105" s="169"/>
      <c r="B105" s="170"/>
      <c r="C105" s="170"/>
      <c r="E105" s="171"/>
      <c r="F105" s="172"/>
    </row>
    <row r="106" spans="1:6">
      <c r="A106" s="169"/>
      <c r="B106" s="170"/>
      <c r="C106" s="170"/>
      <c r="E106" s="171"/>
      <c r="F106" s="172"/>
    </row>
    <row r="107" spans="1:6">
      <c r="A107" s="169"/>
      <c r="B107" s="170"/>
      <c r="C107" s="170"/>
      <c r="E107" s="171"/>
      <c r="F107" s="172"/>
    </row>
    <row r="108" spans="1:6">
      <c r="A108" s="169"/>
      <c r="B108" s="170"/>
      <c r="C108" s="170"/>
      <c r="E108" s="171"/>
      <c r="F108" s="172"/>
    </row>
    <row r="109" spans="1:6">
      <c r="A109" s="169"/>
      <c r="B109" s="170"/>
      <c r="C109" s="170"/>
      <c r="E109" s="171"/>
      <c r="F109" s="172"/>
    </row>
    <row r="110" spans="1:6">
      <c r="A110" s="169"/>
      <c r="B110" s="170"/>
      <c r="C110" s="170"/>
      <c r="E110" s="171"/>
      <c r="F110" s="172"/>
    </row>
    <row r="111" spans="1:6">
      <c r="A111" s="169"/>
      <c r="B111" s="170"/>
      <c r="C111" s="170"/>
      <c r="E111" s="171"/>
      <c r="F111" s="172"/>
    </row>
    <row r="112" spans="1:6">
      <c r="A112" s="169"/>
      <c r="B112" s="170"/>
      <c r="C112" s="170"/>
      <c r="E112" s="171"/>
      <c r="F112" s="172"/>
    </row>
    <row r="113" spans="1:6">
      <c r="A113" s="169"/>
      <c r="B113" s="170"/>
      <c r="C113" s="170"/>
      <c r="E113" s="171"/>
      <c r="F113" s="172"/>
    </row>
    <row r="114" spans="1:6">
      <c r="A114" s="169"/>
      <c r="B114" s="170"/>
      <c r="C114" s="170"/>
      <c r="E114" s="171"/>
      <c r="F114" s="172"/>
    </row>
    <row r="115" spans="1:6">
      <c r="A115" s="169"/>
      <c r="B115" s="170"/>
      <c r="C115" s="170"/>
      <c r="E115" s="171"/>
      <c r="F115" s="172"/>
    </row>
    <row r="116" spans="1:6">
      <c r="A116" s="169"/>
      <c r="B116" s="170"/>
      <c r="C116" s="170"/>
      <c r="E116" s="171"/>
      <c r="F116" s="172"/>
    </row>
    <row r="117" spans="1:6">
      <c r="A117" s="169"/>
      <c r="B117" s="170"/>
      <c r="C117" s="170"/>
      <c r="E117" s="171"/>
      <c r="F117" s="172"/>
    </row>
    <row r="118" spans="1:6">
      <c r="A118" s="169"/>
      <c r="B118" s="170"/>
      <c r="C118" s="170"/>
      <c r="E118" s="171"/>
      <c r="F118" s="172"/>
    </row>
    <row r="119" spans="1:6">
      <c r="A119" s="169"/>
      <c r="B119" s="170"/>
      <c r="C119" s="170"/>
      <c r="E119" s="171"/>
      <c r="F119" s="172"/>
    </row>
    <row r="120" spans="1:6">
      <c r="A120" s="169"/>
      <c r="B120" s="170"/>
      <c r="C120" s="170"/>
      <c r="E120" s="171"/>
      <c r="F120" s="172"/>
    </row>
    <row r="121" spans="1:6">
      <c r="A121" s="169"/>
      <c r="B121" s="170"/>
      <c r="C121" s="170"/>
      <c r="E121" s="171"/>
      <c r="F121" s="172"/>
    </row>
    <row r="122" spans="1:6">
      <c r="A122" s="169"/>
      <c r="B122" s="170"/>
      <c r="C122" s="170"/>
      <c r="E122" s="171"/>
      <c r="F122" s="172"/>
    </row>
    <row r="123" spans="1:6">
      <c r="A123" s="169"/>
      <c r="B123" s="170"/>
      <c r="C123" s="170"/>
      <c r="E123" s="171"/>
      <c r="F123" s="172"/>
    </row>
    <row r="124" spans="1:6">
      <c r="A124" s="169"/>
      <c r="B124" s="170"/>
      <c r="C124" s="170"/>
      <c r="E124" s="171"/>
      <c r="F124" s="172"/>
    </row>
    <row r="125" spans="1:6">
      <c r="A125" s="169"/>
      <c r="B125" s="170"/>
      <c r="C125" s="170"/>
      <c r="E125" s="171"/>
      <c r="F125" s="172"/>
    </row>
    <row r="126" spans="1:6">
      <c r="A126" s="169"/>
      <c r="B126" s="170"/>
      <c r="C126" s="170"/>
      <c r="E126" s="171"/>
      <c r="F126" s="172"/>
    </row>
    <row r="127" spans="1:6">
      <c r="A127" s="169"/>
      <c r="B127" s="170"/>
      <c r="C127" s="170"/>
      <c r="E127" s="171"/>
      <c r="F127" s="172"/>
    </row>
    <row r="128" spans="1:6">
      <c r="A128" s="169"/>
      <c r="B128" s="170"/>
      <c r="C128" s="170"/>
      <c r="E128" s="171"/>
      <c r="F128" s="172"/>
    </row>
    <row r="129" spans="1:6">
      <c r="A129" s="169"/>
      <c r="B129" s="170"/>
      <c r="C129" s="170"/>
      <c r="E129" s="171"/>
      <c r="F129" s="172"/>
    </row>
    <row r="130" spans="1:6">
      <c r="A130" s="169"/>
      <c r="B130" s="170"/>
      <c r="C130" s="170"/>
      <c r="E130" s="171"/>
      <c r="F130" s="172"/>
    </row>
    <row r="131" spans="1:6">
      <c r="A131" s="169"/>
      <c r="B131" s="170"/>
      <c r="C131" s="170"/>
      <c r="E131" s="171"/>
      <c r="F131" s="172"/>
    </row>
    <row r="132" spans="1:6">
      <c r="A132" s="169"/>
      <c r="B132" s="170"/>
      <c r="C132" s="170"/>
      <c r="E132" s="171"/>
      <c r="F132" s="172"/>
    </row>
    <row r="133" spans="1:6">
      <c r="A133" s="169"/>
      <c r="B133" s="170"/>
      <c r="C133" s="170"/>
      <c r="E133" s="171"/>
      <c r="F133" s="172"/>
    </row>
    <row r="134" spans="1:6">
      <c r="A134" s="169"/>
      <c r="B134" s="170"/>
      <c r="C134" s="170"/>
      <c r="E134" s="171"/>
      <c r="F134" s="172"/>
    </row>
    <row r="135" spans="1:6">
      <c r="A135" s="169"/>
      <c r="B135" s="170"/>
      <c r="C135" s="170"/>
      <c r="E135" s="171"/>
      <c r="F135" s="172"/>
    </row>
    <row r="136" spans="1:6">
      <c r="A136" s="169"/>
      <c r="B136" s="170"/>
      <c r="C136" s="170"/>
      <c r="E136" s="171"/>
      <c r="F136" s="172"/>
    </row>
    <row r="137" spans="1:6">
      <c r="A137" s="169"/>
      <c r="B137" s="170"/>
      <c r="C137" s="170"/>
      <c r="E137" s="171"/>
      <c r="F137" s="172"/>
    </row>
    <row r="138" spans="1:6">
      <c r="A138" s="169"/>
      <c r="B138" s="170"/>
      <c r="C138" s="170"/>
      <c r="E138" s="171"/>
      <c r="F138" s="172"/>
    </row>
    <row r="139" spans="1:6">
      <c r="A139" s="169"/>
      <c r="B139" s="170"/>
      <c r="C139" s="170"/>
      <c r="E139" s="171"/>
      <c r="F139" s="172"/>
    </row>
    <row r="140" spans="1:6">
      <c r="A140" s="169"/>
      <c r="B140" s="170"/>
      <c r="C140" s="170"/>
      <c r="E140" s="171"/>
      <c r="F140" s="172"/>
    </row>
    <row r="141" spans="1:6">
      <c r="A141" s="169"/>
      <c r="B141" s="170"/>
      <c r="C141" s="170"/>
      <c r="E141" s="171"/>
      <c r="F141" s="172"/>
    </row>
    <row r="142" spans="1:6">
      <c r="A142" s="169"/>
      <c r="B142" s="170"/>
      <c r="C142" s="170"/>
      <c r="E142" s="171"/>
      <c r="F142" s="172"/>
    </row>
    <row r="143" spans="1:6">
      <c r="A143" s="169"/>
      <c r="B143" s="170"/>
      <c r="C143" s="170"/>
      <c r="E143" s="171"/>
      <c r="F143" s="172"/>
    </row>
    <row r="144" spans="1:6">
      <c r="A144" s="169"/>
      <c r="B144" s="170"/>
      <c r="C144" s="170"/>
      <c r="E144" s="171"/>
      <c r="F144" s="172"/>
    </row>
    <row r="145" spans="1:6">
      <c r="A145" s="169"/>
      <c r="B145" s="170"/>
      <c r="C145" s="170"/>
      <c r="E145" s="171"/>
      <c r="F145" s="172"/>
    </row>
    <row r="146" spans="1:6">
      <c r="A146" s="169"/>
      <c r="B146" s="170"/>
      <c r="C146" s="170"/>
      <c r="E146" s="171"/>
      <c r="F146" s="172"/>
    </row>
    <row r="147" spans="1:6">
      <c r="A147" s="169"/>
      <c r="B147" s="170"/>
      <c r="C147" s="170"/>
      <c r="E147" s="171"/>
      <c r="F147" s="172"/>
    </row>
    <row r="148" spans="1:6">
      <c r="A148" s="169"/>
      <c r="B148" s="170"/>
      <c r="C148" s="170"/>
      <c r="E148" s="171"/>
      <c r="F148" s="172"/>
    </row>
    <row r="149" spans="1:6">
      <c r="A149" s="169"/>
      <c r="B149" s="170"/>
      <c r="C149" s="170"/>
      <c r="E149" s="171"/>
      <c r="F149" s="172"/>
    </row>
    <row r="150" spans="1:6">
      <c r="A150" s="169"/>
      <c r="B150" s="170"/>
      <c r="C150" s="170"/>
      <c r="E150" s="171"/>
      <c r="F150" s="172"/>
    </row>
    <row r="151" spans="1:6">
      <c r="A151" s="169"/>
      <c r="B151" s="170"/>
      <c r="C151" s="170"/>
      <c r="E151" s="171"/>
      <c r="F151" s="172"/>
    </row>
    <row r="152" spans="1:6">
      <c r="A152" s="169"/>
      <c r="B152" s="170"/>
      <c r="C152" s="170"/>
      <c r="E152" s="171"/>
      <c r="F152" s="172"/>
    </row>
    <row r="153" spans="1:6">
      <c r="A153" s="169"/>
      <c r="B153" s="170"/>
      <c r="C153" s="170"/>
      <c r="E153" s="171"/>
      <c r="F153" s="172"/>
    </row>
    <row r="154" spans="1:6">
      <c r="A154" s="169"/>
      <c r="B154" s="170"/>
      <c r="C154" s="170"/>
      <c r="E154" s="171"/>
      <c r="F154" s="172"/>
    </row>
    <row r="155" spans="1:6">
      <c r="A155" s="169"/>
      <c r="B155" s="170"/>
      <c r="C155" s="170"/>
      <c r="E155" s="171"/>
      <c r="F155" s="172"/>
    </row>
    <row r="156" spans="1:6">
      <c r="A156" s="169"/>
      <c r="B156" s="170"/>
      <c r="C156" s="170"/>
      <c r="E156" s="171"/>
      <c r="F156" s="172"/>
    </row>
    <row r="157" spans="1:6">
      <c r="A157" s="169"/>
      <c r="B157" s="170"/>
      <c r="C157" s="170"/>
      <c r="E157" s="171"/>
      <c r="F157" s="172"/>
    </row>
    <row r="158" spans="1:6">
      <c r="A158" s="169"/>
      <c r="B158" s="170"/>
      <c r="C158" s="170"/>
      <c r="E158" s="171"/>
      <c r="F158" s="172"/>
    </row>
    <row r="159" spans="1:6">
      <c r="A159" s="169"/>
      <c r="B159" s="170"/>
      <c r="C159" s="170"/>
      <c r="E159" s="171"/>
      <c r="F159" s="172"/>
    </row>
    <row r="160" spans="1:6">
      <c r="A160" s="169"/>
      <c r="B160" s="170"/>
      <c r="C160" s="170"/>
      <c r="E160" s="171"/>
      <c r="F160" s="172"/>
    </row>
    <row r="161" spans="1:6">
      <c r="A161" s="169"/>
      <c r="B161" s="170"/>
      <c r="C161" s="170"/>
      <c r="E161" s="171"/>
      <c r="F161" s="172"/>
    </row>
    <row r="162" spans="1:6">
      <c r="A162" s="169"/>
      <c r="B162" s="170"/>
      <c r="C162" s="170"/>
      <c r="E162" s="171"/>
      <c r="F162" s="172"/>
    </row>
    <row r="163" spans="1:6">
      <c r="A163" s="169"/>
      <c r="B163" s="170"/>
      <c r="C163" s="170"/>
      <c r="E163" s="171"/>
      <c r="F163" s="172"/>
    </row>
    <row r="164" spans="1:6">
      <c r="A164" s="169"/>
      <c r="B164" s="170"/>
      <c r="C164" s="170"/>
      <c r="E164" s="171"/>
      <c r="F164" s="172"/>
    </row>
    <row r="165" spans="1:6">
      <c r="A165" s="169"/>
      <c r="B165" s="170"/>
      <c r="C165" s="170"/>
      <c r="E165" s="171"/>
      <c r="F165" s="172"/>
    </row>
    <row r="166" spans="1:6">
      <c r="A166" s="169"/>
      <c r="B166" s="170"/>
      <c r="C166" s="170"/>
      <c r="E166" s="171"/>
      <c r="F166" s="172"/>
    </row>
    <row r="167" spans="1:6">
      <c r="A167" s="169"/>
      <c r="B167" s="170"/>
      <c r="C167" s="170"/>
      <c r="E167" s="171"/>
      <c r="F167" s="172"/>
    </row>
    <row r="168" spans="1:6">
      <c r="A168" s="169"/>
      <c r="B168" s="170"/>
      <c r="C168" s="170"/>
      <c r="E168" s="171"/>
      <c r="F168" s="172"/>
    </row>
    <row r="169" spans="1:6">
      <c r="A169" s="169"/>
      <c r="B169" s="170"/>
      <c r="C169" s="170"/>
      <c r="E169" s="171"/>
      <c r="F169" s="172"/>
    </row>
    <row r="170" spans="1:6">
      <c r="A170" s="169"/>
      <c r="B170" s="170"/>
      <c r="C170" s="170"/>
      <c r="E170" s="171"/>
      <c r="F170" s="172"/>
    </row>
    <row r="171" spans="1:6">
      <c r="A171" s="169"/>
      <c r="B171" s="170"/>
      <c r="C171" s="170"/>
      <c r="E171" s="171"/>
      <c r="F171" s="172"/>
    </row>
    <row r="172" spans="1:6">
      <c r="A172" s="169"/>
      <c r="B172" s="170"/>
      <c r="C172" s="170"/>
      <c r="E172" s="171"/>
      <c r="F172" s="172"/>
    </row>
    <row r="173" spans="1:6">
      <c r="A173" s="169"/>
      <c r="B173" s="170"/>
      <c r="C173" s="170"/>
      <c r="E173" s="171"/>
      <c r="F173" s="172"/>
    </row>
    <row r="174" spans="1:6">
      <c r="A174" s="169"/>
      <c r="B174" s="170"/>
      <c r="C174" s="170"/>
      <c r="E174" s="171"/>
      <c r="F174" s="172"/>
    </row>
    <row r="175" spans="1:6">
      <c r="A175" s="169"/>
      <c r="B175" s="170"/>
      <c r="C175" s="170"/>
      <c r="E175" s="171"/>
      <c r="F175" s="172"/>
    </row>
    <row r="176" spans="1:6">
      <c r="A176" s="169"/>
      <c r="B176" s="170"/>
      <c r="C176" s="170"/>
      <c r="E176" s="171"/>
      <c r="F176" s="172"/>
    </row>
    <row r="177" spans="1:6">
      <c r="A177" s="169"/>
      <c r="B177" s="170"/>
      <c r="C177" s="170"/>
      <c r="E177" s="171"/>
      <c r="F177" s="172"/>
    </row>
    <row r="178" spans="1:6">
      <c r="A178" s="169"/>
      <c r="B178" s="170"/>
      <c r="C178" s="170"/>
      <c r="E178" s="171"/>
      <c r="F178" s="172"/>
    </row>
    <row r="179" spans="1:6">
      <c r="A179" s="169"/>
      <c r="B179" s="170"/>
      <c r="C179" s="170"/>
      <c r="E179" s="171"/>
      <c r="F179" s="172"/>
    </row>
    <row r="180" spans="1:6">
      <c r="A180" s="169"/>
      <c r="B180" s="170"/>
      <c r="C180" s="170"/>
      <c r="E180" s="171"/>
      <c r="F180" s="172"/>
    </row>
    <row r="181" spans="1:6">
      <c r="A181" s="169"/>
      <c r="B181" s="170"/>
      <c r="C181" s="170"/>
      <c r="E181" s="171"/>
      <c r="F181" s="172"/>
    </row>
    <row r="182" spans="1:6">
      <c r="A182" s="169"/>
      <c r="B182" s="170"/>
      <c r="C182" s="170"/>
      <c r="E182" s="171"/>
      <c r="F182" s="172"/>
    </row>
    <row r="183" spans="1:6">
      <c r="A183" s="169"/>
      <c r="B183" s="170"/>
      <c r="C183" s="170"/>
      <c r="E183" s="171"/>
      <c r="F183" s="172"/>
    </row>
    <row r="184" spans="1:6">
      <c r="A184" s="169"/>
      <c r="B184" s="170"/>
      <c r="C184" s="170"/>
      <c r="E184" s="171"/>
      <c r="F184" s="172"/>
    </row>
    <row r="185" spans="1:6">
      <c r="A185" s="169"/>
      <c r="B185" s="170"/>
      <c r="C185" s="170"/>
      <c r="E185" s="171"/>
      <c r="F185" s="172"/>
    </row>
    <row r="186" spans="1:6">
      <c r="A186" s="169"/>
      <c r="B186" s="170"/>
      <c r="C186" s="170"/>
      <c r="E186" s="171"/>
      <c r="F186" s="172"/>
    </row>
    <row r="187" spans="1:6">
      <c r="A187" s="169"/>
      <c r="B187" s="170"/>
      <c r="C187" s="170"/>
      <c r="E187" s="171"/>
      <c r="F187" s="172"/>
    </row>
    <row r="188" spans="1:6">
      <c r="A188" s="169"/>
      <c r="B188" s="170"/>
      <c r="C188" s="170"/>
      <c r="E188" s="171"/>
      <c r="F188" s="172"/>
    </row>
    <row r="189" spans="1:6">
      <c r="A189" s="169"/>
      <c r="B189" s="170"/>
      <c r="C189" s="170"/>
      <c r="E189" s="171"/>
      <c r="F189" s="172"/>
    </row>
    <row r="190" spans="1:6">
      <c r="A190" s="169"/>
      <c r="B190" s="170"/>
      <c r="C190" s="170"/>
      <c r="E190" s="171"/>
      <c r="F190" s="172"/>
    </row>
    <row r="191" spans="1:6">
      <c r="A191" s="169"/>
      <c r="B191" s="170"/>
      <c r="C191" s="170"/>
      <c r="E191" s="171"/>
      <c r="F191" s="172"/>
    </row>
    <row r="192" spans="1:6">
      <c r="A192" s="169"/>
      <c r="B192" s="170"/>
      <c r="C192" s="170"/>
      <c r="E192" s="171"/>
      <c r="F192" s="172"/>
    </row>
    <row r="193" spans="1:6">
      <c r="A193" s="169"/>
      <c r="B193" s="170"/>
      <c r="C193" s="170"/>
      <c r="E193" s="171"/>
      <c r="F193" s="172"/>
    </row>
    <row r="194" spans="1:6">
      <c r="A194" s="169"/>
      <c r="B194" s="170"/>
      <c r="C194" s="170"/>
      <c r="E194" s="171"/>
      <c r="F194" s="172"/>
    </row>
    <row r="195" spans="1:6">
      <c r="A195" s="169"/>
      <c r="B195" s="170"/>
      <c r="C195" s="170"/>
      <c r="E195" s="171"/>
      <c r="F195" s="172"/>
    </row>
    <row r="196" spans="1:6">
      <c r="A196" s="169"/>
      <c r="B196" s="170"/>
      <c r="C196" s="170"/>
      <c r="E196" s="171"/>
      <c r="F196" s="172"/>
    </row>
    <row r="197" spans="1:6">
      <c r="A197" s="169"/>
      <c r="B197" s="170"/>
      <c r="C197" s="170"/>
      <c r="E197" s="171"/>
      <c r="F197" s="172"/>
    </row>
    <row r="198" spans="1:6">
      <c r="A198" s="169"/>
      <c r="B198" s="170"/>
      <c r="C198" s="170"/>
      <c r="E198" s="171"/>
      <c r="F198" s="172"/>
    </row>
    <row r="199" spans="1:6">
      <c r="A199" s="169"/>
      <c r="B199" s="170"/>
      <c r="C199" s="170"/>
      <c r="E199" s="171"/>
      <c r="F199" s="172"/>
    </row>
    <row r="200" spans="1:6">
      <c r="A200" s="169"/>
      <c r="B200" s="170"/>
      <c r="C200" s="170"/>
      <c r="E200" s="171"/>
      <c r="F200" s="172"/>
    </row>
    <row r="201" spans="1:6">
      <c r="A201" s="169"/>
      <c r="B201" s="170"/>
      <c r="C201" s="170"/>
      <c r="E201" s="171"/>
      <c r="F201" s="172"/>
    </row>
    <row r="202" spans="1:6">
      <c r="A202" s="169"/>
      <c r="B202" s="170"/>
      <c r="C202" s="170"/>
      <c r="E202" s="171"/>
      <c r="F202" s="172"/>
    </row>
    <row r="203" spans="1:6">
      <c r="A203" s="169"/>
      <c r="B203" s="170"/>
      <c r="C203" s="170"/>
      <c r="E203" s="171"/>
      <c r="F203" s="172"/>
    </row>
    <row r="204" spans="1:6">
      <c r="A204" s="169"/>
      <c r="B204" s="170"/>
      <c r="C204" s="170"/>
      <c r="E204" s="171"/>
      <c r="F204" s="172"/>
    </row>
    <row r="205" spans="1:6">
      <c r="A205" s="169"/>
      <c r="B205" s="170"/>
      <c r="C205" s="170"/>
      <c r="E205" s="171"/>
      <c r="F205" s="172"/>
    </row>
    <row r="206" spans="1:6">
      <c r="A206" s="169"/>
      <c r="B206" s="170"/>
      <c r="C206" s="170"/>
      <c r="E206" s="171"/>
      <c r="F206" s="172"/>
    </row>
    <row r="207" spans="1:6">
      <c r="A207" s="169"/>
      <c r="B207" s="170"/>
      <c r="C207" s="170"/>
      <c r="E207" s="171"/>
      <c r="F207" s="172"/>
    </row>
    <row r="208" spans="1:6">
      <c r="A208" s="169"/>
      <c r="B208" s="170"/>
      <c r="C208" s="170"/>
      <c r="E208" s="171"/>
      <c r="F208" s="172"/>
    </row>
    <row r="209" spans="1:6">
      <c r="A209" s="169"/>
      <c r="B209" s="170"/>
      <c r="C209" s="170"/>
      <c r="E209" s="171"/>
      <c r="F209" s="172"/>
    </row>
    <row r="210" spans="1:6">
      <c r="A210" s="169"/>
      <c r="B210" s="170"/>
      <c r="C210" s="170"/>
      <c r="E210" s="171"/>
      <c r="F210" s="172"/>
    </row>
    <row r="211" spans="1:6">
      <c r="A211" s="169"/>
      <c r="B211" s="170"/>
      <c r="C211" s="170"/>
      <c r="E211" s="171"/>
      <c r="F211" s="172"/>
    </row>
    <row r="212" spans="1:6">
      <c r="A212" s="169"/>
      <c r="B212" s="170"/>
      <c r="C212" s="170"/>
      <c r="E212" s="171"/>
      <c r="F212" s="172"/>
    </row>
    <row r="213" spans="1:6">
      <c r="A213" s="169"/>
      <c r="B213" s="170"/>
      <c r="C213" s="170"/>
      <c r="E213" s="171"/>
      <c r="F213" s="172"/>
    </row>
    <row r="214" spans="1:6">
      <c r="A214" s="169"/>
      <c r="B214" s="170"/>
      <c r="C214" s="170"/>
      <c r="E214" s="171"/>
      <c r="F214" s="172"/>
    </row>
    <row r="215" spans="1:6">
      <c r="A215" s="169"/>
      <c r="B215" s="170"/>
      <c r="C215" s="170"/>
      <c r="E215" s="171"/>
      <c r="F215" s="172"/>
    </row>
    <row r="216" spans="1:6">
      <c r="A216" s="169"/>
      <c r="B216" s="170"/>
      <c r="C216" s="170"/>
      <c r="E216" s="171"/>
      <c r="F216" s="172"/>
    </row>
    <row r="217" spans="1:6">
      <c r="A217" s="169"/>
      <c r="B217" s="170"/>
      <c r="C217" s="170"/>
      <c r="E217" s="171"/>
      <c r="F217" s="172"/>
    </row>
    <row r="218" spans="1:6">
      <c r="A218" s="169"/>
      <c r="B218" s="170"/>
      <c r="C218" s="170"/>
      <c r="E218" s="171"/>
      <c r="F218" s="172"/>
    </row>
    <row r="219" spans="1:6">
      <c r="A219" s="169"/>
      <c r="B219" s="170"/>
      <c r="C219" s="170"/>
      <c r="E219" s="171"/>
      <c r="F219" s="172"/>
    </row>
    <row r="220" spans="1:6">
      <c r="A220" s="169"/>
      <c r="B220" s="170"/>
      <c r="C220" s="170"/>
      <c r="E220" s="171"/>
      <c r="F220" s="172"/>
    </row>
    <row r="221" spans="1:6">
      <c r="A221" s="169"/>
      <c r="B221" s="170"/>
      <c r="C221" s="170"/>
      <c r="E221" s="171"/>
      <c r="F221" s="172"/>
    </row>
    <row r="222" spans="1:6">
      <c r="A222" s="169"/>
      <c r="B222" s="170"/>
      <c r="C222" s="170"/>
      <c r="E222" s="171"/>
      <c r="F222" s="172"/>
    </row>
    <row r="223" spans="1:6">
      <c r="A223" s="169"/>
      <c r="B223" s="170"/>
      <c r="C223" s="170"/>
      <c r="E223" s="171"/>
      <c r="F223" s="172"/>
    </row>
    <row r="224" spans="1:6">
      <c r="A224" s="169"/>
      <c r="B224" s="170"/>
      <c r="C224" s="170"/>
      <c r="E224" s="171"/>
      <c r="F224" s="172"/>
    </row>
    <row r="225" spans="1:6">
      <c r="A225" s="169"/>
      <c r="B225" s="170"/>
      <c r="C225" s="170"/>
      <c r="E225" s="171"/>
      <c r="F225" s="172"/>
    </row>
    <row r="226" spans="1:6">
      <c r="A226" s="169"/>
      <c r="B226" s="170"/>
      <c r="C226" s="170"/>
      <c r="E226" s="171"/>
      <c r="F226" s="172"/>
    </row>
    <row r="227" spans="1:6">
      <c r="A227" s="169"/>
      <c r="B227" s="170"/>
      <c r="C227" s="170"/>
      <c r="E227" s="171"/>
      <c r="F227" s="172"/>
    </row>
    <row r="228" spans="1:6">
      <c r="A228" s="169"/>
      <c r="B228" s="170"/>
      <c r="C228" s="170"/>
      <c r="E228" s="171"/>
      <c r="F228" s="172"/>
    </row>
    <row r="229" spans="1:6">
      <c r="A229" s="169"/>
      <c r="B229" s="170"/>
      <c r="C229" s="170"/>
      <c r="E229" s="171"/>
      <c r="F229" s="172"/>
    </row>
    <row r="230" spans="1:6">
      <c r="A230" s="169"/>
      <c r="B230" s="170"/>
      <c r="C230" s="170"/>
      <c r="E230" s="171"/>
      <c r="F230" s="172"/>
    </row>
    <row r="231" spans="1:6">
      <c r="A231" s="169"/>
      <c r="B231" s="170"/>
      <c r="C231" s="170"/>
      <c r="E231" s="171"/>
      <c r="F231" s="172"/>
    </row>
    <row r="232" spans="1:6">
      <c r="A232" s="169"/>
      <c r="B232" s="170"/>
      <c r="C232" s="170"/>
      <c r="E232" s="171"/>
      <c r="F232" s="172"/>
    </row>
    <row r="233" spans="1:6">
      <c r="A233" s="169"/>
      <c r="B233" s="170"/>
      <c r="C233" s="170"/>
      <c r="E233" s="171"/>
      <c r="F233" s="172"/>
    </row>
    <row r="234" spans="1:6">
      <c r="A234" s="169"/>
      <c r="B234" s="170"/>
      <c r="C234" s="170"/>
      <c r="E234" s="171"/>
      <c r="F234" s="172"/>
    </row>
    <row r="235" spans="1:6">
      <c r="A235" s="169"/>
      <c r="B235" s="170"/>
      <c r="C235" s="170"/>
      <c r="E235" s="171"/>
      <c r="F235" s="172"/>
    </row>
    <row r="236" spans="1:6">
      <c r="A236" s="169"/>
      <c r="B236" s="170"/>
      <c r="C236" s="170"/>
      <c r="E236" s="171"/>
      <c r="F236" s="172"/>
    </row>
    <row r="237" spans="1:6">
      <c r="A237" s="169"/>
      <c r="B237" s="170"/>
      <c r="C237" s="170"/>
      <c r="E237" s="171"/>
      <c r="F237" s="172"/>
    </row>
    <row r="238" spans="1:6">
      <c r="A238" s="169"/>
      <c r="B238" s="170"/>
      <c r="C238" s="170"/>
      <c r="E238" s="171"/>
      <c r="F238" s="172"/>
    </row>
    <row r="239" spans="1:6">
      <c r="A239" s="169"/>
      <c r="B239" s="170"/>
      <c r="C239" s="170"/>
      <c r="E239" s="171"/>
      <c r="F239" s="172"/>
    </row>
    <row r="240" spans="1:6">
      <c r="A240" s="169"/>
      <c r="B240" s="170"/>
      <c r="C240" s="170"/>
      <c r="E240" s="171"/>
      <c r="F240" s="172"/>
    </row>
    <row r="241" spans="1:6">
      <c r="A241" s="169"/>
      <c r="B241" s="170"/>
      <c r="C241" s="170"/>
      <c r="E241" s="171"/>
      <c r="F241" s="172"/>
    </row>
    <row r="242" spans="1:6">
      <c r="A242" s="169"/>
      <c r="B242" s="170"/>
      <c r="C242" s="170"/>
      <c r="E242" s="171"/>
      <c r="F242" s="172"/>
    </row>
    <row r="243" spans="1:6">
      <c r="A243" s="169"/>
      <c r="B243" s="170"/>
      <c r="C243" s="170"/>
      <c r="E243" s="171"/>
      <c r="F243" s="172"/>
    </row>
    <row r="244" spans="1:6">
      <c r="A244" s="169"/>
      <c r="B244" s="170"/>
      <c r="C244" s="170"/>
      <c r="E244" s="171"/>
      <c r="F244" s="172"/>
    </row>
    <row r="245" spans="1:6">
      <c r="A245" s="169"/>
      <c r="B245" s="170"/>
      <c r="C245" s="170"/>
      <c r="E245" s="171"/>
      <c r="F245" s="172"/>
    </row>
    <row r="246" spans="1:6">
      <c r="A246" s="169"/>
      <c r="B246" s="170"/>
      <c r="C246" s="170"/>
      <c r="E246" s="171"/>
      <c r="F246" s="172"/>
    </row>
    <row r="247" spans="1:6">
      <c r="A247" s="169"/>
      <c r="B247" s="170"/>
      <c r="C247" s="170"/>
      <c r="E247" s="171"/>
      <c r="F247" s="172"/>
    </row>
    <row r="248" spans="1:6">
      <c r="A248" s="169"/>
      <c r="B248" s="170"/>
      <c r="C248" s="170"/>
      <c r="E248" s="171"/>
      <c r="F248" s="172"/>
    </row>
    <row r="249" spans="1:6">
      <c r="A249" s="169"/>
      <c r="B249" s="170"/>
      <c r="C249" s="170"/>
      <c r="E249" s="171"/>
      <c r="F249" s="172"/>
    </row>
    <row r="250" spans="1:6">
      <c r="A250" s="169"/>
      <c r="B250" s="170"/>
      <c r="C250" s="170"/>
      <c r="E250" s="171"/>
      <c r="F250" s="172"/>
    </row>
    <row r="251" spans="1:6">
      <c r="A251" s="169"/>
      <c r="B251" s="170"/>
      <c r="C251" s="170"/>
      <c r="E251" s="171"/>
      <c r="F251" s="172"/>
    </row>
    <row r="252" spans="1:6">
      <c r="A252" s="169"/>
      <c r="B252" s="170"/>
      <c r="C252" s="170"/>
      <c r="E252" s="171"/>
      <c r="F252" s="172"/>
    </row>
    <row r="253" spans="1:6">
      <c r="A253" s="169"/>
      <c r="B253" s="170"/>
      <c r="C253" s="170"/>
      <c r="E253" s="171"/>
      <c r="F253" s="172"/>
    </row>
    <row r="254" spans="1:6">
      <c r="A254" s="169"/>
      <c r="B254" s="170"/>
      <c r="C254" s="170"/>
      <c r="E254" s="171"/>
      <c r="F254" s="172"/>
    </row>
    <row r="255" spans="1:6">
      <c r="A255" s="169"/>
      <c r="B255" s="170"/>
      <c r="C255" s="170"/>
      <c r="E255" s="171"/>
      <c r="F255" s="172"/>
    </row>
    <row r="256" spans="1:6">
      <c r="A256" s="169"/>
      <c r="B256" s="170"/>
      <c r="C256" s="170"/>
      <c r="E256" s="171"/>
      <c r="F256" s="172"/>
    </row>
    <row r="257" spans="1:6">
      <c r="A257" s="169"/>
      <c r="B257" s="170"/>
      <c r="C257" s="170"/>
      <c r="E257" s="171"/>
      <c r="F257" s="172"/>
    </row>
    <row r="258" spans="1:6">
      <c r="A258" s="169"/>
      <c r="B258" s="170"/>
      <c r="C258" s="170"/>
      <c r="E258" s="171"/>
      <c r="F258" s="172"/>
    </row>
    <row r="259" spans="1:6">
      <c r="A259" s="169"/>
      <c r="B259" s="170"/>
      <c r="C259" s="170"/>
      <c r="E259" s="171"/>
      <c r="F259" s="172"/>
    </row>
    <row r="260" spans="1:6">
      <c r="A260" s="169"/>
      <c r="B260" s="170"/>
      <c r="C260" s="170"/>
      <c r="E260" s="171"/>
      <c r="F260" s="172"/>
    </row>
    <row r="261" spans="1:6">
      <c r="A261" s="169"/>
      <c r="B261" s="170"/>
      <c r="C261" s="170"/>
      <c r="E261" s="171"/>
      <c r="F261" s="172"/>
    </row>
    <row r="262" spans="1:6">
      <c r="A262" s="169"/>
      <c r="B262" s="170"/>
      <c r="C262" s="170"/>
      <c r="E262" s="171"/>
      <c r="F262" s="172"/>
    </row>
    <row r="263" spans="1:6">
      <c r="A263" s="169"/>
      <c r="B263" s="170"/>
      <c r="C263" s="170"/>
      <c r="E263" s="171"/>
      <c r="F263" s="172"/>
    </row>
    <row r="264" spans="1:6">
      <c r="A264" s="169"/>
      <c r="B264" s="170"/>
      <c r="C264" s="170"/>
      <c r="E264" s="171"/>
      <c r="F264" s="172"/>
    </row>
    <row r="265" spans="1:6">
      <c r="A265" s="169"/>
      <c r="B265" s="170"/>
      <c r="C265" s="170"/>
      <c r="E265" s="171"/>
      <c r="F265" s="172"/>
    </row>
    <row r="266" spans="1:6">
      <c r="A266" s="169"/>
      <c r="B266" s="170"/>
      <c r="C266" s="170"/>
      <c r="E266" s="171"/>
      <c r="F266" s="172"/>
    </row>
    <row r="267" spans="1:6">
      <c r="A267" s="169"/>
      <c r="B267" s="170"/>
      <c r="C267" s="170"/>
      <c r="E267" s="171"/>
      <c r="F267" s="172"/>
    </row>
    <row r="268" spans="1:6">
      <c r="A268" s="169"/>
      <c r="B268" s="170"/>
      <c r="C268" s="170"/>
      <c r="E268" s="171"/>
      <c r="F268" s="172"/>
    </row>
    <row r="269" spans="1:6">
      <c r="A269" s="169"/>
      <c r="B269" s="170"/>
      <c r="C269" s="170"/>
      <c r="E269" s="171"/>
      <c r="F269" s="172"/>
    </row>
    <row r="270" spans="1:6">
      <c r="A270" s="169"/>
      <c r="B270" s="170"/>
      <c r="C270" s="170"/>
      <c r="E270" s="171"/>
      <c r="F270" s="172"/>
    </row>
    <row r="271" spans="1:6">
      <c r="A271" s="169"/>
      <c r="B271" s="170"/>
      <c r="C271" s="170"/>
      <c r="E271" s="171"/>
      <c r="F271" s="172"/>
    </row>
    <row r="272" spans="1:6">
      <c r="A272" s="169"/>
      <c r="B272" s="170"/>
      <c r="C272" s="170"/>
      <c r="E272" s="171"/>
      <c r="F272" s="172"/>
    </row>
    <row r="273" spans="1:6">
      <c r="A273" s="169"/>
      <c r="B273" s="170"/>
      <c r="C273" s="170"/>
      <c r="E273" s="171"/>
      <c r="F273" s="172"/>
    </row>
    <row r="274" spans="1:6">
      <c r="A274" s="169"/>
      <c r="B274" s="170"/>
      <c r="C274" s="170"/>
      <c r="E274" s="171"/>
      <c r="F274" s="172"/>
    </row>
    <row r="275" spans="1:6">
      <c r="A275" s="169"/>
      <c r="B275" s="170"/>
      <c r="C275" s="170"/>
      <c r="E275" s="171"/>
      <c r="F275" s="172"/>
    </row>
    <row r="276" spans="1:6">
      <c r="A276" s="169"/>
      <c r="B276" s="170"/>
      <c r="C276" s="170"/>
      <c r="E276" s="171"/>
      <c r="F276" s="172"/>
    </row>
    <row r="277" spans="1:6">
      <c r="A277" s="169"/>
      <c r="B277" s="170"/>
      <c r="C277" s="170"/>
      <c r="E277" s="171"/>
      <c r="F277" s="172"/>
    </row>
    <row r="278" spans="1:6">
      <c r="A278" s="169"/>
      <c r="B278" s="170"/>
      <c r="C278" s="170"/>
      <c r="E278" s="171"/>
      <c r="F278" s="172"/>
    </row>
    <row r="279" spans="1:6">
      <c r="A279" s="169"/>
      <c r="B279" s="170"/>
      <c r="C279" s="170"/>
      <c r="E279" s="171"/>
      <c r="F279" s="172"/>
    </row>
    <row r="280" spans="1:6">
      <c r="A280" s="169"/>
      <c r="B280" s="170"/>
      <c r="C280" s="170"/>
      <c r="E280" s="171"/>
      <c r="F280" s="172"/>
    </row>
    <row r="281" spans="1:6">
      <c r="A281" s="169"/>
      <c r="B281" s="170"/>
      <c r="C281" s="170"/>
      <c r="E281" s="171"/>
      <c r="F281" s="172"/>
    </row>
    <row r="282" spans="1:6">
      <c r="A282" s="169"/>
      <c r="B282" s="170"/>
      <c r="C282" s="170"/>
      <c r="E282" s="171"/>
      <c r="F282" s="172"/>
    </row>
    <row r="283" spans="1:6">
      <c r="A283" s="169"/>
      <c r="B283" s="170"/>
      <c r="C283" s="170"/>
      <c r="E283" s="171"/>
      <c r="F283" s="172"/>
    </row>
    <row r="284" spans="1:6">
      <c r="A284" s="169"/>
      <c r="B284" s="170"/>
      <c r="C284" s="170"/>
      <c r="E284" s="171"/>
      <c r="F284" s="172"/>
    </row>
    <row r="285" spans="1:6">
      <c r="A285" s="169"/>
      <c r="B285" s="170"/>
      <c r="C285" s="170"/>
      <c r="E285" s="171"/>
      <c r="F285" s="172"/>
    </row>
    <row r="286" spans="1:6">
      <c r="A286" s="169"/>
      <c r="B286" s="170"/>
      <c r="C286" s="170"/>
      <c r="E286" s="171"/>
      <c r="F286" s="172"/>
    </row>
    <row r="287" spans="1:6">
      <c r="A287" s="169"/>
      <c r="B287" s="170"/>
      <c r="C287" s="170"/>
      <c r="E287" s="171"/>
      <c r="F287" s="172"/>
    </row>
    <row r="288" spans="1:6">
      <c r="A288" s="169"/>
      <c r="B288" s="170"/>
      <c r="C288" s="170"/>
      <c r="E288" s="171"/>
      <c r="F288" s="172"/>
    </row>
    <row r="289" spans="1:6">
      <c r="A289" s="169"/>
      <c r="B289" s="170"/>
      <c r="C289" s="170"/>
      <c r="E289" s="171"/>
      <c r="F289" s="172"/>
    </row>
    <row r="290" spans="1:6">
      <c r="A290" s="169"/>
      <c r="B290" s="170"/>
      <c r="C290" s="170"/>
      <c r="E290" s="171"/>
      <c r="F290" s="172"/>
    </row>
    <row r="291" spans="1:6">
      <c r="A291" s="169"/>
      <c r="B291" s="170"/>
      <c r="C291" s="170"/>
      <c r="E291" s="171"/>
      <c r="F291" s="172"/>
    </row>
    <row r="292" spans="1:6">
      <c r="A292" s="169"/>
      <c r="B292" s="170"/>
      <c r="C292" s="170"/>
      <c r="E292" s="171"/>
      <c r="F292" s="172"/>
    </row>
    <row r="293" spans="1:6">
      <c r="A293" s="169"/>
      <c r="B293" s="170"/>
      <c r="C293" s="170"/>
      <c r="E293" s="171"/>
      <c r="F293" s="172"/>
    </row>
    <row r="294" spans="1:6">
      <c r="A294" s="169"/>
      <c r="B294" s="170"/>
      <c r="C294" s="170"/>
      <c r="E294" s="171"/>
      <c r="F294" s="172"/>
    </row>
    <row r="295" spans="1:6">
      <c r="A295" s="169"/>
      <c r="B295" s="170"/>
      <c r="C295" s="170"/>
      <c r="E295" s="171"/>
      <c r="F295" s="172"/>
    </row>
    <row r="296" spans="1:6">
      <c r="A296" s="169"/>
      <c r="B296" s="170"/>
      <c r="C296" s="170"/>
      <c r="E296" s="171"/>
      <c r="F296" s="172"/>
    </row>
    <row r="297" spans="1:6">
      <c r="A297" s="169"/>
      <c r="B297" s="170"/>
      <c r="C297" s="170"/>
      <c r="E297" s="171"/>
      <c r="F297" s="172"/>
    </row>
    <row r="298" spans="1:6">
      <c r="A298" s="169"/>
      <c r="B298" s="170"/>
      <c r="C298" s="170"/>
      <c r="E298" s="171"/>
      <c r="F298" s="172"/>
    </row>
    <row r="299" spans="1:6">
      <c r="A299" s="169"/>
      <c r="B299" s="170"/>
      <c r="C299" s="170"/>
      <c r="E299" s="171"/>
      <c r="F299" s="172"/>
    </row>
    <row r="300" spans="1:6">
      <c r="A300" s="169"/>
      <c r="B300" s="170"/>
      <c r="C300" s="170"/>
      <c r="E300" s="171"/>
      <c r="F300" s="172"/>
    </row>
    <row r="301" spans="1:6">
      <c r="A301" s="169"/>
      <c r="B301" s="170"/>
      <c r="C301" s="170"/>
      <c r="E301" s="171"/>
      <c r="F301" s="172"/>
    </row>
    <row r="302" spans="1:6">
      <c r="A302" s="169"/>
      <c r="B302" s="170"/>
      <c r="C302" s="170"/>
      <c r="E302" s="171"/>
      <c r="F302" s="172"/>
    </row>
    <row r="303" spans="1:6">
      <c r="A303" s="169"/>
      <c r="B303" s="170"/>
      <c r="C303" s="170"/>
      <c r="E303" s="171"/>
      <c r="F303" s="172"/>
    </row>
    <row r="304" spans="1:6">
      <c r="A304" s="169"/>
      <c r="B304" s="170"/>
      <c r="C304" s="170"/>
      <c r="E304" s="171"/>
      <c r="F304" s="172"/>
    </row>
    <row r="305" spans="1:6">
      <c r="A305" s="169"/>
      <c r="B305" s="170"/>
      <c r="C305" s="170"/>
      <c r="E305" s="171"/>
      <c r="F305" s="172"/>
    </row>
    <row r="306" spans="1:6">
      <c r="A306" s="169"/>
      <c r="B306" s="170"/>
      <c r="C306" s="170"/>
      <c r="E306" s="171"/>
      <c r="F306" s="172"/>
    </row>
    <row r="307" spans="1:6">
      <c r="A307" s="169"/>
      <c r="B307" s="170"/>
      <c r="C307" s="170"/>
      <c r="E307" s="171"/>
      <c r="F307" s="172"/>
    </row>
    <row r="308" spans="1:6">
      <c r="A308" s="169"/>
      <c r="B308" s="170"/>
      <c r="C308" s="170"/>
      <c r="E308" s="171"/>
      <c r="F308" s="172"/>
    </row>
    <row r="309" spans="1:6">
      <c r="A309" s="169"/>
      <c r="B309" s="170"/>
      <c r="C309" s="170"/>
      <c r="E309" s="171"/>
      <c r="F309" s="172"/>
    </row>
    <row r="310" spans="1:6">
      <c r="A310" s="169"/>
      <c r="B310" s="170"/>
      <c r="C310" s="170"/>
      <c r="E310" s="171"/>
      <c r="F310" s="172"/>
    </row>
    <row r="311" spans="1:6">
      <c r="A311" s="169"/>
      <c r="B311" s="170"/>
      <c r="C311" s="170"/>
      <c r="E311" s="171"/>
      <c r="F311" s="172"/>
    </row>
    <row r="312" spans="1:6">
      <c r="A312" s="169"/>
      <c r="B312" s="170"/>
      <c r="C312" s="170"/>
      <c r="E312" s="171"/>
      <c r="F312" s="172"/>
    </row>
    <row r="313" spans="1:6">
      <c r="A313" s="169"/>
      <c r="B313" s="170"/>
      <c r="C313" s="170"/>
      <c r="E313" s="171"/>
      <c r="F313" s="172"/>
    </row>
    <row r="314" spans="1:6">
      <c r="A314" s="169"/>
      <c r="B314" s="170"/>
      <c r="C314" s="170"/>
      <c r="E314" s="171"/>
      <c r="F314" s="172"/>
    </row>
    <row r="315" spans="1:6">
      <c r="A315" s="169"/>
      <c r="B315" s="170"/>
      <c r="C315" s="170"/>
      <c r="E315" s="171"/>
      <c r="F315" s="172"/>
    </row>
    <row r="316" spans="1:6">
      <c r="A316" s="169"/>
      <c r="B316" s="170"/>
      <c r="C316" s="170"/>
      <c r="E316" s="171"/>
      <c r="F316" s="172"/>
    </row>
    <row r="317" spans="1:6">
      <c r="A317" s="169"/>
      <c r="B317" s="170"/>
      <c r="C317" s="170"/>
      <c r="E317" s="171"/>
      <c r="F317" s="172"/>
    </row>
    <row r="318" spans="1:6">
      <c r="A318" s="169"/>
      <c r="B318" s="170"/>
      <c r="C318" s="170"/>
      <c r="E318" s="171"/>
      <c r="F318" s="172"/>
    </row>
    <row r="319" spans="1:6">
      <c r="A319" s="169"/>
      <c r="B319" s="170"/>
      <c r="C319" s="170"/>
      <c r="E319" s="171"/>
      <c r="F319" s="172"/>
    </row>
    <row r="320" spans="1:6">
      <c r="A320" s="169"/>
      <c r="B320" s="170"/>
      <c r="C320" s="170"/>
      <c r="E320" s="171"/>
      <c r="F320" s="172"/>
    </row>
    <row r="321" spans="1:6">
      <c r="A321" s="169"/>
      <c r="B321" s="170"/>
      <c r="C321" s="170"/>
      <c r="E321" s="171"/>
      <c r="F321" s="172"/>
    </row>
    <row r="322" spans="1:6">
      <c r="A322" s="169"/>
      <c r="B322" s="170"/>
      <c r="C322" s="170"/>
      <c r="E322" s="171"/>
      <c r="F322" s="172"/>
    </row>
    <row r="323" spans="1:6">
      <c r="A323" s="169"/>
      <c r="B323" s="170"/>
      <c r="C323" s="170"/>
      <c r="E323" s="171"/>
      <c r="F323" s="172"/>
    </row>
    <row r="324" spans="1:6">
      <c r="A324" s="169"/>
      <c r="B324" s="170"/>
      <c r="C324" s="170"/>
      <c r="E324" s="171"/>
      <c r="F324" s="172"/>
    </row>
    <row r="325" spans="1:6">
      <c r="A325" s="169"/>
      <c r="B325" s="170"/>
      <c r="C325" s="170"/>
      <c r="E325" s="171"/>
      <c r="F325" s="172"/>
    </row>
    <row r="326" spans="1:6">
      <c r="A326" s="169"/>
      <c r="B326" s="170"/>
      <c r="C326" s="170"/>
      <c r="E326" s="171"/>
      <c r="F326" s="172"/>
    </row>
    <row r="327" spans="1:6">
      <c r="A327" s="169"/>
      <c r="B327" s="170"/>
      <c r="C327" s="170"/>
      <c r="E327" s="171"/>
      <c r="F327" s="172"/>
    </row>
    <row r="328" spans="1:6">
      <c r="A328" s="169"/>
      <c r="B328" s="170"/>
      <c r="C328" s="170"/>
      <c r="E328" s="171"/>
      <c r="F328" s="172"/>
    </row>
    <row r="329" spans="1:6">
      <c r="A329" s="169"/>
      <c r="B329" s="170"/>
      <c r="C329" s="170"/>
      <c r="E329" s="171"/>
      <c r="F329" s="172"/>
    </row>
    <row r="330" spans="1:6">
      <c r="A330" s="169"/>
      <c r="B330" s="170"/>
      <c r="C330" s="170"/>
      <c r="E330" s="171"/>
      <c r="F330" s="172"/>
    </row>
    <row r="331" spans="1:6">
      <c r="A331" s="169"/>
      <c r="B331" s="170"/>
      <c r="C331" s="170"/>
      <c r="E331" s="171"/>
      <c r="F331" s="172"/>
    </row>
    <row r="332" spans="1:6">
      <c r="A332" s="169"/>
      <c r="B332" s="170"/>
      <c r="C332" s="170"/>
      <c r="E332" s="171"/>
      <c r="F332" s="172"/>
    </row>
    <row r="333" spans="1:6">
      <c r="A333" s="169"/>
      <c r="B333" s="170"/>
      <c r="C333" s="170"/>
      <c r="E333" s="171"/>
      <c r="F333" s="172"/>
    </row>
    <row r="334" spans="1:6">
      <c r="A334" s="169"/>
      <c r="B334" s="170"/>
      <c r="C334" s="170"/>
      <c r="E334" s="171"/>
      <c r="F334" s="172"/>
    </row>
    <row r="335" spans="1:6">
      <c r="A335" s="169"/>
      <c r="B335" s="170"/>
      <c r="C335" s="170"/>
      <c r="E335" s="171"/>
      <c r="F335" s="172"/>
    </row>
    <row r="336" spans="1:6">
      <c r="A336" s="169"/>
      <c r="B336" s="170"/>
      <c r="C336" s="170"/>
      <c r="E336" s="171"/>
      <c r="F336" s="172"/>
    </row>
    <row r="337" spans="1:6">
      <c r="A337" s="169"/>
      <c r="B337" s="170"/>
      <c r="C337" s="170"/>
      <c r="E337" s="171"/>
      <c r="F337" s="172"/>
    </row>
    <row r="338" spans="1:6">
      <c r="A338" s="169"/>
      <c r="B338" s="170"/>
      <c r="C338" s="170"/>
      <c r="E338" s="171"/>
      <c r="F338" s="172"/>
    </row>
    <row r="339" spans="1:6">
      <c r="A339" s="169"/>
      <c r="B339" s="170"/>
      <c r="C339" s="170"/>
      <c r="E339" s="171"/>
      <c r="F339" s="172"/>
    </row>
    <row r="340" spans="1:6">
      <c r="A340" s="169"/>
      <c r="B340" s="170"/>
      <c r="C340" s="170"/>
      <c r="E340" s="171"/>
      <c r="F340" s="172"/>
    </row>
    <row r="341" spans="1:6">
      <c r="A341" s="169"/>
      <c r="B341" s="170"/>
      <c r="C341" s="170"/>
      <c r="E341" s="171"/>
      <c r="F341" s="172"/>
    </row>
    <row r="342" spans="1:6">
      <c r="A342" s="169"/>
      <c r="B342" s="170"/>
      <c r="C342" s="170"/>
      <c r="E342" s="171"/>
      <c r="F342" s="172"/>
    </row>
    <row r="343" spans="1:6">
      <c r="A343" s="169"/>
      <c r="B343" s="170"/>
      <c r="C343" s="170"/>
      <c r="E343" s="171"/>
      <c r="F343" s="172"/>
    </row>
    <row r="344" spans="1:6">
      <c r="A344" s="169"/>
      <c r="B344" s="170"/>
      <c r="C344" s="170"/>
      <c r="E344" s="171"/>
      <c r="F344" s="172"/>
    </row>
    <row r="345" spans="1:6">
      <c r="A345" s="169"/>
      <c r="B345" s="170"/>
      <c r="C345" s="170"/>
      <c r="E345" s="171"/>
      <c r="F345" s="172"/>
    </row>
    <row r="346" spans="1:6">
      <c r="A346" s="169"/>
      <c r="B346" s="170"/>
      <c r="C346" s="170"/>
      <c r="E346" s="171"/>
      <c r="F346" s="172"/>
    </row>
    <row r="347" spans="1:6">
      <c r="A347" s="169"/>
      <c r="B347" s="170"/>
      <c r="C347" s="170"/>
      <c r="E347" s="171"/>
      <c r="F347" s="172"/>
    </row>
    <row r="348" spans="1:6">
      <c r="A348" s="169"/>
      <c r="B348" s="170"/>
      <c r="C348" s="170"/>
      <c r="E348" s="171"/>
      <c r="F348" s="172"/>
    </row>
    <row r="349" spans="1:6">
      <c r="A349" s="169"/>
      <c r="B349" s="170"/>
      <c r="C349" s="170"/>
      <c r="E349" s="171"/>
      <c r="F349" s="172"/>
    </row>
    <row r="350" spans="1:6">
      <c r="A350" s="169"/>
      <c r="B350" s="170"/>
      <c r="C350" s="170"/>
      <c r="E350" s="171"/>
      <c r="F350" s="172"/>
    </row>
    <row r="351" spans="1:6">
      <c r="A351" s="169"/>
      <c r="B351" s="170"/>
      <c r="C351" s="170"/>
      <c r="E351" s="171"/>
      <c r="F351" s="172"/>
    </row>
    <row r="352" spans="1:6">
      <c r="A352" s="169"/>
      <c r="B352" s="170"/>
      <c r="C352" s="170"/>
      <c r="E352" s="171"/>
      <c r="F352" s="172"/>
    </row>
    <row r="353" spans="1:6">
      <c r="A353" s="169"/>
      <c r="B353" s="170"/>
      <c r="C353" s="170"/>
      <c r="E353" s="171"/>
      <c r="F353" s="172"/>
    </row>
    <row r="354" spans="1:6">
      <c r="A354" s="169"/>
      <c r="B354" s="170"/>
      <c r="C354" s="170"/>
      <c r="E354" s="171"/>
      <c r="F354" s="172"/>
    </row>
    <row r="355" spans="1:6">
      <c r="A355" s="169"/>
      <c r="B355" s="170"/>
      <c r="C355" s="170"/>
      <c r="E355" s="171"/>
      <c r="F355" s="172"/>
    </row>
    <row r="356" spans="1:6">
      <c r="A356" s="169"/>
      <c r="B356" s="170"/>
      <c r="C356" s="170"/>
      <c r="E356" s="171"/>
      <c r="F356" s="172"/>
    </row>
    <row r="357" spans="1:6">
      <c r="A357" s="169"/>
      <c r="B357" s="170"/>
      <c r="C357" s="170"/>
      <c r="E357" s="171"/>
      <c r="F357" s="172"/>
    </row>
    <row r="358" spans="1:6">
      <c r="A358" s="169"/>
      <c r="B358" s="170"/>
      <c r="C358" s="170"/>
      <c r="E358" s="171"/>
      <c r="F358" s="172"/>
    </row>
    <row r="359" spans="1:6">
      <c r="A359" s="169"/>
      <c r="B359" s="170"/>
      <c r="C359" s="170"/>
      <c r="E359" s="171"/>
      <c r="F359" s="172"/>
    </row>
    <row r="360" spans="1:6">
      <c r="A360" s="169"/>
      <c r="B360" s="170"/>
      <c r="C360" s="170"/>
      <c r="E360" s="171"/>
      <c r="F360" s="172"/>
    </row>
    <row r="361" spans="1:6">
      <c r="A361" s="169"/>
      <c r="B361" s="170"/>
      <c r="C361" s="170"/>
      <c r="E361" s="171"/>
      <c r="F361" s="172"/>
    </row>
    <row r="362" spans="1:6">
      <c r="A362" s="169"/>
      <c r="B362" s="170"/>
      <c r="C362" s="170"/>
      <c r="E362" s="171"/>
      <c r="F362" s="172"/>
    </row>
    <row r="363" spans="1:6">
      <c r="A363" s="169"/>
      <c r="B363" s="170"/>
      <c r="C363" s="170"/>
      <c r="E363" s="171"/>
      <c r="F363" s="172"/>
    </row>
    <row r="364" spans="1:6">
      <c r="A364" s="169"/>
      <c r="B364" s="170"/>
      <c r="C364" s="170"/>
      <c r="E364" s="171"/>
      <c r="F364" s="172"/>
    </row>
    <row r="365" spans="1:6">
      <c r="A365" s="169"/>
      <c r="B365" s="170"/>
      <c r="C365" s="170"/>
      <c r="E365" s="171"/>
      <c r="F365" s="172"/>
    </row>
    <row r="366" spans="1:6">
      <c r="A366" s="169"/>
      <c r="B366" s="170"/>
      <c r="C366" s="170"/>
      <c r="E366" s="171"/>
      <c r="F366" s="172"/>
    </row>
    <row r="367" spans="1:6">
      <c r="A367" s="169"/>
      <c r="B367" s="170"/>
      <c r="C367" s="170"/>
      <c r="E367" s="171"/>
      <c r="F367" s="172"/>
    </row>
    <row r="368" spans="1:6">
      <c r="A368" s="169"/>
      <c r="B368" s="170"/>
      <c r="C368" s="170"/>
      <c r="E368" s="171"/>
      <c r="F368" s="172"/>
    </row>
    <row r="369" spans="1:6">
      <c r="A369" s="169"/>
      <c r="B369" s="170"/>
      <c r="C369" s="170"/>
      <c r="E369" s="171"/>
      <c r="F369" s="172"/>
    </row>
    <row r="370" spans="1:6">
      <c r="A370" s="169"/>
      <c r="B370" s="170"/>
      <c r="C370" s="170"/>
      <c r="E370" s="171"/>
      <c r="F370" s="172"/>
    </row>
    <row r="371" spans="1:6">
      <c r="A371" s="169"/>
      <c r="B371" s="170"/>
      <c r="C371" s="170"/>
      <c r="E371" s="171"/>
      <c r="F371" s="172"/>
    </row>
    <row r="372" spans="1:6">
      <c r="A372" s="169"/>
      <c r="B372" s="170"/>
      <c r="C372" s="170"/>
      <c r="E372" s="171"/>
      <c r="F372" s="172"/>
    </row>
    <row r="373" spans="1:6">
      <c r="A373" s="169"/>
      <c r="B373" s="170"/>
      <c r="C373" s="170"/>
      <c r="E373" s="171"/>
      <c r="F373" s="172"/>
    </row>
    <row r="374" spans="1:6">
      <c r="A374" s="169"/>
      <c r="B374" s="170"/>
      <c r="C374" s="170"/>
      <c r="E374" s="171"/>
      <c r="F374" s="172"/>
    </row>
    <row r="375" spans="1:6">
      <c r="A375" s="169"/>
      <c r="B375" s="170"/>
      <c r="C375" s="170"/>
      <c r="E375" s="171"/>
      <c r="F375" s="172"/>
    </row>
    <row r="376" spans="1:6">
      <c r="A376" s="169"/>
      <c r="B376" s="170"/>
      <c r="C376" s="170"/>
      <c r="E376" s="171"/>
      <c r="F376" s="172"/>
    </row>
    <row r="377" spans="1:6">
      <c r="A377" s="169"/>
      <c r="B377" s="170"/>
      <c r="C377" s="170"/>
      <c r="E377" s="171"/>
      <c r="F377" s="172"/>
    </row>
    <row r="378" spans="1:6">
      <c r="A378" s="169"/>
      <c r="B378" s="170"/>
      <c r="C378" s="170"/>
      <c r="E378" s="171"/>
      <c r="F378" s="172"/>
    </row>
    <row r="379" spans="1:6">
      <c r="A379" s="169"/>
      <c r="B379" s="170"/>
      <c r="C379" s="170"/>
      <c r="E379" s="171"/>
      <c r="F379" s="172"/>
    </row>
    <row r="380" spans="1:6">
      <c r="A380" s="169"/>
      <c r="B380" s="170"/>
      <c r="C380" s="170"/>
      <c r="E380" s="171"/>
      <c r="F380" s="172"/>
    </row>
    <row r="381" spans="1:6">
      <c r="A381" s="169"/>
      <c r="B381" s="170"/>
      <c r="C381" s="170"/>
      <c r="E381" s="171"/>
      <c r="F381" s="172"/>
    </row>
    <row r="382" spans="1:6">
      <c r="A382" s="169"/>
      <c r="B382" s="170"/>
      <c r="C382" s="170"/>
      <c r="E382" s="171"/>
      <c r="F382" s="172"/>
    </row>
    <row r="383" spans="1:6">
      <c r="A383" s="169"/>
      <c r="B383" s="170"/>
      <c r="C383" s="170"/>
      <c r="E383" s="171"/>
      <c r="F383" s="172"/>
    </row>
    <row r="384" spans="1:6">
      <c r="A384" s="169"/>
      <c r="B384" s="170"/>
      <c r="C384" s="170"/>
      <c r="E384" s="171"/>
      <c r="F384" s="172"/>
    </row>
    <row r="385" spans="1:6">
      <c r="A385" s="169"/>
      <c r="B385" s="170"/>
      <c r="C385" s="170"/>
      <c r="E385" s="171"/>
      <c r="F385" s="172"/>
    </row>
    <row r="386" spans="1:6">
      <c r="A386" s="169"/>
      <c r="B386" s="170"/>
      <c r="C386" s="170"/>
      <c r="E386" s="171"/>
      <c r="F386" s="172"/>
    </row>
    <row r="387" spans="1:6">
      <c r="A387" s="169"/>
      <c r="B387" s="170"/>
      <c r="C387" s="170"/>
      <c r="E387" s="171"/>
      <c r="F387" s="172"/>
    </row>
    <row r="388" spans="1:6">
      <c r="A388" s="169"/>
      <c r="B388" s="170"/>
      <c r="C388" s="170"/>
      <c r="E388" s="171"/>
      <c r="F388" s="172"/>
    </row>
    <row r="389" spans="1:6">
      <c r="A389" s="169"/>
      <c r="B389" s="170"/>
      <c r="C389" s="170"/>
      <c r="E389" s="171"/>
      <c r="F389" s="172"/>
    </row>
    <row r="390" spans="1:6">
      <c r="A390" s="169"/>
      <c r="B390" s="170"/>
      <c r="C390" s="170"/>
      <c r="E390" s="171"/>
      <c r="F390" s="172"/>
    </row>
    <row r="391" spans="1:6">
      <c r="A391" s="169"/>
      <c r="B391" s="170"/>
      <c r="C391" s="170"/>
      <c r="E391" s="171"/>
      <c r="F391" s="172"/>
    </row>
    <row r="392" spans="1:6">
      <c r="A392" s="169"/>
      <c r="B392" s="170"/>
      <c r="C392" s="170"/>
      <c r="E392" s="171"/>
      <c r="F392" s="172"/>
    </row>
    <row r="393" spans="1:6">
      <c r="A393" s="169"/>
      <c r="B393" s="170"/>
      <c r="C393" s="170"/>
      <c r="E393" s="171"/>
      <c r="F393" s="172"/>
    </row>
    <row r="394" spans="1:6">
      <c r="A394" s="169"/>
      <c r="B394" s="170"/>
      <c r="C394" s="170"/>
      <c r="E394" s="171"/>
      <c r="F394" s="172"/>
    </row>
    <row r="395" spans="1:6">
      <c r="A395" s="169"/>
      <c r="B395" s="170"/>
      <c r="C395" s="170"/>
      <c r="E395" s="171"/>
      <c r="F395" s="172"/>
    </row>
    <row r="396" spans="1:6">
      <c r="A396" s="169"/>
      <c r="B396" s="170"/>
      <c r="C396" s="170"/>
      <c r="E396" s="171"/>
      <c r="F396" s="172"/>
    </row>
    <row r="397" spans="1:6">
      <c r="A397" s="169"/>
      <c r="B397" s="170"/>
      <c r="C397" s="170"/>
      <c r="E397" s="171"/>
      <c r="F397" s="172"/>
    </row>
    <row r="398" spans="1:6">
      <c r="A398" s="169"/>
      <c r="B398" s="170"/>
      <c r="C398" s="170"/>
      <c r="E398" s="171"/>
      <c r="F398" s="172"/>
    </row>
    <row r="399" spans="1:6">
      <c r="A399" s="169"/>
      <c r="B399" s="170"/>
      <c r="C399" s="170"/>
      <c r="E399" s="171"/>
      <c r="F399" s="172"/>
    </row>
    <row r="400" spans="1:6">
      <c r="A400" s="169"/>
      <c r="B400" s="170"/>
      <c r="C400" s="170"/>
      <c r="E400" s="171"/>
      <c r="F400" s="172"/>
    </row>
    <row r="401" spans="1:6">
      <c r="A401" s="169"/>
      <c r="B401" s="170"/>
      <c r="C401" s="170"/>
      <c r="E401" s="171"/>
      <c r="F401" s="172"/>
    </row>
    <row r="402" spans="1:6">
      <c r="A402" s="169"/>
      <c r="B402" s="170"/>
      <c r="C402" s="170"/>
      <c r="E402" s="171"/>
      <c r="F402" s="172"/>
    </row>
    <row r="403" spans="1:6">
      <c r="A403" s="169"/>
      <c r="B403" s="170"/>
      <c r="C403" s="170"/>
      <c r="E403" s="171"/>
      <c r="F403" s="172"/>
    </row>
    <row r="404" spans="1:6">
      <c r="A404" s="169"/>
      <c r="B404" s="170"/>
      <c r="C404" s="170"/>
      <c r="E404" s="171"/>
      <c r="F404" s="172"/>
    </row>
    <row r="405" spans="1:6">
      <c r="A405" s="169"/>
      <c r="B405" s="170"/>
      <c r="C405" s="170"/>
      <c r="E405" s="171"/>
      <c r="F405" s="172"/>
    </row>
    <row r="406" spans="1:6">
      <c r="A406" s="169"/>
      <c r="B406" s="170"/>
      <c r="C406" s="170"/>
      <c r="E406" s="171"/>
      <c r="F406" s="172"/>
    </row>
    <row r="407" spans="1:6">
      <c r="A407" s="169"/>
      <c r="B407" s="170"/>
      <c r="C407" s="170"/>
      <c r="E407" s="171"/>
      <c r="F407" s="172"/>
    </row>
    <row r="408" spans="1:6">
      <c r="A408" s="169"/>
      <c r="B408" s="170"/>
      <c r="C408" s="170"/>
      <c r="E408" s="171"/>
      <c r="F408" s="172"/>
    </row>
    <row r="409" spans="1:6">
      <c r="A409" s="169"/>
      <c r="B409" s="170"/>
      <c r="C409" s="170"/>
      <c r="E409" s="171"/>
      <c r="F409" s="172"/>
    </row>
    <row r="410" spans="1:6">
      <c r="A410" s="169"/>
      <c r="B410" s="170"/>
      <c r="C410" s="170"/>
      <c r="E410" s="171"/>
      <c r="F410" s="172"/>
    </row>
    <row r="411" spans="1:6">
      <c r="A411" s="169"/>
      <c r="B411" s="170"/>
      <c r="C411" s="170"/>
      <c r="E411" s="171"/>
      <c r="F411" s="172"/>
    </row>
    <row r="412" spans="1:6">
      <c r="A412" s="169"/>
      <c r="B412" s="170"/>
      <c r="C412" s="170"/>
      <c r="E412" s="171"/>
      <c r="F412" s="172"/>
    </row>
    <row r="413" spans="1:6">
      <c r="A413" s="169"/>
      <c r="B413" s="170"/>
      <c r="C413" s="170"/>
      <c r="E413" s="171"/>
      <c r="F413" s="172"/>
    </row>
    <row r="414" spans="1:6">
      <c r="A414" s="169"/>
      <c r="B414" s="170"/>
      <c r="C414" s="170"/>
      <c r="E414" s="171"/>
      <c r="F414" s="172"/>
    </row>
    <row r="415" spans="1:6">
      <c r="A415" s="169"/>
      <c r="B415" s="170"/>
      <c r="C415" s="170"/>
      <c r="E415" s="171"/>
      <c r="F415" s="172"/>
    </row>
    <row r="416" spans="1:6">
      <c r="A416" s="169"/>
      <c r="B416" s="170"/>
      <c r="C416" s="170"/>
      <c r="E416" s="171"/>
      <c r="F416" s="172"/>
    </row>
    <row r="417" spans="1:6">
      <c r="A417" s="169"/>
      <c r="B417" s="170"/>
      <c r="C417" s="170"/>
      <c r="E417" s="171"/>
      <c r="F417" s="172"/>
    </row>
    <row r="418" spans="1:6">
      <c r="A418" s="169"/>
      <c r="B418" s="170"/>
      <c r="C418" s="170"/>
      <c r="E418" s="171"/>
      <c r="F418" s="172"/>
    </row>
    <row r="419" spans="1:6">
      <c r="A419" s="169"/>
      <c r="B419" s="170"/>
      <c r="C419" s="170"/>
      <c r="E419" s="171"/>
      <c r="F419" s="172"/>
    </row>
    <row r="420" spans="1:6">
      <c r="A420" s="169"/>
      <c r="B420" s="170"/>
      <c r="C420" s="170"/>
      <c r="E420" s="171"/>
      <c r="F420" s="172"/>
    </row>
    <row r="421" spans="1:6">
      <c r="A421" s="169"/>
      <c r="B421" s="170"/>
      <c r="C421" s="170"/>
      <c r="E421" s="171"/>
      <c r="F421" s="172"/>
    </row>
    <row r="422" spans="1:6">
      <c r="A422" s="169"/>
      <c r="B422" s="170"/>
      <c r="C422" s="170"/>
      <c r="E422" s="171"/>
      <c r="F422" s="172"/>
    </row>
    <row r="423" spans="1:6">
      <c r="A423" s="169"/>
      <c r="B423" s="170"/>
      <c r="C423" s="170"/>
      <c r="E423" s="171"/>
      <c r="F423" s="172"/>
    </row>
    <row r="424" spans="1:6">
      <c r="A424" s="169"/>
      <c r="B424" s="170"/>
      <c r="C424" s="170"/>
      <c r="E424" s="171"/>
      <c r="F424" s="172"/>
    </row>
    <row r="425" spans="1:6">
      <c r="A425" s="169"/>
      <c r="B425" s="170"/>
      <c r="C425" s="170"/>
      <c r="E425" s="171"/>
      <c r="F425" s="172"/>
    </row>
    <row r="426" spans="1:6">
      <c r="A426" s="169"/>
      <c r="B426" s="170"/>
      <c r="C426" s="170"/>
      <c r="E426" s="171"/>
      <c r="F426" s="172"/>
    </row>
    <row r="427" spans="1:6">
      <c r="A427" s="169"/>
      <c r="B427" s="170"/>
      <c r="C427" s="170"/>
      <c r="E427" s="171"/>
      <c r="F427" s="172"/>
    </row>
    <row r="428" spans="1:6">
      <c r="A428" s="169"/>
      <c r="B428" s="170"/>
      <c r="C428" s="170"/>
      <c r="E428" s="171"/>
      <c r="F428" s="172"/>
    </row>
    <row r="429" spans="1:6">
      <c r="A429" s="169"/>
      <c r="B429" s="170"/>
      <c r="C429" s="170"/>
      <c r="E429" s="171"/>
      <c r="F429" s="172"/>
    </row>
    <row r="430" spans="1:6">
      <c r="A430" s="169"/>
      <c r="B430" s="170"/>
      <c r="C430" s="170"/>
      <c r="E430" s="171"/>
      <c r="F430" s="172"/>
    </row>
    <row r="431" spans="1:6">
      <c r="A431" s="169"/>
      <c r="B431" s="170"/>
      <c r="C431" s="170"/>
      <c r="E431" s="171"/>
      <c r="F431" s="172"/>
    </row>
    <row r="432" spans="1:6">
      <c r="A432" s="169"/>
      <c r="B432" s="170"/>
      <c r="C432" s="170"/>
      <c r="E432" s="171"/>
      <c r="F432" s="172"/>
    </row>
    <row r="433" spans="1:6">
      <c r="A433" s="169"/>
      <c r="B433" s="170"/>
      <c r="C433" s="170"/>
      <c r="E433" s="171"/>
      <c r="F433" s="172"/>
    </row>
    <row r="434" spans="1:6">
      <c r="A434" s="169"/>
      <c r="B434" s="170"/>
      <c r="C434" s="170"/>
      <c r="E434" s="171"/>
      <c r="F434" s="172"/>
    </row>
    <row r="435" spans="1:6">
      <c r="A435" s="169"/>
      <c r="B435" s="170"/>
      <c r="C435" s="170"/>
      <c r="E435" s="171"/>
      <c r="F435" s="172"/>
    </row>
    <row r="436" spans="1:6">
      <c r="A436" s="169"/>
      <c r="B436" s="170"/>
      <c r="C436" s="170"/>
      <c r="E436" s="171"/>
      <c r="F436" s="172"/>
    </row>
    <row r="437" spans="1:6">
      <c r="A437" s="169"/>
      <c r="B437" s="170"/>
      <c r="C437" s="170"/>
      <c r="E437" s="171"/>
      <c r="F437" s="172"/>
    </row>
    <row r="438" spans="1:6">
      <c r="A438" s="169"/>
      <c r="B438" s="170"/>
      <c r="C438" s="170"/>
      <c r="E438" s="171"/>
      <c r="F438" s="172"/>
    </row>
    <row r="439" spans="1:6">
      <c r="A439" s="169"/>
      <c r="B439" s="170"/>
      <c r="C439" s="170"/>
      <c r="E439" s="171"/>
      <c r="F439" s="172"/>
    </row>
    <row r="440" spans="1:6">
      <c r="A440" s="169"/>
      <c r="B440" s="170"/>
      <c r="C440" s="170"/>
      <c r="E440" s="171"/>
      <c r="F440" s="172"/>
    </row>
    <row r="441" spans="1:6">
      <c r="A441" s="169"/>
      <c r="B441" s="170"/>
      <c r="C441" s="170"/>
      <c r="E441" s="171"/>
      <c r="F441" s="172"/>
    </row>
    <row r="442" spans="1:6">
      <c r="A442" s="169"/>
      <c r="B442" s="170"/>
      <c r="C442" s="170"/>
      <c r="E442" s="171"/>
      <c r="F442" s="172"/>
    </row>
    <row r="443" spans="1:6">
      <c r="A443" s="169"/>
      <c r="B443" s="170"/>
      <c r="C443" s="170"/>
      <c r="E443" s="171"/>
      <c r="F443" s="172"/>
    </row>
    <row r="444" spans="1:6">
      <c r="A444" s="169"/>
      <c r="B444" s="170"/>
      <c r="C444" s="170"/>
      <c r="E444" s="171"/>
      <c r="F444" s="172"/>
    </row>
    <row r="445" spans="1:6">
      <c r="A445" s="169"/>
      <c r="B445" s="170"/>
      <c r="C445" s="170"/>
      <c r="E445" s="171"/>
      <c r="F445" s="172"/>
    </row>
    <row r="446" spans="1:6">
      <c r="A446" s="169"/>
      <c r="B446" s="170"/>
      <c r="C446" s="170"/>
      <c r="E446" s="171"/>
      <c r="F446" s="172"/>
    </row>
    <row r="447" spans="1:6">
      <c r="A447" s="169"/>
      <c r="B447" s="170"/>
      <c r="C447" s="170"/>
      <c r="E447" s="171"/>
      <c r="F447" s="172"/>
    </row>
    <row r="448" spans="1:6">
      <c r="A448" s="169"/>
      <c r="B448" s="170"/>
      <c r="C448" s="170"/>
      <c r="E448" s="171"/>
      <c r="F448" s="172"/>
    </row>
    <row r="449" spans="1:6">
      <c r="A449" s="169"/>
      <c r="B449" s="170"/>
      <c r="C449" s="170"/>
      <c r="E449" s="171"/>
      <c r="F449" s="172"/>
    </row>
    <row r="450" spans="1:6">
      <c r="A450" s="169"/>
      <c r="B450" s="170"/>
      <c r="C450" s="170"/>
      <c r="E450" s="171"/>
      <c r="F450" s="172"/>
    </row>
    <row r="451" spans="1:6">
      <c r="A451" s="169"/>
      <c r="B451" s="170"/>
      <c r="C451" s="170"/>
      <c r="E451" s="171"/>
      <c r="F451" s="172"/>
    </row>
    <row r="452" spans="1:6">
      <c r="A452" s="169"/>
      <c r="B452" s="170"/>
      <c r="C452" s="170"/>
      <c r="E452" s="171"/>
      <c r="F452" s="172"/>
    </row>
    <row r="453" spans="1:6">
      <c r="A453" s="169"/>
      <c r="B453" s="170"/>
      <c r="C453" s="170"/>
      <c r="E453" s="171"/>
      <c r="F453" s="172"/>
    </row>
    <row r="454" spans="1:6">
      <c r="A454" s="169"/>
      <c r="B454" s="170"/>
      <c r="C454" s="170"/>
      <c r="E454" s="171"/>
      <c r="F454" s="172"/>
    </row>
    <row r="455" spans="1:6">
      <c r="A455" s="169"/>
      <c r="B455" s="170"/>
      <c r="C455" s="170"/>
      <c r="E455" s="171"/>
      <c r="F455" s="172"/>
    </row>
    <row r="456" spans="1:6">
      <c r="A456" s="169"/>
      <c r="B456" s="170"/>
      <c r="C456" s="170"/>
      <c r="E456" s="171"/>
      <c r="F456" s="172"/>
    </row>
    <row r="457" spans="1:6">
      <c r="A457" s="169"/>
      <c r="B457" s="170"/>
      <c r="C457" s="170"/>
      <c r="E457" s="171"/>
      <c r="F457" s="172"/>
    </row>
    <row r="458" spans="1:6">
      <c r="A458" s="169"/>
      <c r="B458" s="170"/>
      <c r="C458" s="170"/>
      <c r="E458" s="171"/>
      <c r="F458" s="172"/>
    </row>
    <row r="459" spans="1:6">
      <c r="A459" s="169"/>
      <c r="B459" s="170"/>
      <c r="C459" s="170"/>
      <c r="E459" s="171"/>
      <c r="F459" s="172"/>
    </row>
    <row r="460" spans="1:6">
      <c r="A460" s="169"/>
      <c r="B460" s="170"/>
      <c r="C460" s="170"/>
      <c r="E460" s="171"/>
      <c r="F460" s="172"/>
    </row>
    <row r="461" spans="1:6">
      <c r="A461" s="169"/>
      <c r="B461" s="170"/>
      <c r="C461" s="170"/>
      <c r="E461" s="171"/>
      <c r="F461" s="172"/>
    </row>
    <row r="462" spans="1:6">
      <c r="A462" s="169"/>
      <c r="B462" s="170"/>
      <c r="C462" s="170"/>
      <c r="E462" s="171"/>
      <c r="F462" s="172"/>
    </row>
    <row r="463" spans="1:6">
      <c r="A463" s="169"/>
      <c r="B463" s="170"/>
      <c r="C463" s="170"/>
      <c r="E463" s="171"/>
      <c r="F463" s="172"/>
    </row>
    <row r="464" spans="1:6">
      <c r="A464" s="169"/>
      <c r="B464" s="170"/>
      <c r="C464" s="170"/>
      <c r="E464" s="171"/>
      <c r="F464" s="172"/>
    </row>
    <row r="465" spans="1:6">
      <c r="A465" s="169"/>
      <c r="B465" s="170"/>
      <c r="C465" s="170"/>
      <c r="E465" s="171"/>
      <c r="F465" s="172"/>
    </row>
    <row r="466" spans="1:6">
      <c r="A466" s="169"/>
      <c r="B466" s="170"/>
      <c r="C466" s="170"/>
      <c r="E466" s="171"/>
      <c r="F466" s="172"/>
    </row>
    <row r="467" spans="1:6">
      <c r="A467" s="169"/>
      <c r="B467" s="170"/>
      <c r="C467" s="170"/>
      <c r="E467" s="171"/>
      <c r="F467" s="172"/>
    </row>
    <row r="468" spans="1:6">
      <c r="A468" s="169"/>
      <c r="B468" s="170"/>
      <c r="C468" s="170"/>
      <c r="E468" s="171"/>
      <c r="F468" s="172"/>
    </row>
    <row r="469" spans="1:6">
      <c r="A469" s="169"/>
      <c r="B469" s="170"/>
      <c r="C469" s="170"/>
      <c r="E469" s="171"/>
      <c r="F469" s="172"/>
    </row>
    <row r="470" spans="1:6">
      <c r="A470" s="169"/>
      <c r="B470" s="170"/>
      <c r="C470" s="170"/>
      <c r="E470" s="171"/>
      <c r="F470" s="172"/>
    </row>
    <row r="471" spans="1:6">
      <c r="A471" s="169"/>
      <c r="B471" s="170"/>
      <c r="C471" s="170"/>
      <c r="E471" s="171"/>
      <c r="F471" s="172"/>
    </row>
    <row r="472" spans="1:6">
      <c r="A472" s="169"/>
      <c r="B472" s="170"/>
      <c r="C472" s="170"/>
      <c r="E472" s="171"/>
      <c r="F472" s="172"/>
    </row>
    <row r="473" spans="1:6">
      <c r="A473" s="169"/>
      <c r="B473" s="170"/>
      <c r="C473" s="170"/>
      <c r="E473" s="171"/>
      <c r="F473" s="172"/>
    </row>
    <row r="474" spans="1:6">
      <c r="A474" s="169"/>
      <c r="B474" s="170"/>
      <c r="C474" s="170"/>
      <c r="E474" s="171"/>
      <c r="F474" s="172"/>
    </row>
    <row r="475" spans="1:6">
      <c r="A475" s="169"/>
      <c r="B475" s="170"/>
      <c r="C475" s="170"/>
      <c r="E475" s="171"/>
      <c r="F475" s="172"/>
    </row>
    <row r="476" spans="1:6">
      <c r="A476" s="169"/>
      <c r="B476" s="170"/>
      <c r="C476" s="170"/>
      <c r="E476" s="171"/>
      <c r="F476" s="172"/>
    </row>
    <row r="477" spans="1:6">
      <c r="A477" s="169"/>
      <c r="B477" s="170"/>
      <c r="C477" s="170"/>
      <c r="E477" s="171"/>
      <c r="F477" s="172"/>
    </row>
    <row r="478" spans="1:6">
      <c r="A478" s="169"/>
      <c r="B478" s="170"/>
      <c r="C478" s="170"/>
      <c r="E478" s="171"/>
      <c r="F478" s="172"/>
    </row>
    <row r="479" spans="1:6">
      <c r="A479" s="169"/>
      <c r="B479" s="170"/>
      <c r="C479" s="170"/>
      <c r="E479" s="171"/>
      <c r="F479" s="172"/>
    </row>
    <row r="480" spans="1:6">
      <c r="A480" s="169"/>
      <c r="B480" s="170"/>
      <c r="C480" s="170"/>
      <c r="E480" s="171"/>
      <c r="F480" s="172"/>
    </row>
    <row r="481" spans="1:6">
      <c r="A481" s="169"/>
      <c r="B481" s="170"/>
      <c r="C481" s="170"/>
      <c r="E481" s="171"/>
      <c r="F481" s="172"/>
    </row>
    <row r="482" spans="1:6">
      <c r="A482" s="169"/>
      <c r="B482" s="170"/>
      <c r="C482" s="170"/>
      <c r="E482" s="171"/>
      <c r="F482" s="172"/>
    </row>
    <row r="483" spans="1:6">
      <c r="A483" s="169"/>
      <c r="B483" s="170"/>
      <c r="C483" s="170"/>
      <c r="E483" s="171"/>
      <c r="F483" s="172"/>
    </row>
    <row r="484" spans="1:6">
      <c r="A484" s="169"/>
      <c r="B484" s="170"/>
      <c r="C484" s="170"/>
      <c r="E484" s="171"/>
      <c r="F484" s="172"/>
    </row>
    <row r="485" spans="1:6">
      <c r="A485" s="169"/>
      <c r="B485" s="170"/>
      <c r="C485" s="170"/>
      <c r="E485" s="171"/>
      <c r="F485" s="172"/>
    </row>
    <row r="486" spans="1:6">
      <c r="A486" s="169"/>
      <c r="B486" s="170"/>
      <c r="C486" s="170"/>
      <c r="E486" s="171"/>
      <c r="F486" s="172"/>
    </row>
    <row r="487" spans="1:6">
      <c r="A487" s="169"/>
      <c r="B487" s="170"/>
      <c r="C487" s="170"/>
      <c r="E487" s="171"/>
      <c r="F487" s="172"/>
    </row>
    <row r="488" spans="1:6">
      <c r="A488" s="169"/>
      <c r="B488" s="170"/>
      <c r="C488" s="170"/>
      <c r="E488" s="171"/>
      <c r="F488" s="172"/>
    </row>
    <row r="489" spans="1:6">
      <c r="A489" s="169"/>
      <c r="B489" s="170"/>
      <c r="C489" s="170"/>
      <c r="E489" s="171"/>
      <c r="F489" s="172"/>
    </row>
    <row r="490" spans="1:6">
      <c r="A490" s="169"/>
      <c r="B490" s="170"/>
      <c r="C490" s="170"/>
      <c r="E490" s="171"/>
      <c r="F490" s="172"/>
    </row>
    <row r="491" spans="1:6">
      <c r="A491" s="169"/>
      <c r="B491" s="170"/>
      <c r="C491" s="170"/>
      <c r="E491" s="171"/>
      <c r="F491" s="172"/>
    </row>
    <row r="492" spans="1:6">
      <c r="A492" s="169"/>
      <c r="B492" s="170"/>
      <c r="C492" s="170"/>
      <c r="E492" s="171"/>
      <c r="F492" s="172"/>
    </row>
    <row r="493" spans="1:6">
      <c r="A493" s="169"/>
      <c r="B493" s="170"/>
      <c r="C493" s="170"/>
      <c r="E493" s="171"/>
      <c r="F493" s="172"/>
    </row>
    <row r="494" spans="1:6">
      <c r="A494" s="169"/>
      <c r="B494" s="170"/>
      <c r="C494" s="170"/>
      <c r="E494" s="171"/>
      <c r="F494" s="172"/>
    </row>
    <row r="495" spans="1:6">
      <c r="A495" s="169"/>
      <c r="B495" s="170"/>
      <c r="C495" s="170"/>
      <c r="E495" s="171"/>
      <c r="F495" s="172"/>
    </row>
    <row r="496" spans="1:6">
      <c r="A496" s="169"/>
      <c r="B496" s="170"/>
      <c r="C496" s="170"/>
      <c r="E496" s="171"/>
      <c r="F496" s="172"/>
    </row>
    <row r="497" spans="1:6">
      <c r="A497" s="169"/>
      <c r="B497" s="170"/>
      <c r="C497" s="170"/>
      <c r="E497" s="171"/>
      <c r="F497" s="172"/>
    </row>
    <row r="498" spans="1:6">
      <c r="A498" s="169"/>
      <c r="B498" s="170"/>
      <c r="C498" s="170"/>
      <c r="E498" s="171"/>
      <c r="F498" s="172"/>
    </row>
    <row r="499" spans="1:6">
      <c r="A499" s="169"/>
      <c r="B499" s="170"/>
      <c r="C499" s="170"/>
      <c r="E499" s="171"/>
      <c r="F499" s="172"/>
    </row>
    <row r="500" spans="1:6">
      <c r="A500" s="169"/>
      <c r="B500" s="170"/>
      <c r="C500" s="170"/>
      <c r="E500" s="171"/>
      <c r="F500" s="172"/>
    </row>
    <row r="501" spans="1:6">
      <c r="A501" s="169"/>
      <c r="B501" s="170"/>
      <c r="C501" s="170"/>
      <c r="E501" s="171"/>
      <c r="F501" s="172"/>
    </row>
    <row r="502" spans="1:6">
      <c r="A502" s="169"/>
      <c r="B502" s="170"/>
      <c r="C502" s="170"/>
      <c r="E502" s="171"/>
      <c r="F502" s="172"/>
    </row>
    <row r="503" spans="1:6">
      <c r="A503" s="169"/>
      <c r="B503" s="170"/>
      <c r="C503" s="170"/>
      <c r="E503" s="171"/>
      <c r="F503" s="172"/>
    </row>
    <row r="504" spans="1:6">
      <c r="A504" s="169"/>
      <c r="B504" s="170"/>
      <c r="C504" s="170"/>
      <c r="E504" s="171"/>
      <c r="F504" s="172"/>
    </row>
    <row r="505" spans="1:6">
      <c r="A505" s="169"/>
      <c r="B505" s="170"/>
      <c r="C505" s="170"/>
      <c r="E505" s="171"/>
      <c r="F505" s="172"/>
    </row>
    <row r="506" spans="1:6">
      <c r="A506" s="169"/>
      <c r="B506" s="170"/>
      <c r="C506" s="170"/>
      <c r="E506" s="171"/>
      <c r="F506" s="172"/>
    </row>
    <row r="507" spans="1:6">
      <c r="A507" s="169"/>
      <c r="B507" s="170"/>
      <c r="C507" s="170"/>
      <c r="E507" s="171"/>
      <c r="F507" s="172"/>
    </row>
    <row r="508" spans="1:6">
      <c r="A508" s="169"/>
      <c r="B508" s="170"/>
      <c r="C508" s="170"/>
      <c r="E508" s="171"/>
      <c r="F508" s="172"/>
    </row>
    <row r="509" spans="1:6">
      <c r="A509" s="169"/>
      <c r="B509" s="170"/>
      <c r="C509" s="170"/>
      <c r="E509" s="171"/>
      <c r="F509" s="172"/>
    </row>
    <row r="510" spans="1:6">
      <c r="A510" s="169"/>
      <c r="B510" s="170"/>
      <c r="C510" s="170"/>
      <c r="E510" s="171"/>
      <c r="F510" s="172"/>
    </row>
    <row r="511" spans="1:6">
      <c r="A511" s="169"/>
      <c r="B511" s="170"/>
      <c r="C511" s="170"/>
      <c r="E511" s="171"/>
      <c r="F511" s="172"/>
    </row>
    <row r="512" spans="1:6">
      <c r="A512" s="169"/>
      <c r="B512" s="170"/>
      <c r="C512" s="170"/>
      <c r="E512" s="171"/>
      <c r="F512" s="172"/>
    </row>
    <row r="513" spans="1:6">
      <c r="A513" s="169"/>
      <c r="B513" s="170"/>
      <c r="C513" s="170"/>
      <c r="E513" s="171"/>
      <c r="F513" s="172"/>
    </row>
    <row r="514" spans="1:6">
      <c r="A514" s="169"/>
      <c r="B514" s="170"/>
      <c r="C514" s="170"/>
      <c r="E514" s="171"/>
      <c r="F514" s="172"/>
    </row>
    <row r="515" spans="1:6">
      <c r="A515" s="169"/>
      <c r="B515" s="170"/>
      <c r="C515" s="170"/>
      <c r="E515" s="171"/>
      <c r="F515" s="172"/>
    </row>
    <row r="516" spans="1:6">
      <c r="A516" s="169"/>
      <c r="B516" s="170"/>
      <c r="C516" s="170"/>
      <c r="E516" s="171"/>
      <c r="F516" s="172"/>
    </row>
    <row r="517" spans="1:6">
      <c r="A517" s="169"/>
      <c r="B517" s="170"/>
      <c r="C517" s="170"/>
      <c r="E517" s="171"/>
      <c r="F517" s="172"/>
    </row>
    <row r="518" spans="1:6">
      <c r="A518" s="169"/>
      <c r="B518" s="170"/>
      <c r="C518" s="170"/>
      <c r="E518" s="171"/>
      <c r="F518" s="172"/>
    </row>
    <row r="519" spans="1:6">
      <c r="A519" s="169"/>
      <c r="B519" s="170"/>
      <c r="C519" s="170"/>
      <c r="E519" s="171"/>
      <c r="F519" s="172"/>
    </row>
    <row r="520" spans="1:6">
      <c r="A520" s="169"/>
      <c r="B520" s="170"/>
      <c r="C520" s="170"/>
      <c r="E520" s="171"/>
      <c r="F520" s="172"/>
    </row>
    <row r="521" spans="1:6">
      <c r="A521" s="169"/>
      <c r="B521" s="170"/>
      <c r="C521" s="170"/>
      <c r="E521" s="171"/>
      <c r="F521" s="172"/>
    </row>
    <row r="522" spans="1:6">
      <c r="A522" s="169"/>
      <c r="B522" s="170"/>
      <c r="C522" s="170"/>
      <c r="E522" s="171"/>
      <c r="F522" s="172"/>
    </row>
    <row r="523" spans="1:6">
      <c r="A523" s="169"/>
      <c r="B523" s="170"/>
      <c r="C523" s="170"/>
      <c r="E523" s="171"/>
      <c r="F523" s="172"/>
    </row>
    <row r="524" spans="1:6">
      <c r="A524" s="169"/>
      <c r="B524" s="170"/>
      <c r="C524" s="170"/>
      <c r="E524" s="171"/>
      <c r="F524" s="172"/>
    </row>
    <row r="525" spans="1:6">
      <c r="A525" s="169"/>
      <c r="B525" s="170"/>
      <c r="C525" s="170"/>
      <c r="E525" s="171"/>
      <c r="F525" s="172"/>
    </row>
    <row r="526" spans="1:6">
      <c r="A526" s="169"/>
      <c r="B526" s="170"/>
      <c r="C526" s="170"/>
      <c r="E526" s="171"/>
      <c r="F526" s="172"/>
    </row>
    <row r="527" spans="1:6">
      <c r="A527" s="169"/>
      <c r="B527" s="170"/>
      <c r="C527" s="170"/>
      <c r="E527" s="171"/>
      <c r="F527" s="172"/>
    </row>
    <row r="528" spans="1:6">
      <c r="A528" s="169"/>
      <c r="B528" s="170"/>
      <c r="C528" s="170"/>
      <c r="E528" s="171"/>
      <c r="F528" s="172"/>
    </row>
    <row r="529" spans="1:6">
      <c r="A529" s="169"/>
      <c r="B529" s="170"/>
      <c r="C529" s="170"/>
      <c r="E529" s="171"/>
      <c r="F529" s="172"/>
    </row>
    <row r="530" spans="1:6">
      <c r="A530" s="169"/>
      <c r="B530" s="170"/>
      <c r="C530" s="170"/>
      <c r="E530" s="171"/>
      <c r="F530" s="172"/>
    </row>
    <row r="531" spans="1:6">
      <c r="A531" s="169"/>
      <c r="B531" s="170"/>
      <c r="C531" s="170"/>
      <c r="E531" s="171"/>
      <c r="F531" s="172"/>
    </row>
    <row r="532" spans="1:6">
      <c r="A532" s="169"/>
      <c r="B532" s="170"/>
      <c r="C532" s="170"/>
      <c r="E532" s="171"/>
      <c r="F532" s="172"/>
    </row>
    <row r="533" spans="1:6">
      <c r="A533" s="169"/>
      <c r="B533" s="170"/>
      <c r="C533" s="170"/>
      <c r="E533" s="171"/>
      <c r="F533" s="172"/>
    </row>
    <row r="534" spans="1:6">
      <c r="A534" s="169"/>
      <c r="B534" s="170"/>
      <c r="C534" s="170"/>
      <c r="E534" s="171"/>
      <c r="F534" s="172"/>
    </row>
    <row r="535" spans="1:6">
      <c r="A535" s="169"/>
      <c r="B535" s="170"/>
      <c r="C535" s="170"/>
      <c r="E535" s="171"/>
      <c r="F535" s="172"/>
    </row>
    <row r="536" spans="1:6">
      <c r="A536" s="169"/>
      <c r="B536" s="170"/>
      <c r="C536" s="170"/>
      <c r="E536" s="171"/>
      <c r="F536" s="172"/>
    </row>
    <row r="537" spans="1:6">
      <c r="A537" s="169"/>
      <c r="B537" s="170"/>
      <c r="C537" s="170"/>
      <c r="E537" s="171"/>
      <c r="F537" s="172"/>
    </row>
    <row r="538" spans="1:6">
      <c r="A538" s="169"/>
      <c r="B538" s="170"/>
      <c r="C538" s="170"/>
      <c r="E538" s="171"/>
      <c r="F538" s="172"/>
    </row>
    <row r="539" spans="1:6">
      <c r="A539" s="169"/>
      <c r="B539" s="170"/>
      <c r="C539" s="170"/>
      <c r="E539" s="171"/>
      <c r="F539" s="172"/>
    </row>
    <row r="540" spans="1:6">
      <c r="A540" s="169"/>
      <c r="B540" s="170"/>
      <c r="C540" s="170"/>
      <c r="E540" s="171"/>
      <c r="F540" s="172"/>
    </row>
    <row r="541" spans="1:6">
      <c r="A541" s="169"/>
      <c r="B541" s="170"/>
      <c r="C541" s="170"/>
      <c r="E541" s="171"/>
      <c r="F541" s="172"/>
    </row>
    <row r="542" spans="1:6">
      <c r="A542" s="169"/>
      <c r="B542" s="170"/>
      <c r="C542" s="170"/>
      <c r="E542" s="171"/>
      <c r="F542" s="172"/>
    </row>
    <row r="543" spans="1:6">
      <c r="A543" s="169"/>
      <c r="B543" s="170"/>
      <c r="C543" s="170"/>
      <c r="E543" s="171"/>
      <c r="F543" s="172"/>
    </row>
    <row r="544" spans="1:6">
      <c r="A544" s="169"/>
      <c r="B544" s="170"/>
      <c r="C544" s="170"/>
      <c r="E544" s="171"/>
      <c r="F544" s="172"/>
    </row>
    <row r="545" spans="1:6">
      <c r="A545" s="169"/>
      <c r="B545" s="170"/>
      <c r="C545" s="170"/>
      <c r="E545" s="171"/>
      <c r="F545" s="172"/>
    </row>
    <row r="546" spans="1:6">
      <c r="A546" s="169"/>
      <c r="B546" s="170"/>
      <c r="C546" s="170"/>
      <c r="E546" s="171"/>
      <c r="F546" s="172"/>
    </row>
    <row r="547" spans="1:6">
      <c r="A547" s="169"/>
      <c r="B547" s="170"/>
      <c r="C547" s="170"/>
      <c r="E547" s="171"/>
      <c r="F547" s="172"/>
    </row>
    <row r="548" spans="1:6">
      <c r="A548" s="169"/>
      <c r="B548" s="170"/>
      <c r="C548" s="170"/>
      <c r="E548" s="171"/>
      <c r="F548" s="172"/>
    </row>
    <row r="549" spans="1:6">
      <c r="A549" s="169"/>
      <c r="B549" s="170"/>
      <c r="C549" s="170"/>
      <c r="E549" s="171"/>
      <c r="F549" s="172"/>
    </row>
    <row r="550" spans="1:6">
      <c r="A550" s="169"/>
      <c r="B550" s="170"/>
      <c r="C550" s="170"/>
      <c r="E550" s="171"/>
      <c r="F550" s="172"/>
    </row>
    <row r="551" spans="1:6">
      <c r="A551" s="169"/>
      <c r="B551" s="170"/>
      <c r="C551" s="170"/>
      <c r="E551" s="171"/>
      <c r="F551" s="172"/>
    </row>
    <row r="552" spans="1:6">
      <c r="A552" s="169"/>
      <c r="B552" s="170"/>
      <c r="C552" s="170"/>
      <c r="E552" s="171"/>
      <c r="F552" s="172"/>
    </row>
    <row r="553" spans="1:6">
      <c r="A553" s="169"/>
      <c r="B553" s="170"/>
      <c r="C553" s="170"/>
      <c r="E553" s="171"/>
      <c r="F553" s="172"/>
    </row>
    <row r="554" spans="1:6">
      <c r="A554" s="169"/>
      <c r="B554" s="170"/>
      <c r="C554" s="170"/>
      <c r="E554" s="171"/>
      <c r="F554" s="172"/>
    </row>
    <row r="555" spans="1:6">
      <c r="A555" s="169"/>
      <c r="B555" s="170"/>
      <c r="C555" s="170"/>
      <c r="E555" s="171"/>
      <c r="F555" s="172"/>
    </row>
    <row r="556" spans="1:6">
      <c r="A556" s="169"/>
      <c r="B556" s="170"/>
      <c r="C556" s="170"/>
      <c r="E556" s="171"/>
      <c r="F556" s="172"/>
    </row>
    <row r="557" spans="1:6">
      <c r="A557" s="169"/>
      <c r="B557" s="170"/>
      <c r="C557" s="170"/>
      <c r="E557" s="171"/>
      <c r="F557" s="172"/>
    </row>
    <row r="558" spans="1:6">
      <c r="A558" s="169"/>
      <c r="B558" s="170"/>
      <c r="C558" s="170"/>
      <c r="E558" s="171"/>
      <c r="F558" s="172"/>
    </row>
    <row r="559" spans="1:6">
      <c r="A559" s="169"/>
      <c r="B559" s="170"/>
      <c r="C559" s="170"/>
      <c r="E559" s="171"/>
      <c r="F559" s="172"/>
    </row>
    <row r="560" spans="1:6">
      <c r="A560" s="169"/>
      <c r="B560" s="170"/>
      <c r="C560" s="170"/>
      <c r="E560" s="171"/>
      <c r="F560" s="172"/>
    </row>
    <row r="561" spans="1:6">
      <c r="A561" s="169"/>
      <c r="B561" s="170"/>
      <c r="C561" s="170"/>
      <c r="E561" s="171"/>
      <c r="F561" s="172"/>
    </row>
    <row r="562" spans="1:6">
      <c r="A562" s="169"/>
      <c r="B562" s="170"/>
      <c r="C562" s="170"/>
      <c r="E562" s="171"/>
      <c r="F562" s="172"/>
    </row>
    <row r="563" spans="1:6">
      <c r="A563" s="169"/>
      <c r="B563" s="170"/>
      <c r="C563" s="170"/>
      <c r="E563" s="171"/>
      <c r="F563" s="172"/>
    </row>
    <row r="564" spans="1:6">
      <c r="A564" s="169"/>
      <c r="B564" s="170"/>
      <c r="C564" s="170"/>
      <c r="E564" s="171"/>
      <c r="F564" s="172"/>
    </row>
    <row r="565" spans="1:6">
      <c r="A565" s="169"/>
      <c r="B565" s="170"/>
      <c r="C565" s="170"/>
      <c r="E565" s="171"/>
      <c r="F565" s="172"/>
    </row>
    <row r="566" spans="1:6">
      <c r="A566" s="169"/>
      <c r="B566" s="170"/>
      <c r="C566" s="170"/>
      <c r="E566" s="171"/>
      <c r="F566" s="172"/>
    </row>
    <row r="567" spans="1:6">
      <c r="A567" s="169"/>
      <c r="B567" s="170"/>
      <c r="C567" s="170"/>
      <c r="E567" s="171"/>
      <c r="F567" s="172"/>
    </row>
    <row r="568" spans="1:6">
      <c r="A568" s="169"/>
      <c r="B568" s="170"/>
      <c r="C568" s="170"/>
      <c r="E568" s="171"/>
      <c r="F568" s="172"/>
    </row>
    <row r="569" spans="1:6">
      <c r="A569" s="169"/>
      <c r="B569" s="170"/>
      <c r="C569" s="170"/>
      <c r="E569" s="171"/>
      <c r="F569" s="172"/>
    </row>
    <row r="570" spans="1:6">
      <c r="A570" s="169"/>
      <c r="B570" s="170"/>
      <c r="C570" s="170"/>
      <c r="E570" s="171"/>
      <c r="F570" s="172"/>
    </row>
    <row r="571" spans="1:6">
      <c r="A571" s="169"/>
      <c r="B571" s="170"/>
      <c r="C571" s="170"/>
      <c r="E571" s="171"/>
      <c r="F571" s="172"/>
    </row>
    <row r="572" spans="1:6">
      <c r="A572" s="169"/>
      <c r="B572" s="170"/>
      <c r="C572" s="170"/>
      <c r="E572" s="171"/>
      <c r="F572" s="172"/>
    </row>
    <row r="573" spans="1:6">
      <c r="A573" s="169"/>
      <c r="B573" s="170"/>
      <c r="C573" s="170"/>
      <c r="E573" s="171"/>
      <c r="F573" s="172"/>
    </row>
    <row r="574" spans="1:6">
      <c r="A574" s="169"/>
      <c r="B574" s="170"/>
      <c r="C574" s="170"/>
      <c r="E574" s="171"/>
      <c r="F574" s="172"/>
    </row>
    <row r="575" spans="1:6">
      <c r="A575" s="169"/>
      <c r="B575" s="170"/>
      <c r="C575" s="170"/>
      <c r="E575" s="171"/>
      <c r="F575" s="172"/>
    </row>
    <row r="576" spans="1:6">
      <c r="A576" s="169"/>
      <c r="B576" s="170"/>
      <c r="C576" s="170"/>
      <c r="E576" s="171"/>
      <c r="F576" s="172"/>
    </row>
    <row r="577" spans="1:6">
      <c r="A577" s="169"/>
      <c r="B577" s="170"/>
      <c r="C577" s="170"/>
      <c r="E577" s="171"/>
      <c r="F577" s="172"/>
    </row>
    <row r="578" spans="1:6">
      <c r="A578" s="169"/>
      <c r="B578" s="170"/>
      <c r="C578" s="170"/>
      <c r="E578" s="171"/>
      <c r="F578" s="172"/>
    </row>
    <row r="579" spans="1:6">
      <c r="A579" s="169"/>
      <c r="B579" s="170"/>
      <c r="C579" s="170"/>
      <c r="E579" s="171"/>
      <c r="F579" s="172"/>
    </row>
    <row r="580" spans="1:6">
      <c r="A580" s="169"/>
      <c r="B580" s="170"/>
      <c r="C580" s="170"/>
      <c r="E580" s="171"/>
      <c r="F580" s="172"/>
    </row>
    <row r="581" spans="1:6">
      <c r="A581" s="169"/>
      <c r="B581" s="170"/>
      <c r="C581" s="170"/>
      <c r="E581" s="171"/>
      <c r="F581" s="172"/>
    </row>
    <row r="582" spans="1:6">
      <c r="A582" s="169"/>
      <c r="B582" s="170"/>
      <c r="C582" s="170"/>
      <c r="E582" s="171"/>
      <c r="F582" s="172"/>
    </row>
    <row r="583" spans="1:6">
      <c r="A583" s="169"/>
      <c r="B583" s="170"/>
      <c r="C583" s="170"/>
      <c r="E583" s="171"/>
      <c r="F583" s="172"/>
    </row>
    <row r="584" spans="1:6">
      <c r="A584" s="169"/>
      <c r="B584" s="170"/>
      <c r="C584" s="170"/>
      <c r="E584" s="171"/>
      <c r="F584" s="172"/>
    </row>
    <row r="585" spans="1:6">
      <c r="A585" s="169"/>
      <c r="B585" s="170"/>
      <c r="C585" s="170"/>
      <c r="E585" s="171"/>
      <c r="F585" s="172"/>
    </row>
    <row r="586" spans="1:6">
      <c r="A586" s="169"/>
      <c r="B586" s="170"/>
      <c r="C586" s="170"/>
      <c r="E586" s="171"/>
      <c r="F586" s="172"/>
    </row>
    <row r="587" spans="1:6">
      <c r="A587" s="169"/>
      <c r="B587" s="170"/>
      <c r="C587" s="170"/>
      <c r="E587" s="171"/>
      <c r="F587" s="172"/>
    </row>
    <row r="588" spans="1:6">
      <c r="A588" s="169"/>
      <c r="B588" s="170"/>
      <c r="C588" s="170"/>
      <c r="E588" s="171"/>
      <c r="F588" s="172"/>
    </row>
    <row r="589" spans="1:6">
      <c r="A589" s="169"/>
      <c r="B589" s="170"/>
      <c r="C589" s="170"/>
      <c r="E589" s="171"/>
      <c r="F589" s="172"/>
    </row>
    <row r="590" spans="1:6">
      <c r="A590" s="169"/>
      <c r="B590" s="170"/>
      <c r="C590" s="170"/>
      <c r="E590" s="171"/>
      <c r="F590" s="172"/>
    </row>
    <row r="591" spans="1:6">
      <c r="A591" s="169"/>
      <c r="B591" s="170"/>
      <c r="C591" s="170"/>
      <c r="E591" s="171"/>
      <c r="F591" s="172"/>
    </row>
    <row r="592" spans="1:6">
      <c r="A592" s="169"/>
      <c r="B592" s="170"/>
      <c r="C592" s="170"/>
      <c r="E592" s="171"/>
      <c r="F592" s="172"/>
    </row>
    <row r="593" spans="1:6">
      <c r="A593" s="169"/>
      <c r="B593" s="170"/>
      <c r="C593" s="170"/>
      <c r="E593" s="171"/>
      <c r="F593" s="172"/>
    </row>
    <row r="594" spans="1:6">
      <c r="A594" s="169"/>
      <c r="B594" s="170"/>
      <c r="C594" s="170"/>
      <c r="E594" s="171"/>
      <c r="F594" s="172"/>
    </row>
    <row r="595" spans="1:6">
      <c r="A595" s="169"/>
      <c r="B595" s="170"/>
      <c r="C595" s="170"/>
      <c r="E595" s="171"/>
      <c r="F595" s="172"/>
    </row>
    <row r="596" spans="1:6">
      <c r="A596" s="169"/>
      <c r="B596" s="170"/>
      <c r="C596" s="170"/>
      <c r="E596" s="171"/>
      <c r="F596" s="172"/>
    </row>
    <row r="597" spans="1:6">
      <c r="A597" s="169"/>
      <c r="B597" s="170"/>
      <c r="C597" s="170"/>
      <c r="E597" s="171"/>
      <c r="F597" s="172"/>
    </row>
    <row r="598" spans="1:6">
      <c r="A598" s="169"/>
      <c r="B598" s="170"/>
      <c r="C598" s="170"/>
      <c r="E598" s="171"/>
      <c r="F598" s="172"/>
    </row>
    <row r="599" spans="1:6">
      <c r="A599" s="169"/>
      <c r="B599" s="170"/>
      <c r="C599" s="170"/>
      <c r="E599" s="171"/>
      <c r="F599" s="172"/>
    </row>
    <row r="600" spans="1:6">
      <c r="A600" s="169"/>
      <c r="B600" s="170"/>
      <c r="C600" s="170"/>
      <c r="E600" s="171"/>
      <c r="F600" s="172"/>
    </row>
    <row r="601" spans="1:6">
      <c r="A601" s="169"/>
      <c r="B601" s="170"/>
      <c r="C601" s="170"/>
      <c r="E601" s="171"/>
      <c r="F601" s="172"/>
    </row>
    <row r="602" spans="1:6">
      <c r="A602" s="169"/>
      <c r="B602" s="170"/>
      <c r="C602" s="170"/>
      <c r="E602" s="171"/>
      <c r="F602" s="172"/>
    </row>
    <row r="603" spans="1:6">
      <c r="A603" s="169"/>
      <c r="B603" s="170"/>
      <c r="C603" s="170"/>
      <c r="E603" s="171"/>
      <c r="F603" s="172"/>
    </row>
    <row r="604" spans="1:6">
      <c r="A604" s="169"/>
      <c r="B604" s="170"/>
      <c r="C604" s="170"/>
      <c r="E604" s="171"/>
      <c r="F604" s="172"/>
    </row>
    <row r="605" spans="1:6">
      <c r="A605" s="169"/>
      <c r="B605" s="170"/>
      <c r="C605" s="170"/>
      <c r="E605" s="171"/>
      <c r="F605" s="172"/>
    </row>
    <row r="606" spans="1:6">
      <c r="A606" s="169"/>
      <c r="B606" s="170"/>
      <c r="C606" s="170"/>
      <c r="E606" s="171"/>
      <c r="F606" s="172"/>
    </row>
    <row r="607" spans="1:6">
      <c r="A607" s="169"/>
      <c r="B607" s="170"/>
      <c r="C607" s="170"/>
      <c r="E607" s="171"/>
      <c r="F607" s="172"/>
    </row>
    <row r="608" spans="1:6">
      <c r="A608" s="169"/>
      <c r="B608" s="170"/>
      <c r="C608" s="170"/>
      <c r="E608" s="171"/>
      <c r="F608" s="172"/>
    </row>
    <row r="609" spans="1:6">
      <c r="A609" s="169"/>
      <c r="B609" s="170"/>
      <c r="C609" s="170"/>
      <c r="E609" s="171"/>
      <c r="F609" s="172"/>
    </row>
    <row r="610" spans="1:6">
      <c r="A610" s="169"/>
      <c r="B610" s="170"/>
      <c r="C610" s="170"/>
      <c r="E610" s="171"/>
      <c r="F610" s="172"/>
    </row>
    <row r="611" spans="1:6">
      <c r="A611" s="169"/>
      <c r="B611" s="170"/>
      <c r="C611" s="170"/>
      <c r="E611" s="171"/>
      <c r="F611" s="172"/>
    </row>
    <row r="612" spans="1:6">
      <c r="A612" s="169"/>
      <c r="B612" s="170"/>
      <c r="C612" s="170"/>
      <c r="E612" s="171"/>
      <c r="F612" s="172"/>
    </row>
    <row r="613" spans="1:6">
      <c r="A613" s="169"/>
      <c r="B613" s="170"/>
      <c r="C613" s="170"/>
      <c r="E613" s="171"/>
      <c r="F613" s="172"/>
    </row>
    <row r="614" spans="1:6">
      <c r="A614" s="169"/>
      <c r="B614" s="170"/>
      <c r="C614" s="170"/>
      <c r="E614" s="171"/>
      <c r="F614" s="172"/>
    </row>
    <row r="615" spans="1:6">
      <c r="A615" s="169"/>
      <c r="B615" s="170"/>
      <c r="C615" s="170"/>
      <c r="E615" s="171"/>
      <c r="F615" s="172"/>
    </row>
    <row r="616" spans="1:6">
      <c r="A616" s="169"/>
      <c r="B616" s="170"/>
      <c r="C616" s="170"/>
      <c r="E616" s="171"/>
      <c r="F616" s="172"/>
    </row>
    <row r="617" spans="1:6">
      <c r="A617" s="169"/>
      <c r="B617" s="170"/>
      <c r="C617" s="170"/>
      <c r="E617" s="171"/>
      <c r="F617" s="172"/>
    </row>
    <row r="618" spans="1:6">
      <c r="A618" s="169"/>
      <c r="B618" s="170"/>
      <c r="C618" s="170"/>
      <c r="E618" s="171"/>
      <c r="F618" s="172"/>
    </row>
    <row r="619" spans="1:6">
      <c r="A619" s="169"/>
      <c r="B619" s="170"/>
      <c r="C619" s="170"/>
      <c r="E619" s="171"/>
      <c r="F619" s="172"/>
    </row>
    <row r="620" spans="1:6">
      <c r="A620" s="169"/>
      <c r="B620" s="170"/>
      <c r="C620" s="170"/>
      <c r="E620" s="171"/>
      <c r="F620" s="172"/>
    </row>
    <row r="621" spans="1:6">
      <c r="A621" s="169"/>
      <c r="B621" s="170"/>
      <c r="C621" s="170"/>
      <c r="E621" s="171"/>
      <c r="F621" s="172"/>
    </row>
    <row r="622" spans="1:6">
      <c r="A622" s="169"/>
      <c r="B622" s="170"/>
      <c r="C622" s="170"/>
      <c r="E622" s="171"/>
      <c r="F622" s="172"/>
    </row>
    <row r="623" spans="1:6">
      <c r="A623" s="169"/>
      <c r="B623" s="170"/>
      <c r="C623" s="170"/>
      <c r="E623" s="171"/>
      <c r="F623" s="172"/>
    </row>
    <row r="624" spans="1:6">
      <c r="A624" s="169"/>
      <c r="B624" s="170"/>
      <c r="C624" s="170"/>
      <c r="E624" s="171"/>
      <c r="F624" s="172"/>
    </row>
    <row r="625" spans="1:6">
      <c r="A625" s="169"/>
      <c r="B625" s="170"/>
      <c r="C625" s="170"/>
      <c r="E625" s="171"/>
      <c r="F625" s="172"/>
    </row>
    <row r="626" spans="1:6">
      <c r="A626" s="169"/>
      <c r="B626" s="170"/>
      <c r="C626" s="170"/>
      <c r="E626" s="171"/>
      <c r="F626" s="172"/>
    </row>
    <row r="627" spans="1:6">
      <c r="A627" s="169"/>
      <c r="B627" s="170"/>
      <c r="C627" s="170"/>
      <c r="E627" s="171"/>
      <c r="F627" s="172"/>
    </row>
    <row r="628" spans="1:6">
      <c r="A628" s="169"/>
      <c r="B628" s="170"/>
      <c r="C628" s="170"/>
      <c r="E628" s="171"/>
      <c r="F628" s="172"/>
    </row>
    <row r="629" spans="1:6">
      <c r="A629" s="169"/>
      <c r="B629" s="170"/>
      <c r="C629" s="170"/>
      <c r="E629" s="171"/>
      <c r="F629" s="172"/>
    </row>
    <row r="630" spans="1:6">
      <c r="A630" s="169"/>
      <c r="B630" s="170"/>
      <c r="C630" s="170"/>
      <c r="E630" s="171"/>
      <c r="F630" s="172"/>
    </row>
    <row r="631" spans="1:6">
      <c r="A631" s="169"/>
      <c r="B631" s="170"/>
      <c r="C631" s="170"/>
      <c r="E631" s="171"/>
      <c r="F631" s="172"/>
    </row>
    <row r="632" spans="1:6">
      <c r="A632" s="169"/>
      <c r="B632" s="170"/>
      <c r="C632" s="170"/>
      <c r="E632" s="171"/>
      <c r="F632" s="172"/>
    </row>
    <row r="633" spans="1:6">
      <c r="A633" s="169"/>
      <c r="B633" s="170"/>
      <c r="C633" s="170"/>
      <c r="E633" s="171"/>
      <c r="F633" s="172"/>
    </row>
    <row r="634" spans="1:6">
      <c r="A634" s="169"/>
      <c r="B634" s="170"/>
      <c r="C634" s="170"/>
      <c r="E634" s="171"/>
      <c r="F634" s="172"/>
    </row>
    <row r="635" spans="1:6">
      <c r="A635" s="169"/>
      <c r="B635" s="170"/>
      <c r="C635" s="170"/>
      <c r="E635" s="171"/>
      <c r="F635" s="172"/>
    </row>
    <row r="636" spans="1:6">
      <c r="A636" s="169"/>
      <c r="B636" s="170"/>
      <c r="C636" s="170"/>
      <c r="E636" s="171"/>
      <c r="F636" s="172"/>
    </row>
    <row r="637" spans="1:6">
      <c r="A637" s="169"/>
      <c r="B637" s="170"/>
      <c r="C637" s="170"/>
      <c r="E637" s="171"/>
      <c r="F637" s="172"/>
    </row>
    <row r="638" spans="1:6">
      <c r="A638" s="169"/>
      <c r="B638" s="170"/>
      <c r="C638" s="170"/>
      <c r="E638" s="171"/>
      <c r="F638" s="172"/>
    </row>
    <row r="639" spans="1:6">
      <c r="A639" s="169"/>
      <c r="B639" s="170"/>
      <c r="C639" s="170"/>
      <c r="E639" s="171"/>
      <c r="F639" s="172"/>
    </row>
    <row r="640" spans="1:6">
      <c r="A640" s="169"/>
      <c r="B640" s="170"/>
      <c r="C640" s="170"/>
      <c r="E640" s="171"/>
      <c r="F640" s="172"/>
    </row>
    <row r="641" spans="1:6">
      <c r="A641" s="169"/>
      <c r="B641" s="170"/>
      <c r="C641" s="170"/>
      <c r="E641" s="171"/>
      <c r="F641" s="172"/>
    </row>
    <row r="642" spans="1:6">
      <c r="A642" s="169"/>
      <c r="B642" s="170"/>
      <c r="C642" s="170"/>
      <c r="E642" s="171"/>
      <c r="F642" s="172"/>
    </row>
    <row r="643" spans="1:6">
      <c r="A643" s="169"/>
      <c r="B643" s="170"/>
      <c r="C643" s="170"/>
      <c r="E643" s="171"/>
      <c r="F643" s="172"/>
    </row>
    <row r="644" spans="1:6">
      <c r="A644" s="169"/>
      <c r="B644" s="170"/>
      <c r="C644" s="170"/>
      <c r="E644" s="171"/>
      <c r="F644" s="172"/>
    </row>
    <row r="645" spans="1:6">
      <c r="A645" s="169"/>
      <c r="B645" s="170"/>
      <c r="C645" s="170"/>
      <c r="E645" s="171"/>
      <c r="F645" s="172"/>
    </row>
    <row r="646" spans="1:6">
      <c r="A646" s="169"/>
      <c r="B646" s="170"/>
      <c r="C646" s="170"/>
      <c r="E646" s="171"/>
      <c r="F646" s="172"/>
    </row>
    <row r="647" spans="1:6">
      <c r="A647" s="169"/>
      <c r="B647" s="170"/>
      <c r="C647" s="170"/>
      <c r="E647" s="171"/>
      <c r="F647" s="172"/>
    </row>
    <row r="648" spans="1:6">
      <c r="A648" s="169"/>
      <c r="B648" s="170"/>
      <c r="C648" s="170"/>
      <c r="E648" s="171"/>
      <c r="F648" s="172"/>
    </row>
    <row r="649" spans="1:6">
      <c r="A649" s="169"/>
      <c r="B649" s="170"/>
      <c r="C649" s="170"/>
      <c r="E649" s="171"/>
      <c r="F649" s="172"/>
    </row>
    <row r="650" spans="1:6">
      <c r="A650" s="169"/>
      <c r="B650" s="170"/>
      <c r="C650" s="170"/>
      <c r="E650" s="171"/>
      <c r="F650" s="172"/>
    </row>
    <row r="651" spans="1:6">
      <c r="A651" s="169"/>
      <c r="B651" s="170"/>
      <c r="C651" s="170"/>
      <c r="E651" s="171"/>
      <c r="F651" s="172"/>
    </row>
    <row r="652" spans="1:6">
      <c r="A652" s="169"/>
      <c r="B652" s="170"/>
      <c r="C652" s="170"/>
      <c r="E652" s="171"/>
      <c r="F652" s="172"/>
    </row>
    <row r="653" spans="1:6">
      <c r="A653" s="169"/>
      <c r="B653" s="170"/>
      <c r="C653" s="170"/>
      <c r="E653" s="171"/>
      <c r="F653" s="172"/>
    </row>
    <row r="654" spans="1:6">
      <c r="A654" s="169"/>
      <c r="B654" s="170"/>
      <c r="C654" s="170"/>
      <c r="E654" s="171"/>
      <c r="F654" s="172"/>
    </row>
    <row r="655" spans="1:6">
      <c r="A655" s="169"/>
      <c r="B655" s="170"/>
      <c r="C655" s="170"/>
      <c r="E655" s="171"/>
      <c r="F655" s="172"/>
    </row>
    <row r="656" spans="1:6">
      <c r="A656" s="169"/>
      <c r="B656" s="170"/>
      <c r="C656" s="170"/>
      <c r="E656" s="171"/>
      <c r="F656" s="172"/>
    </row>
    <row r="657" spans="1:6">
      <c r="A657" s="169"/>
      <c r="B657" s="170"/>
      <c r="C657" s="170"/>
      <c r="E657" s="171"/>
      <c r="F657" s="172"/>
    </row>
    <row r="658" spans="1:6">
      <c r="A658" s="169"/>
      <c r="B658" s="170"/>
      <c r="C658" s="170"/>
      <c r="E658" s="171"/>
      <c r="F658" s="172"/>
    </row>
    <row r="659" spans="1:6">
      <c r="A659" s="169"/>
      <c r="B659" s="170"/>
      <c r="C659" s="170"/>
      <c r="E659" s="171"/>
      <c r="F659" s="172"/>
    </row>
    <row r="660" spans="1:6">
      <c r="A660" s="169"/>
      <c r="B660" s="170"/>
      <c r="C660" s="170"/>
      <c r="E660" s="171"/>
      <c r="F660" s="172"/>
    </row>
    <row r="661" spans="1:6">
      <c r="A661" s="169"/>
      <c r="B661" s="170"/>
      <c r="C661" s="170"/>
      <c r="E661" s="171"/>
      <c r="F661" s="172"/>
    </row>
    <row r="662" spans="1:6">
      <c r="A662" s="169"/>
      <c r="B662" s="170"/>
      <c r="C662" s="170"/>
      <c r="E662" s="171"/>
      <c r="F662" s="172"/>
    </row>
    <row r="663" spans="1:6">
      <c r="A663" s="169"/>
      <c r="B663" s="170"/>
      <c r="C663" s="170"/>
      <c r="E663" s="171"/>
      <c r="F663" s="172"/>
    </row>
    <row r="664" spans="1:6">
      <c r="A664" s="169"/>
      <c r="B664" s="170"/>
      <c r="C664" s="170"/>
      <c r="E664" s="171"/>
      <c r="F664" s="172"/>
    </row>
    <row r="665" spans="1:6">
      <c r="A665" s="169"/>
      <c r="B665" s="170"/>
      <c r="C665" s="170"/>
      <c r="E665" s="171"/>
      <c r="F665" s="172"/>
    </row>
    <row r="666" spans="1:6">
      <c r="A666" s="169"/>
      <c r="B666" s="170"/>
      <c r="C666" s="170"/>
      <c r="E666" s="171"/>
      <c r="F666" s="172"/>
    </row>
    <row r="667" spans="1:6">
      <c r="A667" s="169"/>
      <c r="B667" s="170"/>
      <c r="C667" s="170"/>
      <c r="E667" s="171"/>
      <c r="F667" s="172"/>
    </row>
    <row r="668" spans="1:6">
      <c r="A668" s="169"/>
      <c r="B668" s="170"/>
      <c r="C668" s="170"/>
      <c r="E668" s="171"/>
      <c r="F668" s="172"/>
    </row>
    <row r="669" spans="1:6">
      <c r="A669" s="169"/>
      <c r="B669" s="170"/>
      <c r="C669" s="170"/>
      <c r="E669" s="171"/>
      <c r="F669" s="172"/>
    </row>
    <row r="670" spans="1:6">
      <c r="A670" s="169"/>
      <c r="B670" s="170"/>
      <c r="C670" s="170"/>
      <c r="E670" s="171"/>
      <c r="F670" s="172"/>
    </row>
    <row r="671" spans="1:6">
      <c r="A671" s="169"/>
      <c r="B671" s="170"/>
      <c r="C671" s="170"/>
      <c r="E671" s="171"/>
      <c r="F671" s="172"/>
    </row>
    <row r="672" spans="1:6">
      <c r="A672" s="169"/>
      <c r="B672" s="170"/>
      <c r="C672" s="170"/>
      <c r="E672" s="171"/>
      <c r="F672" s="172"/>
    </row>
    <row r="673" spans="1:6">
      <c r="A673" s="169"/>
      <c r="B673" s="170"/>
      <c r="C673" s="170"/>
      <c r="E673" s="171"/>
      <c r="F673" s="172"/>
    </row>
    <row r="674" spans="1:6">
      <c r="A674" s="169"/>
      <c r="B674" s="170"/>
      <c r="C674" s="170"/>
      <c r="E674" s="171"/>
      <c r="F674" s="172"/>
    </row>
    <row r="675" spans="1:6">
      <c r="A675" s="169"/>
      <c r="B675" s="170"/>
      <c r="C675" s="170"/>
      <c r="E675" s="171"/>
      <c r="F675" s="172"/>
    </row>
    <row r="676" spans="1:6">
      <c r="A676" s="169"/>
      <c r="B676" s="170"/>
      <c r="C676" s="170"/>
      <c r="E676" s="171"/>
      <c r="F676" s="172"/>
    </row>
    <row r="677" spans="1:6">
      <c r="A677" s="169"/>
      <c r="B677" s="170"/>
      <c r="C677" s="170"/>
      <c r="E677" s="171"/>
      <c r="F677" s="172"/>
    </row>
    <row r="678" spans="1:6">
      <c r="A678" s="169"/>
      <c r="B678" s="170"/>
      <c r="C678" s="170"/>
      <c r="E678" s="171"/>
      <c r="F678" s="172"/>
    </row>
    <row r="679" spans="1:6">
      <c r="A679" s="169"/>
      <c r="B679" s="170"/>
      <c r="C679" s="170"/>
      <c r="E679" s="171"/>
      <c r="F679" s="172"/>
    </row>
    <row r="680" spans="1:6">
      <c r="A680" s="169"/>
      <c r="B680" s="170"/>
      <c r="C680" s="170"/>
      <c r="E680" s="171"/>
      <c r="F680" s="172"/>
    </row>
    <row r="681" spans="1:6">
      <c r="A681" s="169"/>
      <c r="B681" s="170"/>
      <c r="C681" s="170"/>
      <c r="E681" s="171"/>
      <c r="F681" s="172"/>
    </row>
    <row r="682" spans="1:6">
      <c r="A682" s="169"/>
      <c r="B682" s="170"/>
      <c r="C682" s="170"/>
      <c r="E682" s="171"/>
      <c r="F682" s="172"/>
    </row>
    <row r="683" spans="1:6">
      <c r="A683" s="169"/>
      <c r="B683" s="170"/>
      <c r="C683" s="170"/>
      <c r="E683" s="171"/>
      <c r="F683" s="172"/>
    </row>
    <row r="684" spans="1:6">
      <c r="A684" s="169"/>
      <c r="B684" s="170"/>
      <c r="C684" s="170"/>
      <c r="E684" s="171"/>
      <c r="F684" s="172"/>
    </row>
    <row r="685" spans="1:6">
      <c r="A685" s="169"/>
      <c r="B685" s="170"/>
      <c r="C685" s="170"/>
      <c r="E685" s="171"/>
      <c r="F685" s="172"/>
    </row>
    <row r="686" spans="1:6">
      <c r="A686" s="169"/>
      <c r="B686" s="170"/>
      <c r="C686" s="170"/>
      <c r="E686" s="171"/>
      <c r="F686" s="172"/>
    </row>
    <row r="687" spans="1:6">
      <c r="A687" s="169"/>
      <c r="B687" s="170"/>
      <c r="C687" s="170"/>
      <c r="E687" s="171"/>
      <c r="F687" s="172"/>
    </row>
    <row r="688" spans="1:6">
      <c r="A688" s="169"/>
      <c r="B688" s="170"/>
      <c r="C688" s="170"/>
      <c r="E688" s="171"/>
      <c r="F688" s="172"/>
    </row>
    <row r="689" spans="1:6">
      <c r="A689" s="169"/>
      <c r="B689" s="170"/>
      <c r="C689" s="170"/>
      <c r="E689" s="171"/>
      <c r="F689" s="172"/>
    </row>
    <row r="690" spans="1:6">
      <c r="A690" s="169"/>
      <c r="B690" s="170"/>
      <c r="C690" s="170"/>
      <c r="E690" s="171"/>
      <c r="F690" s="172"/>
    </row>
    <row r="691" spans="1:6">
      <c r="A691" s="169"/>
      <c r="B691" s="170"/>
      <c r="C691" s="170"/>
      <c r="E691" s="171"/>
      <c r="F691" s="172"/>
    </row>
    <row r="692" spans="1:6">
      <c r="A692" s="169"/>
      <c r="B692" s="170"/>
      <c r="C692" s="170"/>
      <c r="E692" s="171"/>
      <c r="F692" s="172"/>
    </row>
    <row r="693" spans="1:6">
      <c r="A693" s="169"/>
      <c r="B693" s="170"/>
      <c r="C693" s="170"/>
      <c r="E693" s="171"/>
      <c r="F693" s="172"/>
    </row>
    <row r="694" spans="1:6">
      <c r="A694" s="169"/>
      <c r="B694" s="170"/>
      <c r="C694" s="170"/>
      <c r="E694" s="171"/>
      <c r="F694" s="172"/>
    </row>
    <row r="695" spans="1:6">
      <c r="A695" s="169"/>
      <c r="B695" s="170"/>
      <c r="C695" s="170"/>
      <c r="E695" s="171"/>
      <c r="F695" s="172"/>
    </row>
    <row r="696" spans="1:6">
      <c r="A696" s="169"/>
      <c r="B696" s="170"/>
      <c r="C696" s="170"/>
      <c r="E696" s="171"/>
      <c r="F696" s="172"/>
    </row>
    <row r="697" spans="1:6">
      <c r="A697" s="169"/>
      <c r="B697" s="170"/>
      <c r="C697" s="170"/>
      <c r="E697" s="171"/>
      <c r="F697" s="172"/>
    </row>
    <row r="698" spans="1:6">
      <c r="A698" s="169"/>
      <c r="B698" s="170"/>
      <c r="C698" s="170"/>
      <c r="E698" s="171"/>
      <c r="F698" s="172"/>
    </row>
    <row r="699" spans="1:6">
      <c r="A699" s="169"/>
      <c r="B699" s="170"/>
      <c r="C699" s="170"/>
      <c r="E699" s="171"/>
      <c r="F699" s="172"/>
    </row>
    <row r="700" spans="1:6">
      <c r="A700" s="169"/>
      <c r="B700" s="170"/>
      <c r="C700" s="170"/>
      <c r="E700" s="171"/>
      <c r="F700" s="172"/>
    </row>
    <row r="701" spans="1:6">
      <c r="A701" s="169"/>
      <c r="B701" s="170"/>
      <c r="C701" s="170"/>
      <c r="E701" s="171"/>
      <c r="F701" s="172"/>
    </row>
    <row r="702" spans="1:6">
      <c r="A702" s="169"/>
      <c r="B702" s="170"/>
      <c r="C702" s="170"/>
      <c r="E702" s="171"/>
      <c r="F702" s="172"/>
    </row>
    <row r="703" spans="1:6">
      <c r="A703" s="169"/>
      <c r="B703" s="170"/>
      <c r="C703" s="170"/>
      <c r="E703" s="171"/>
      <c r="F703" s="172"/>
    </row>
    <row r="704" spans="1:6">
      <c r="A704" s="169"/>
      <c r="B704" s="170"/>
      <c r="C704" s="170"/>
      <c r="E704" s="171"/>
      <c r="F704" s="172"/>
    </row>
    <row r="705" spans="1:6">
      <c r="A705" s="169"/>
      <c r="B705" s="170"/>
      <c r="C705" s="170"/>
      <c r="E705" s="171"/>
      <c r="F705" s="172"/>
    </row>
    <row r="706" spans="1:6">
      <c r="A706" s="169"/>
      <c r="B706" s="170"/>
      <c r="C706" s="170"/>
      <c r="E706" s="171"/>
      <c r="F706" s="172"/>
    </row>
    <row r="707" spans="1:6">
      <c r="A707" s="169"/>
      <c r="B707" s="170"/>
      <c r="C707" s="170"/>
      <c r="E707" s="171"/>
      <c r="F707" s="172"/>
    </row>
    <row r="708" spans="1:6">
      <c r="A708" s="169"/>
      <c r="B708" s="170"/>
      <c r="C708" s="170"/>
      <c r="E708" s="171"/>
      <c r="F708" s="172"/>
    </row>
    <row r="709" spans="1:6">
      <c r="A709" s="169"/>
      <c r="B709" s="170"/>
      <c r="C709" s="170"/>
      <c r="E709" s="171"/>
      <c r="F709" s="172"/>
    </row>
    <row r="710" spans="1:6">
      <c r="A710" s="169"/>
      <c r="B710" s="170"/>
      <c r="C710" s="170"/>
      <c r="E710" s="171"/>
      <c r="F710" s="172"/>
    </row>
    <row r="711" spans="1:6">
      <c r="A711" s="169"/>
      <c r="B711" s="170"/>
      <c r="C711" s="170"/>
      <c r="E711" s="171"/>
      <c r="F711" s="172"/>
    </row>
    <row r="712" spans="1:6">
      <c r="A712" s="169"/>
      <c r="B712" s="170"/>
      <c r="C712" s="170"/>
      <c r="E712" s="171"/>
      <c r="F712" s="172"/>
    </row>
    <row r="713" spans="1:6">
      <c r="A713" s="169"/>
      <c r="B713" s="170"/>
      <c r="C713" s="170"/>
      <c r="E713" s="171"/>
      <c r="F713" s="172"/>
    </row>
    <row r="714" spans="1:6">
      <c r="A714" s="169"/>
      <c r="B714" s="170"/>
      <c r="C714" s="170"/>
      <c r="E714" s="171"/>
      <c r="F714" s="172"/>
    </row>
    <row r="715" spans="1:6">
      <c r="A715" s="169"/>
      <c r="B715" s="170"/>
      <c r="C715" s="170"/>
      <c r="E715" s="171"/>
      <c r="F715" s="172"/>
    </row>
    <row r="716" spans="1:6">
      <c r="A716" s="169"/>
      <c r="B716" s="170"/>
      <c r="C716" s="170"/>
      <c r="E716" s="171"/>
      <c r="F716" s="172"/>
    </row>
    <row r="717" spans="1:6">
      <c r="A717" s="169"/>
      <c r="B717" s="170"/>
      <c r="C717" s="170"/>
      <c r="E717" s="171"/>
      <c r="F717" s="172"/>
    </row>
    <row r="718" spans="1:6">
      <c r="A718" s="169"/>
      <c r="B718" s="170"/>
      <c r="C718" s="170"/>
      <c r="E718" s="171"/>
      <c r="F718" s="172"/>
    </row>
    <row r="719" spans="1:6">
      <c r="A719" s="169"/>
      <c r="B719" s="170"/>
      <c r="C719" s="170"/>
      <c r="E719" s="171"/>
      <c r="F719" s="172"/>
    </row>
    <row r="720" spans="1:6">
      <c r="A720" s="169"/>
      <c r="B720" s="170"/>
      <c r="C720" s="170"/>
      <c r="E720" s="171"/>
      <c r="F720" s="172"/>
    </row>
    <row r="721" spans="1:6">
      <c r="A721" s="169"/>
      <c r="B721" s="170"/>
      <c r="C721" s="170"/>
      <c r="E721" s="171"/>
      <c r="F721" s="172"/>
    </row>
    <row r="722" spans="1:6">
      <c r="A722" s="169"/>
      <c r="B722" s="170"/>
      <c r="C722" s="170"/>
      <c r="E722" s="171"/>
      <c r="F722" s="172"/>
    </row>
    <row r="723" spans="1:6">
      <c r="A723" s="169"/>
      <c r="B723" s="170"/>
      <c r="C723" s="170"/>
      <c r="E723" s="171"/>
      <c r="F723" s="172"/>
    </row>
    <row r="724" spans="1:6">
      <c r="A724" s="169"/>
      <c r="B724" s="170"/>
      <c r="C724" s="170"/>
      <c r="E724" s="171"/>
      <c r="F724" s="172"/>
    </row>
    <row r="725" spans="1:6">
      <c r="A725" s="169"/>
      <c r="B725" s="170"/>
      <c r="C725" s="170"/>
      <c r="E725" s="171"/>
      <c r="F725" s="172"/>
    </row>
    <row r="726" spans="1:6">
      <c r="A726" s="169"/>
      <c r="B726" s="170"/>
      <c r="C726" s="170"/>
      <c r="E726" s="171"/>
      <c r="F726" s="172"/>
    </row>
    <row r="727" spans="1:6">
      <c r="A727" s="169"/>
      <c r="B727" s="170"/>
      <c r="C727" s="170"/>
      <c r="E727" s="171"/>
      <c r="F727" s="172"/>
    </row>
    <row r="728" spans="1:6">
      <c r="A728" s="169"/>
      <c r="B728" s="170"/>
      <c r="C728" s="170"/>
      <c r="E728" s="171"/>
      <c r="F728" s="172"/>
    </row>
    <row r="729" spans="1:6">
      <c r="A729" s="169"/>
      <c r="B729" s="170"/>
      <c r="C729" s="170"/>
      <c r="E729" s="171"/>
      <c r="F729" s="172"/>
    </row>
    <row r="730" spans="1:6">
      <c r="A730" s="169"/>
      <c r="B730" s="170"/>
      <c r="C730" s="170"/>
      <c r="E730" s="171"/>
      <c r="F730" s="172"/>
    </row>
    <row r="731" spans="1:6">
      <c r="A731" s="169"/>
      <c r="B731" s="170"/>
      <c r="C731" s="170"/>
      <c r="E731" s="171"/>
      <c r="F731" s="172"/>
    </row>
    <row r="732" spans="1:6">
      <c r="A732" s="169"/>
      <c r="B732" s="170"/>
      <c r="C732" s="170"/>
      <c r="E732" s="171"/>
      <c r="F732" s="172"/>
    </row>
    <row r="733" spans="1:6">
      <c r="A733" s="169"/>
      <c r="B733" s="170"/>
      <c r="C733" s="170"/>
      <c r="E733" s="171"/>
      <c r="F733" s="172"/>
    </row>
    <row r="734" spans="1:6">
      <c r="A734" s="169"/>
      <c r="B734" s="170"/>
      <c r="C734" s="170"/>
      <c r="E734" s="171"/>
      <c r="F734" s="172"/>
    </row>
    <row r="735" spans="1:6">
      <c r="A735" s="169"/>
      <c r="B735" s="170"/>
      <c r="C735" s="170"/>
      <c r="E735" s="171"/>
      <c r="F735" s="172"/>
    </row>
    <row r="736" spans="1:6">
      <c r="A736" s="169"/>
      <c r="B736" s="170"/>
      <c r="C736" s="170"/>
      <c r="E736" s="171"/>
      <c r="F736" s="172"/>
    </row>
    <row r="737" spans="1:6">
      <c r="A737" s="169"/>
      <c r="B737" s="170"/>
      <c r="C737" s="170"/>
      <c r="E737" s="171"/>
      <c r="F737" s="172"/>
    </row>
    <row r="738" spans="1:6">
      <c r="A738" s="169"/>
      <c r="B738" s="170"/>
      <c r="C738" s="170"/>
      <c r="E738" s="171"/>
      <c r="F738" s="172"/>
    </row>
    <row r="739" spans="1:6">
      <c r="A739" s="169"/>
      <c r="B739" s="170"/>
      <c r="C739" s="170"/>
      <c r="E739" s="171"/>
      <c r="F739" s="172"/>
    </row>
    <row r="740" spans="1:6">
      <c r="A740" s="169"/>
      <c r="B740" s="170"/>
      <c r="C740" s="170"/>
      <c r="E740" s="171"/>
      <c r="F740" s="172"/>
    </row>
    <row r="741" spans="1:6">
      <c r="A741" s="169"/>
      <c r="B741" s="170"/>
      <c r="C741" s="170"/>
      <c r="E741" s="171"/>
      <c r="F741" s="172"/>
    </row>
    <row r="742" spans="1:6">
      <c r="A742" s="169"/>
      <c r="B742" s="170"/>
      <c r="C742" s="170"/>
      <c r="E742" s="171"/>
      <c r="F742" s="172"/>
    </row>
    <row r="743" spans="1:6">
      <c r="A743" s="169"/>
      <c r="B743" s="170"/>
      <c r="C743" s="170"/>
      <c r="E743" s="171"/>
      <c r="F743" s="172"/>
    </row>
    <row r="744" spans="1:6">
      <c r="A744" s="169"/>
      <c r="B744" s="170"/>
      <c r="C744" s="170"/>
      <c r="E744" s="171"/>
      <c r="F744" s="172"/>
    </row>
    <row r="745" spans="1:6">
      <c r="A745" s="169"/>
      <c r="B745" s="170"/>
      <c r="C745" s="170"/>
      <c r="E745" s="171"/>
      <c r="F745" s="172"/>
    </row>
    <row r="746" spans="1:6">
      <c r="A746" s="169"/>
      <c r="B746" s="170"/>
      <c r="C746" s="170"/>
      <c r="E746" s="171"/>
      <c r="F746" s="172"/>
    </row>
    <row r="747" spans="1:6">
      <c r="A747" s="169"/>
      <c r="B747" s="170"/>
      <c r="C747" s="170"/>
      <c r="E747" s="171"/>
      <c r="F747" s="172"/>
    </row>
    <row r="748" spans="1:6">
      <c r="A748" s="169"/>
      <c r="B748" s="170"/>
      <c r="C748" s="170"/>
      <c r="E748" s="171"/>
      <c r="F748" s="172"/>
    </row>
    <row r="749" spans="1:6">
      <c r="A749" s="169"/>
      <c r="B749" s="170"/>
      <c r="C749" s="170"/>
      <c r="E749" s="171"/>
      <c r="F749" s="172"/>
    </row>
    <row r="750" spans="1:6">
      <c r="A750" s="169"/>
      <c r="B750" s="170"/>
      <c r="C750" s="170"/>
      <c r="E750" s="171"/>
      <c r="F750" s="172"/>
    </row>
    <row r="751" spans="1:6">
      <c r="A751" s="169"/>
      <c r="B751" s="170"/>
      <c r="C751" s="170"/>
      <c r="E751" s="171"/>
      <c r="F751" s="172"/>
    </row>
    <row r="752" spans="1:6">
      <c r="A752" s="169"/>
      <c r="B752" s="170"/>
      <c r="C752" s="170"/>
      <c r="E752" s="171"/>
      <c r="F752" s="172"/>
    </row>
    <row r="753" spans="1:6">
      <c r="A753" s="169"/>
      <c r="B753" s="170"/>
      <c r="C753" s="170"/>
      <c r="E753" s="171"/>
      <c r="F753" s="172"/>
    </row>
    <row r="754" spans="1:6">
      <c r="A754" s="169"/>
      <c r="B754" s="170"/>
      <c r="C754" s="170"/>
      <c r="E754" s="171"/>
      <c r="F754" s="172"/>
    </row>
    <row r="755" spans="1:6">
      <c r="A755" s="169"/>
      <c r="B755" s="170"/>
      <c r="C755" s="170"/>
      <c r="E755" s="171"/>
      <c r="F755" s="172"/>
    </row>
    <row r="756" spans="1:6">
      <c r="A756" s="169"/>
      <c r="B756" s="170"/>
      <c r="C756" s="170"/>
      <c r="E756" s="171"/>
      <c r="F756" s="172"/>
    </row>
    <row r="757" spans="1:6">
      <c r="A757" s="169"/>
      <c r="B757" s="170"/>
      <c r="C757" s="170"/>
      <c r="E757" s="171"/>
      <c r="F757" s="172"/>
    </row>
    <row r="758" spans="1:6">
      <c r="A758" s="169"/>
      <c r="B758" s="170"/>
      <c r="C758" s="170"/>
      <c r="E758" s="171"/>
      <c r="F758" s="172"/>
    </row>
    <row r="759" spans="1:6">
      <c r="A759" s="169"/>
      <c r="B759" s="170"/>
      <c r="C759" s="170"/>
      <c r="E759" s="171"/>
      <c r="F759" s="172"/>
    </row>
    <row r="760" spans="1:6">
      <c r="A760" s="169"/>
      <c r="B760" s="170"/>
      <c r="C760" s="170"/>
      <c r="E760" s="171"/>
      <c r="F760" s="172"/>
    </row>
    <row r="761" spans="1:6">
      <c r="A761" s="169"/>
      <c r="B761" s="170"/>
      <c r="C761" s="170"/>
      <c r="E761" s="171"/>
      <c r="F761" s="172"/>
    </row>
    <row r="762" spans="1:6">
      <c r="A762" s="169"/>
      <c r="B762" s="170"/>
      <c r="C762" s="170"/>
      <c r="E762" s="171"/>
      <c r="F762" s="172"/>
    </row>
    <row r="763" spans="1:6">
      <c r="A763" s="169"/>
      <c r="B763" s="170"/>
      <c r="C763" s="170"/>
      <c r="E763" s="171"/>
      <c r="F763" s="172"/>
    </row>
    <row r="764" spans="1:6">
      <c r="A764" s="169"/>
      <c r="B764" s="170"/>
      <c r="C764" s="170"/>
      <c r="E764" s="171"/>
      <c r="F764" s="172"/>
    </row>
    <row r="765" spans="1:6">
      <c r="A765" s="169"/>
      <c r="B765" s="170"/>
      <c r="C765" s="170"/>
      <c r="E765" s="171"/>
      <c r="F765" s="172"/>
    </row>
    <row r="766" spans="1:6">
      <c r="A766" s="169"/>
      <c r="B766" s="170"/>
      <c r="C766" s="170"/>
      <c r="E766" s="171"/>
      <c r="F766" s="172"/>
    </row>
    <row r="767" spans="1:6">
      <c r="A767" s="169"/>
      <c r="B767" s="170"/>
      <c r="C767" s="170"/>
      <c r="E767" s="171"/>
      <c r="F767" s="172"/>
    </row>
    <row r="768" spans="1:6">
      <c r="A768" s="169"/>
      <c r="B768" s="170"/>
      <c r="C768" s="170"/>
      <c r="E768" s="171"/>
      <c r="F768" s="172"/>
    </row>
    <row r="769" spans="1:6">
      <c r="A769" s="169"/>
      <c r="B769" s="170"/>
      <c r="C769" s="170"/>
      <c r="E769" s="171"/>
      <c r="F769" s="172"/>
    </row>
    <row r="770" spans="1:6">
      <c r="A770" s="169"/>
      <c r="B770" s="170"/>
      <c r="C770" s="170"/>
      <c r="E770" s="171"/>
      <c r="F770" s="172"/>
    </row>
    <row r="771" spans="1:6">
      <c r="A771" s="169"/>
      <c r="B771" s="170"/>
      <c r="C771" s="170"/>
      <c r="E771" s="171"/>
      <c r="F771" s="172"/>
    </row>
    <row r="772" spans="1:6">
      <c r="A772" s="169"/>
      <c r="B772" s="170"/>
      <c r="C772" s="170"/>
      <c r="E772" s="171"/>
      <c r="F772" s="172"/>
    </row>
    <row r="773" spans="1:6">
      <c r="A773" s="169"/>
      <c r="B773" s="170"/>
      <c r="C773" s="170"/>
      <c r="E773" s="171"/>
      <c r="F773" s="172"/>
    </row>
    <row r="774" spans="1:6">
      <c r="A774" s="169"/>
      <c r="B774" s="170"/>
      <c r="C774" s="170"/>
      <c r="E774" s="171"/>
      <c r="F774" s="172"/>
    </row>
    <row r="775" spans="1:6">
      <c r="A775" s="169"/>
      <c r="B775" s="170"/>
      <c r="C775" s="170"/>
      <c r="E775" s="171"/>
      <c r="F775" s="172"/>
    </row>
    <row r="776" spans="1:6">
      <c r="A776" s="169"/>
      <c r="B776" s="170"/>
      <c r="C776" s="170"/>
      <c r="E776" s="171"/>
      <c r="F776" s="172"/>
    </row>
    <row r="777" spans="1:6">
      <c r="A777" s="169"/>
      <c r="B777" s="170"/>
      <c r="C777" s="170"/>
      <c r="E777" s="171"/>
      <c r="F777" s="172"/>
    </row>
    <row r="778" spans="1:6">
      <c r="A778" s="169"/>
      <c r="B778" s="170"/>
      <c r="C778" s="170"/>
      <c r="E778" s="171"/>
      <c r="F778" s="172"/>
    </row>
    <row r="779" spans="1:6">
      <c r="A779" s="169"/>
      <c r="B779" s="170"/>
      <c r="C779" s="170"/>
      <c r="E779" s="171"/>
      <c r="F779" s="172"/>
    </row>
    <row r="780" spans="1:6">
      <c r="A780" s="169"/>
      <c r="B780" s="170"/>
      <c r="C780" s="170"/>
      <c r="E780" s="171"/>
      <c r="F780" s="172"/>
    </row>
    <row r="781" spans="1:6">
      <c r="A781" s="169"/>
      <c r="B781" s="170"/>
      <c r="C781" s="170"/>
      <c r="E781" s="171"/>
      <c r="F781" s="172"/>
    </row>
    <row r="782" spans="1:6">
      <c r="A782" s="169"/>
      <c r="B782" s="170"/>
      <c r="C782" s="170"/>
      <c r="E782" s="171"/>
      <c r="F782" s="172"/>
    </row>
    <row r="783" spans="1:6">
      <c r="A783" s="169"/>
      <c r="B783" s="170"/>
      <c r="C783" s="170"/>
      <c r="E783" s="171"/>
      <c r="F783" s="172"/>
    </row>
    <row r="784" spans="1:6">
      <c r="A784" s="169"/>
      <c r="B784" s="170"/>
      <c r="C784" s="170"/>
      <c r="E784" s="171"/>
      <c r="F784" s="172"/>
    </row>
    <row r="785" spans="1:6">
      <c r="A785" s="169"/>
      <c r="B785" s="170"/>
      <c r="C785" s="170"/>
      <c r="E785" s="171"/>
      <c r="F785" s="172"/>
    </row>
    <row r="786" spans="1:6">
      <c r="A786" s="169"/>
      <c r="B786" s="170"/>
      <c r="C786" s="170"/>
      <c r="E786" s="171"/>
      <c r="F786" s="172"/>
    </row>
    <row r="787" spans="1:6">
      <c r="A787" s="169"/>
      <c r="B787" s="170"/>
      <c r="C787" s="170"/>
      <c r="E787" s="171"/>
      <c r="F787" s="172"/>
    </row>
    <row r="788" spans="1:6">
      <c r="A788" s="169"/>
      <c r="B788" s="170"/>
      <c r="C788" s="170"/>
      <c r="E788" s="171"/>
      <c r="F788" s="172"/>
    </row>
    <row r="789" spans="1:6">
      <c r="A789" s="169"/>
      <c r="B789" s="170"/>
      <c r="C789" s="170"/>
      <c r="E789" s="171"/>
      <c r="F789" s="172"/>
    </row>
    <row r="790" spans="1:6">
      <c r="A790" s="169"/>
      <c r="B790" s="170"/>
      <c r="C790" s="170"/>
      <c r="E790" s="171"/>
      <c r="F790" s="172"/>
    </row>
    <row r="791" spans="1:6">
      <c r="A791" s="169"/>
      <c r="B791" s="170"/>
      <c r="C791" s="170"/>
      <c r="E791" s="171"/>
      <c r="F791" s="172"/>
    </row>
    <row r="792" spans="1:6">
      <c r="A792" s="169"/>
      <c r="B792" s="170"/>
      <c r="C792" s="170"/>
      <c r="E792" s="171"/>
      <c r="F792" s="172"/>
    </row>
    <row r="793" spans="1:6">
      <c r="A793" s="169"/>
      <c r="B793" s="170"/>
      <c r="C793" s="170"/>
      <c r="E793" s="171"/>
      <c r="F793" s="172"/>
    </row>
    <row r="794" spans="1:6">
      <c r="A794" s="169"/>
      <c r="B794" s="170"/>
      <c r="C794" s="170"/>
      <c r="E794" s="171"/>
      <c r="F794" s="172"/>
    </row>
    <row r="795" spans="1:6">
      <c r="A795" s="169"/>
      <c r="B795" s="170"/>
      <c r="C795" s="170"/>
      <c r="E795" s="171"/>
      <c r="F795" s="172"/>
    </row>
    <row r="796" spans="1:6">
      <c r="A796" s="169"/>
      <c r="B796" s="170"/>
      <c r="C796" s="170"/>
      <c r="E796" s="171"/>
      <c r="F796" s="172"/>
    </row>
    <row r="797" spans="1:6">
      <c r="A797" s="169"/>
      <c r="B797" s="170"/>
      <c r="C797" s="170"/>
      <c r="E797" s="171"/>
      <c r="F797" s="172"/>
    </row>
    <row r="798" spans="1:6">
      <c r="A798" s="169"/>
      <c r="B798" s="170"/>
      <c r="C798" s="170"/>
      <c r="E798" s="171"/>
      <c r="F798" s="172"/>
    </row>
    <row r="799" spans="1:6">
      <c r="A799" s="169"/>
      <c r="B799" s="170"/>
      <c r="C799" s="170"/>
      <c r="E799" s="171"/>
      <c r="F799" s="172"/>
    </row>
    <row r="800" spans="1:6">
      <c r="A800" s="169"/>
      <c r="B800" s="170"/>
      <c r="C800" s="170"/>
      <c r="E800" s="171"/>
      <c r="F800" s="172"/>
    </row>
    <row r="801" spans="1:6">
      <c r="A801" s="169"/>
      <c r="B801" s="170"/>
      <c r="C801" s="170"/>
      <c r="E801" s="171"/>
      <c r="F801" s="172"/>
    </row>
    <row r="802" spans="1:6">
      <c r="A802" s="169"/>
      <c r="B802" s="170"/>
      <c r="C802" s="170"/>
      <c r="E802" s="171"/>
      <c r="F802" s="172"/>
    </row>
    <row r="803" spans="1:6">
      <c r="A803" s="169"/>
      <c r="B803" s="170"/>
      <c r="C803" s="170"/>
      <c r="E803" s="171"/>
      <c r="F803" s="172"/>
    </row>
    <row r="804" spans="1:6">
      <c r="A804" s="169"/>
      <c r="B804" s="170"/>
      <c r="C804" s="170"/>
      <c r="E804" s="171"/>
      <c r="F804" s="172"/>
    </row>
    <row r="805" spans="1:6">
      <c r="A805" s="169"/>
      <c r="B805" s="170"/>
      <c r="C805" s="170"/>
      <c r="E805" s="171"/>
      <c r="F805" s="172"/>
    </row>
    <row r="806" spans="1:6">
      <c r="A806" s="169"/>
      <c r="B806" s="170"/>
      <c r="C806" s="170"/>
      <c r="E806" s="171"/>
      <c r="F806" s="172"/>
    </row>
    <row r="807" spans="1:6">
      <c r="A807" s="169"/>
      <c r="B807" s="170"/>
      <c r="C807" s="170"/>
      <c r="E807" s="171"/>
      <c r="F807" s="172"/>
    </row>
    <row r="808" spans="1:6">
      <c r="A808" s="169"/>
      <c r="B808" s="170"/>
      <c r="C808" s="170"/>
      <c r="E808" s="171"/>
      <c r="F808" s="172"/>
    </row>
    <row r="809" spans="1:6">
      <c r="A809" s="169"/>
      <c r="B809" s="170"/>
      <c r="C809" s="170"/>
      <c r="E809" s="171"/>
      <c r="F809" s="172"/>
    </row>
    <row r="810" spans="1:6">
      <c r="A810" s="169"/>
      <c r="B810" s="170"/>
      <c r="C810" s="170"/>
      <c r="E810" s="171"/>
      <c r="F810" s="172"/>
    </row>
    <row r="811" spans="1:6">
      <c r="A811" s="169"/>
      <c r="B811" s="170"/>
      <c r="C811" s="170"/>
      <c r="E811" s="171"/>
      <c r="F811" s="172"/>
    </row>
    <row r="812" spans="1:6">
      <c r="A812" s="169"/>
      <c r="B812" s="170"/>
      <c r="C812" s="170"/>
      <c r="E812" s="171"/>
      <c r="F812" s="172"/>
    </row>
    <row r="813" spans="1:6">
      <c r="A813" s="169"/>
      <c r="B813" s="170"/>
      <c r="C813" s="170"/>
      <c r="E813" s="171"/>
      <c r="F813" s="172"/>
    </row>
    <row r="814" spans="1:6">
      <c r="A814" s="169"/>
      <c r="B814" s="170"/>
      <c r="C814" s="170"/>
      <c r="E814" s="171"/>
      <c r="F814" s="172"/>
    </row>
    <row r="815" spans="1:6">
      <c r="A815" s="169"/>
      <c r="B815" s="170"/>
      <c r="C815" s="170"/>
      <c r="E815" s="171"/>
      <c r="F815" s="172"/>
    </row>
    <row r="816" spans="1:6">
      <c r="A816" s="169"/>
      <c r="B816" s="170"/>
      <c r="C816" s="170"/>
      <c r="E816" s="171"/>
      <c r="F816" s="172"/>
    </row>
    <row r="817" spans="1:6">
      <c r="A817" s="169"/>
      <c r="B817" s="170"/>
      <c r="C817" s="170"/>
      <c r="E817" s="171"/>
      <c r="F817" s="172"/>
    </row>
    <row r="818" spans="1:6">
      <c r="A818" s="169"/>
      <c r="B818" s="170"/>
      <c r="C818" s="170"/>
      <c r="E818" s="171"/>
      <c r="F818" s="172"/>
    </row>
    <row r="819" spans="1:6">
      <c r="A819" s="169"/>
      <c r="B819" s="170"/>
      <c r="C819" s="170"/>
      <c r="E819" s="171"/>
      <c r="F819" s="172"/>
    </row>
    <row r="820" spans="1:6">
      <c r="A820" s="169"/>
      <c r="B820" s="170"/>
      <c r="C820" s="170"/>
      <c r="E820" s="171"/>
      <c r="F820" s="172"/>
    </row>
    <row r="821" spans="1:6">
      <c r="A821" s="169"/>
      <c r="B821" s="170"/>
      <c r="C821" s="170"/>
      <c r="E821" s="171"/>
      <c r="F821" s="172"/>
    </row>
    <row r="822" spans="1:6">
      <c r="A822" s="169"/>
      <c r="B822" s="170"/>
      <c r="C822" s="170"/>
      <c r="E822" s="171"/>
      <c r="F822" s="172"/>
    </row>
    <row r="823" spans="1:6">
      <c r="A823" s="169"/>
      <c r="B823" s="170"/>
      <c r="C823" s="170"/>
      <c r="E823" s="171"/>
      <c r="F823" s="172"/>
    </row>
    <row r="824" spans="1:6">
      <c r="A824" s="169"/>
      <c r="B824" s="170"/>
      <c r="C824" s="170"/>
      <c r="E824" s="171"/>
      <c r="F824" s="172"/>
    </row>
    <row r="825" spans="1:6">
      <c r="A825" s="169"/>
      <c r="B825" s="170"/>
      <c r="C825" s="170"/>
      <c r="E825" s="171"/>
      <c r="F825" s="172"/>
    </row>
    <row r="826" spans="1:6">
      <c r="A826" s="169"/>
      <c r="B826" s="170"/>
      <c r="C826" s="170"/>
      <c r="E826" s="171"/>
      <c r="F826" s="172"/>
    </row>
    <row r="827" spans="1:6">
      <c r="A827" s="169"/>
      <c r="B827" s="170"/>
      <c r="C827" s="170"/>
      <c r="E827" s="171"/>
      <c r="F827" s="172"/>
    </row>
    <row r="828" spans="1:6">
      <c r="A828" s="169"/>
      <c r="B828" s="170"/>
      <c r="C828" s="170"/>
      <c r="E828" s="171"/>
      <c r="F828" s="172"/>
    </row>
    <row r="829" spans="1:6">
      <c r="A829" s="169"/>
      <c r="B829" s="170"/>
      <c r="C829" s="170"/>
      <c r="E829" s="171"/>
      <c r="F829" s="172"/>
    </row>
    <row r="830" spans="1:6">
      <c r="A830" s="169"/>
      <c r="B830" s="170"/>
      <c r="C830" s="170"/>
      <c r="E830" s="171"/>
      <c r="F830" s="172"/>
    </row>
    <row r="831" spans="1:6">
      <c r="A831" s="169"/>
      <c r="B831" s="170"/>
      <c r="C831" s="170"/>
      <c r="E831" s="171"/>
      <c r="F831" s="172"/>
    </row>
    <row r="832" spans="1:6">
      <c r="A832" s="169"/>
      <c r="B832" s="170"/>
      <c r="C832" s="170"/>
      <c r="E832" s="171"/>
      <c r="F832" s="172"/>
    </row>
    <row r="833" spans="1:6">
      <c r="A833" s="169"/>
      <c r="B833" s="170"/>
      <c r="C833" s="170"/>
      <c r="E833" s="171"/>
      <c r="F833" s="172"/>
    </row>
    <row r="834" spans="1:6">
      <c r="A834" s="169"/>
      <c r="B834" s="170"/>
      <c r="C834" s="170"/>
      <c r="E834" s="171"/>
      <c r="F834" s="172"/>
    </row>
    <row r="835" spans="1:6">
      <c r="A835" s="169"/>
      <c r="B835" s="170"/>
      <c r="C835" s="170"/>
      <c r="E835" s="171"/>
      <c r="F835" s="172"/>
    </row>
    <row r="836" spans="1:6">
      <c r="A836" s="169"/>
      <c r="B836" s="170"/>
      <c r="C836" s="170"/>
      <c r="E836" s="171"/>
      <c r="F836" s="172"/>
    </row>
    <row r="837" spans="1:6">
      <c r="A837" s="169"/>
      <c r="B837" s="170"/>
      <c r="C837" s="170"/>
      <c r="E837" s="171"/>
      <c r="F837" s="172"/>
    </row>
    <row r="838" spans="1:6">
      <c r="A838" s="169"/>
      <c r="B838" s="170"/>
      <c r="C838" s="170"/>
      <c r="E838" s="171"/>
      <c r="F838" s="172"/>
    </row>
    <row r="839" spans="1:6">
      <c r="A839" s="169"/>
      <c r="B839" s="170"/>
      <c r="C839" s="170"/>
      <c r="E839" s="171"/>
      <c r="F839" s="172"/>
    </row>
    <row r="840" spans="1:6">
      <c r="A840" s="169"/>
      <c r="B840" s="170"/>
      <c r="C840" s="170"/>
      <c r="E840" s="171"/>
      <c r="F840" s="172"/>
    </row>
    <row r="841" spans="1:6">
      <c r="A841" s="169"/>
      <c r="B841" s="170"/>
      <c r="C841" s="170"/>
      <c r="E841" s="171"/>
      <c r="F841" s="172"/>
    </row>
    <row r="842" spans="1:6">
      <c r="A842" s="169"/>
      <c r="B842" s="170"/>
      <c r="C842" s="170"/>
      <c r="E842" s="171"/>
      <c r="F842" s="172"/>
    </row>
    <row r="843" spans="1:6">
      <c r="A843" s="169"/>
      <c r="B843" s="170"/>
      <c r="C843" s="170"/>
      <c r="E843" s="171"/>
      <c r="F843" s="172"/>
    </row>
    <row r="844" spans="1:6">
      <c r="A844" s="169"/>
      <c r="B844" s="170"/>
      <c r="C844" s="170"/>
      <c r="E844" s="171"/>
      <c r="F844" s="172"/>
    </row>
    <row r="845" spans="1:6">
      <c r="A845" s="169"/>
      <c r="B845" s="170"/>
      <c r="C845" s="170"/>
      <c r="E845" s="171"/>
      <c r="F845" s="172"/>
    </row>
    <row r="846" spans="1:6">
      <c r="A846" s="169"/>
      <c r="B846" s="170"/>
      <c r="C846" s="170"/>
      <c r="E846" s="171"/>
      <c r="F846" s="172"/>
    </row>
    <row r="847" spans="1:6">
      <c r="A847" s="169"/>
      <c r="B847" s="170"/>
      <c r="C847" s="170"/>
      <c r="E847" s="171"/>
      <c r="F847" s="172"/>
    </row>
    <row r="848" spans="1:6">
      <c r="A848" s="169"/>
      <c r="B848" s="170"/>
      <c r="C848" s="170"/>
      <c r="E848" s="171"/>
      <c r="F848" s="172"/>
    </row>
    <row r="849" spans="1:6">
      <c r="A849" s="169"/>
      <c r="B849" s="170"/>
      <c r="C849" s="170"/>
      <c r="E849" s="171"/>
      <c r="F849" s="172"/>
    </row>
    <row r="850" spans="1:6">
      <c r="A850" s="169"/>
      <c r="B850" s="170"/>
      <c r="C850" s="170"/>
      <c r="E850" s="171"/>
      <c r="F850" s="172"/>
    </row>
    <row r="851" spans="1:6">
      <c r="A851" s="169"/>
      <c r="B851" s="170"/>
      <c r="C851" s="170"/>
      <c r="E851" s="171"/>
      <c r="F851" s="172"/>
    </row>
    <row r="852" spans="1:6">
      <c r="A852" s="169"/>
      <c r="B852" s="170"/>
      <c r="C852" s="170"/>
      <c r="E852" s="171"/>
      <c r="F852" s="172"/>
    </row>
    <row r="853" spans="1:6">
      <c r="A853" s="169"/>
      <c r="B853" s="170"/>
      <c r="C853" s="170"/>
      <c r="E853" s="171"/>
      <c r="F853" s="172"/>
    </row>
    <row r="854" spans="1:6">
      <c r="A854" s="169"/>
      <c r="B854" s="170"/>
      <c r="C854" s="170"/>
      <c r="E854" s="171"/>
      <c r="F854" s="172"/>
    </row>
    <row r="855" spans="1:6">
      <c r="A855" s="169"/>
      <c r="B855" s="170"/>
      <c r="C855" s="170"/>
      <c r="E855" s="171"/>
      <c r="F855" s="172"/>
    </row>
    <row r="856" spans="1:6">
      <c r="A856" s="169"/>
      <c r="B856" s="170"/>
      <c r="C856" s="170"/>
      <c r="E856" s="171"/>
      <c r="F856" s="172"/>
    </row>
    <row r="857" spans="1:6">
      <c r="A857" s="169"/>
      <c r="B857" s="170"/>
      <c r="C857" s="170"/>
      <c r="E857" s="171"/>
      <c r="F857" s="172"/>
    </row>
    <row r="858" spans="1:6">
      <c r="A858" s="169"/>
      <c r="B858" s="170"/>
      <c r="C858" s="170"/>
      <c r="E858" s="171"/>
      <c r="F858" s="172"/>
    </row>
    <row r="859" spans="1:6">
      <c r="A859" s="169"/>
      <c r="B859" s="170"/>
      <c r="C859" s="170"/>
      <c r="E859" s="171"/>
      <c r="F859" s="172"/>
    </row>
    <row r="860" spans="1:6">
      <c r="A860" s="169"/>
      <c r="B860" s="170"/>
      <c r="C860" s="170"/>
      <c r="E860" s="171"/>
      <c r="F860" s="172"/>
    </row>
    <row r="861" spans="1:6">
      <c r="A861" s="169"/>
      <c r="B861" s="170"/>
      <c r="C861" s="170"/>
      <c r="E861" s="171"/>
      <c r="F861" s="172"/>
    </row>
    <row r="862" spans="1:6">
      <c r="A862" s="169"/>
      <c r="B862" s="170"/>
      <c r="C862" s="170"/>
      <c r="E862" s="171"/>
      <c r="F862" s="172"/>
    </row>
    <row r="863" spans="1:6">
      <c r="A863" s="169"/>
      <c r="B863" s="170"/>
      <c r="C863" s="170"/>
      <c r="E863" s="171"/>
      <c r="F863" s="172"/>
    </row>
    <row r="864" spans="1:6">
      <c r="A864" s="169"/>
      <c r="B864" s="170"/>
      <c r="C864" s="170"/>
      <c r="E864" s="171"/>
      <c r="F864" s="172"/>
    </row>
    <row r="865" spans="1:6">
      <c r="A865" s="169"/>
      <c r="B865" s="170"/>
      <c r="C865" s="170"/>
      <c r="E865" s="171"/>
      <c r="F865" s="172"/>
    </row>
    <row r="866" spans="1:6">
      <c r="A866" s="169"/>
      <c r="B866" s="170"/>
      <c r="C866" s="170"/>
      <c r="E866" s="171"/>
      <c r="F866" s="172"/>
    </row>
    <row r="867" spans="1:6">
      <c r="A867" s="169"/>
      <c r="B867" s="170"/>
      <c r="C867" s="170"/>
      <c r="E867" s="171"/>
      <c r="F867" s="172"/>
    </row>
    <row r="868" spans="1:6">
      <c r="A868" s="169"/>
      <c r="B868" s="170"/>
      <c r="C868" s="170"/>
      <c r="E868" s="171"/>
      <c r="F868" s="172"/>
    </row>
    <row r="869" spans="1:6">
      <c r="A869" s="169"/>
      <c r="B869" s="170"/>
      <c r="C869" s="170"/>
      <c r="E869" s="171"/>
      <c r="F869" s="172"/>
    </row>
    <row r="870" spans="1:6">
      <c r="A870" s="169"/>
      <c r="B870" s="170"/>
      <c r="C870" s="170"/>
      <c r="E870" s="171"/>
      <c r="F870" s="172"/>
    </row>
    <row r="871" spans="1:6">
      <c r="A871" s="169"/>
      <c r="B871" s="170"/>
      <c r="C871" s="170"/>
      <c r="E871" s="171"/>
      <c r="F871" s="172"/>
    </row>
    <row r="872" spans="1:6">
      <c r="A872" s="169"/>
      <c r="B872" s="170"/>
      <c r="C872" s="170"/>
      <c r="E872" s="171"/>
      <c r="F872" s="172"/>
    </row>
    <row r="873" spans="1:6">
      <c r="A873" s="169"/>
      <c r="B873" s="170"/>
      <c r="C873" s="170"/>
      <c r="E873" s="171"/>
      <c r="F873" s="172"/>
    </row>
    <row r="874" spans="1:6">
      <c r="A874" s="169"/>
      <c r="B874" s="170"/>
      <c r="C874" s="170"/>
      <c r="E874" s="171"/>
      <c r="F874" s="172"/>
    </row>
    <row r="875" spans="1:6">
      <c r="A875" s="169"/>
      <c r="B875" s="170"/>
      <c r="C875" s="170"/>
      <c r="E875" s="171"/>
      <c r="F875" s="172"/>
    </row>
    <row r="876" spans="1:6">
      <c r="A876" s="169"/>
      <c r="B876" s="170"/>
      <c r="C876" s="170"/>
      <c r="E876" s="171"/>
      <c r="F876" s="172"/>
    </row>
    <row r="877" spans="1:6">
      <c r="A877" s="169"/>
      <c r="B877" s="170"/>
      <c r="C877" s="170"/>
      <c r="E877" s="171"/>
      <c r="F877" s="172"/>
    </row>
    <row r="878" spans="1:6">
      <c r="A878" s="169"/>
      <c r="B878" s="170"/>
      <c r="C878" s="170"/>
      <c r="E878" s="171"/>
      <c r="F878" s="172"/>
    </row>
    <row r="879" spans="1:6">
      <c r="A879" s="169"/>
      <c r="B879" s="170"/>
      <c r="C879" s="170"/>
      <c r="E879" s="171"/>
      <c r="F879" s="172"/>
    </row>
    <row r="880" spans="1:6">
      <c r="A880" s="169"/>
      <c r="B880" s="170"/>
      <c r="C880" s="170"/>
      <c r="E880" s="171"/>
      <c r="F880" s="172"/>
    </row>
    <row r="881" spans="1:6">
      <c r="A881" s="169"/>
      <c r="B881" s="170"/>
      <c r="C881" s="170"/>
      <c r="E881" s="171"/>
      <c r="F881" s="172"/>
    </row>
    <row r="882" spans="1:6">
      <c r="A882" s="169"/>
      <c r="B882" s="170"/>
      <c r="C882" s="170"/>
      <c r="E882" s="171"/>
      <c r="F882" s="172"/>
    </row>
    <row r="883" spans="1:6">
      <c r="A883" s="169"/>
      <c r="B883" s="170"/>
      <c r="C883" s="170"/>
      <c r="E883" s="171"/>
      <c r="F883" s="172"/>
    </row>
    <row r="884" spans="1:6">
      <c r="A884" s="169"/>
      <c r="B884" s="170"/>
      <c r="C884" s="170"/>
      <c r="E884" s="171"/>
      <c r="F884" s="172"/>
    </row>
    <row r="885" spans="1:6">
      <c r="A885" s="169"/>
      <c r="B885" s="170"/>
      <c r="C885" s="170"/>
      <c r="E885" s="171"/>
      <c r="F885" s="172"/>
    </row>
    <row r="886" spans="1:6">
      <c r="A886" s="169"/>
      <c r="B886" s="170"/>
      <c r="C886" s="170"/>
      <c r="E886" s="171"/>
      <c r="F886" s="172"/>
    </row>
    <row r="887" spans="1:6">
      <c r="A887" s="169"/>
      <c r="B887" s="170"/>
      <c r="C887" s="170"/>
      <c r="E887" s="171"/>
      <c r="F887" s="172"/>
    </row>
    <row r="888" spans="1:6">
      <c r="A888" s="169"/>
      <c r="B888" s="170"/>
      <c r="C888" s="170"/>
      <c r="E888" s="171"/>
      <c r="F888" s="172"/>
    </row>
    <row r="889" spans="1:6">
      <c r="A889" s="169"/>
      <c r="B889" s="170"/>
      <c r="C889" s="170"/>
      <c r="E889" s="171"/>
      <c r="F889" s="172"/>
    </row>
    <row r="890" spans="1:6">
      <c r="A890" s="169"/>
      <c r="B890" s="170"/>
      <c r="C890" s="170"/>
      <c r="E890" s="171"/>
      <c r="F890" s="172"/>
    </row>
    <row r="891" spans="1:6">
      <c r="A891" s="169"/>
      <c r="B891" s="170"/>
      <c r="C891" s="170"/>
      <c r="E891" s="171"/>
      <c r="F891" s="172"/>
    </row>
    <row r="892" spans="1:6">
      <c r="A892" s="169"/>
      <c r="B892" s="170"/>
      <c r="C892" s="170"/>
      <c r="E892" s="171"/>
      <c r="F892" s="172"/>
    </row>
    <row r="893" spans="1:6">
      <c r="A893" s="169"/>
      <c r="B893" s="170"/>
      <c r="C893" s="170"/>
      <c r="E893" s="171"/>
      <c r="F893" s="172"/>
    </row>
    <row r="894" spans="1:6">
      <c r="A894" s="169"/>
      <c r="B894" s="170"/>
      <c r="C894" s="170"/>
      <c r="E894" s="171"/>
      <c r="F894" s="172"/>
    </row>
    <row r="895" spans="1:6">
      <c r="A895" s="169"/>
      <c r="B895" s="170"/>
      <c r="C895" s="170"/>
      <c r="E895" s="171"/>
      <c r="F895" s="172"/>
    </row>
    <row r="896" spans="1:6">
      <c r="A896" s="169"/>
      <c r="B896" s="170"/>
      <c r="C896" s="170"/>
      <c r="E896" s="171"/>
      <c r="F896" s="172"/>
    </row>
    <row r="897" spans="1:6">
      <c r="A897" s="169"/>
      <c r="B897" s="170"/>
      <c r="C897" s="170"/>
      <c r="E897" s="171"/>
      <c r="F897" s="172"/>
    </row>
    <row r="898" spans="1:6">
      <c r="A898" s="169"/>
      <c r="B898" s="170"/>
      <c r="C898" s="170"/>
      <c r="E898" s="171"/>
      <c r="F898" s="172"/>
    </row>
    <row r="899" spans="1:6">
      <c r="A899" s="169"/>
      <c r="B899" s="170"/>
      <c r="C899" s="170"/>
      <c r="E899" s="171"/>
      <c r="F899" s="172"/>
    </row>
    <row r="900" spans="1:6">
      <c r="A900" s="169"/>
      <c r="B900" s="170"/>
      <c r="C900" s="170"/>
      <c r="E900" s="171"/>
      <c r="F900" s="172"/>
    </row>
    <row r="901" spans="1:6">
      <c r="A901" s="169"/>
      <c r="B901" s="170"/>
      <c r="C901" s="170"/>
      <c r="E901" s="171"/>
      <c r="F901" s="172"/>
    </row>
    <row r="902" spans="1:6">
      <c r="A902" s="169"/>
      <c r="B902" s="170"/>
      <c r="C902" s="170"/>
      <c r="E902" s="171"/>
      <c r="F902" s="172"/>
    </row>
    <row r="903" spans="1:6">
      <c r="A903" s="169"/>
      <c r="B903" s="170"/>
      <c r="C903" s="170"/>
      <c r="E903" s="171"/>
      <c r="F903" s="172"/>
    </row>
    <row r="904" spans="1:6">
      <c r="A904" s="169"/>
      <c r="B904" s="170"/>
      <c r="C904" s="170"/>
      <c r="E904" s="171"/>
      <c r="F904" s="172"/>
    </row>
    <row r="905" spans="1:6">
      <c r="A905" s="169"/>
      <c r="B905" s="170"/>
      <c r="C905" s="170"/>
      <c r="E905" s="171"/>
      <c r="F905" s="172"/>
    </row>
    <row r="906" spans="1:6">
      <c r="A906" s="169"/>
      <c r="B906" s="170"/>
      <c r="C906" s="170"/>
      <c r="E906" s="171"/>
      <c r="F906" s="172"/>
    </row>
    <row r="907" spans="1:6">
      <c r="A907" s="169"/>
      <c r="B907" s="170"/>
      <c r="C907" s="170"/>
      <c r="E907" s="171"/>
      <c r="F907" s="172"/>
    </row>
    <row r="908" spans="1:6">
      <c r="A908" s="169"/>
      <c r="B908" s="170"/>
      <c r="C908" s="170"/>
      <c r="E908" s="171"/>
      <c r="F908" s="172"/>
    </row>
    <row r="909" spans="1:6">
      <c r="A909" s="169"/>
      <c r="B909" s="170"/>
      <c r="C909" s="170"/>
      <c r="E909" s="171"/>
      <c r="F909" s="172"/>
    </row>
    <row r="910" spans="1:6">
      <c r="A910" s="169"/>
      <c r="B910" s="170"/>
      <c r="C910" s="170"/>
      <c r="E910" s="171"/>
      <c r="F910" s="172"/>
    </row>
    <row r="911" spans="1:6">
      <c r="A911" s="169"/>
      <c r="B911" s="170"/>
      <c r="C911" s="170"/>
      <c r="E911" s="171"/>
      <c r="F911" s="172"/>
    </row>
    <row r="912" spans="1:6">
      <c r="A912" s="169"/>
      <c r="B912" s="170"/>
      <c r="C912" s="170"/>
      <c r="E912" s="171"/>
      <c r="F912" s="172"/>
    </row>
    <row r="913" spans="1:6">
      <c r="A913" s="169"/>
      <c r="B913" s="170"/>
      <c r="C913" s="170"/>
      <c r="E913" s="171"/>
      <c r="F913" s="172"/>
    </row>
    <row r="914" spans="1:6">
      <c r="A914" s="169"/>
      <c r="B914" s="170"/>
      <c r="C914" s="170"/>
      <c r="E914" s="171"/>
      <c r="F914" s="172"/>
    </row>
    <row r="915" spans="1:6">
      <c r="A915" s="169"/>
      <c r="B915" s="170"/>
      <c r="C915" s="170"/>
      <c r="E915" s="171"/>
      <c r="F915" s="172"/>
    </row>
    <row r="916" spans="1:6">
      <c r="A916" s="169"/>
      <c r="B916" s="170"/>
      <c r="C916" s="170"/>
      <c r="E916" s="171"/>
      <c r="F916" s="172"/>
    </row>
    <row r="917" spans="1:6">
      <c r="A917" s="169"/>
      <c r="B917" s="170"/>
      <c r="C917" s="170"/>
      <c r="E917" s="171"/>
      <c r="F917" s="172"/>
    </row>
    <row r="918" spans="1:6">
      <c r="A918" s="169"/>
      <c r="B918" s="170"/>
      <c r="C918" s="170"/>
      <c r="E918" s="171"/>
      <c r="F918" s="172"/>
    </row>
    <row r="919" spans="1:6">
      <c r="A919" s="169"/>
      <c r="B919" s="170"/>
      <c r="C919" s="170"/>
      <c r="E919" s="171"/>
      <c r="F919" s="172"/>
    </row>
    <row r="920" spans="1:6">
      <c r="A920" s="169"/>
      <c r="B920" s="170"/>
      <c r="C920" s="170"/>
      <c r="E920" s="171"/>
      <c r="F920" s="172"/>
    </row>
    <row r="921" spans="1:6">
      <c r="A921" s="169"/>
      <c r="B921" s="170"/>
      <c r="C921" s="170"/>
      <c r="E921" s="171"/>
      <c r="F921" s="172"/>
    </row>
    <row r="922" spans="1:6">
      <c r="A922" s="169"/>
      <c r="B922" s="170"/>
      <c r="C922" s="170"/>
      <c r="E922" s="171"/>
      <c r="F922" s="172"/>
    </row>
    <row r="923" spans="1:6">
      <c r="A923" s="169"/>
      <c r="B923" s="170"/>
      <c r="C923" s="170"/>
      <c r="E923" s="171"/>
      <c r="F923" s="172"/>
    </row>
    <row r="924" spans="1:6">
      <c r="A924" s="169"/>
      <c r="B924" s="170"/>
      <c r="C924" s="170"/>
      <c r="E924" s="171"/>
      <c r="F924" s="172"/>
    </row>
    <row r="925" spans="1:6">
      <c r="A925" s="169"/>
      <c r="B925" s="170"/>
      <c r="C925" s="170"/>
      <c r="E925" s="171"/>
      <c r="F925" s="172"/>
    </row>
    <row r="926" spans="1:6">
      <c r="A926" s="169"/>
      <c r="B926" s="170"/>
      <c r="C926" s="170"/>
      <c r="E926" s="171"/>
      <c r="F926" s="172"/>
    </row>
    <row r="927" spans="1:6">
      <c r="A927" s="169"/>
      <c r="B927" s="170"/>
      <c r="C927" s="170"/>
      <c r="E927" s="171"/>
      <c r="F927" s="172"/>
    </row>
    <row r="928" spans="1:6">
      <c r="A928" s="169"/>
      <c r="B928" s="170"/>
      <c r="C928" s="170"/>
      <c r="E928" s="171"/>
      <c r="F928" s="172"/>
    </row>
    <row r="929" spans="1:6">
      <c r="A929" s="169"/>
      <c r="B929" s="170"/>
      <c r="C929" s="170"/>
      <c r="E929" s="171"/>
      <c r="F929" s="172"/>
    </row>
    <row r="930" spans="1:6">
      <c r="A930" s="169"/>
      <c r="B930" s="170"/>
      <c r="C930" s="170"/>
      <c r="E930" s="171"/>
      <c r="F930" s="172"/>
    </row>
    <row r="931" spans="1:6">
      <c r="A931" s="169"/>
      <c r="B931" s="170"/>
      <c r="C931" s="170"/>
      <c r="E931" s="171"/>
      <c r="F931" s="172"/>
    </row>
    <row r="932" spans="1:6">
      <c r="A932" s="169"/>
      <c r="B932" s="170"/>
      <c r="C932" s="170"/>
      <c r="E932" s="171"/>
      <c r="F932" s="172"/>
    </row>
    <row r="933" spans="1:6">
      <c r="A933" s="169"/>
      <c r="B933" s="170"/>
      <c r="C933" s="170"/>
      <c r="E933" s="171"/>
      <c r="F933" s="172"/>
    </row>
    <row r="934" spans="1:6">
      <c r="A934" s="169"/>
      <c r="B934" s="170"/>
      <c r="C934" s="170"/>
      <c r="E934" s="171"/>
      <c r="F934" s="172"/>
    </row>
    <row r="935" spans="1:6">
      <c r="A935" s="169"/>
      <c r="B935" s="170"/>
      <c r="C935" s="170"/>
      <c r="E935" s="171"/>
      <c r="F935" s="172"/>
    </row>
    <row r="936" spans="1:6">
      <c r="A936" s="169"/>
      <c r="B936" s="170"/>
      <c r="C936" s="170"/>
      <c r="E936" s="171"/>
      <c r="F936" s="172"/>
    </row>
    <row r="937" spans="1:6">
      <c r="A937" s="169"/>
      <c r="B937" s="170"/>
      <c r="C937" s="170"/>
      <c r="E937" s="171"/>
      <c r="F937" s="172"/>
    </row>
    <row r="938" spans="1:6">
      <c r="A938" s="169"/>
      <c r="B938" s="170"/>
      <c r="C938" s="170"/>
      <c r="E938" s="171"/>
      <c r="F938" s="172"/>
    </row>
    <row r="939" spans="1:6">
      <c r="A939" s="169"/>
      <c r="B939" s="170"/>
      <c r="C939" s="170"/>
      <c r="E939" s="171"/>
      <c r="F939" s="172"/>
    </row>
    <row r="940" spans="1:6">
      <c r="A940" s="169"/>
      <c r="B940" s="170"/>
      <c r="C940" s="170"/>
      <c r="E940" s="171"/>
      <c r="F940" s="172"/>
    </row>
    <row r="941" spans="1:6">
      <c r="A941" s="169"/>
      <c r="B941" s="170"/>
      <c r="C941" s="170"/>
      <c r="E941" s="171"/>
      <c r="F941" s="172"/>
    </row>
    <row r="942" spans="1:6">
      <c r="A942" s="169"/>
      <c r="B942" s="170"/>
      <c r="C942" s="170"/>
      <c r="E942" s="171"/>
      <c r="F942" s="172"/>
    </row>
    <row r="943" spans="1:6">
      <c r="A943" s="169"/>
      <c r="B943" s="170"/>
      <c r="C943" s="170"/>
      <c r="E943" s="171"/>
      <c r="F943" s="172"/>
    </row>
    <row r="944" spans="1:6">
      <c r="A944" s="169"/>
      <c r="B944" s="170"/>
      <c r="C944" s="170"/>
      <c r="E944" s="171"/>
      <c r="F944" s="172"/>
    </row>
    <row r="945" spans="1:6">
      <c r="A945" s="169"/>
      <c r="B945" s="170"/>
      <c r="C945" s="170"/>
      <c r="E945" s="171"/>
      <c r="F945" s="172"/>
    </row>
    <row r="946" spans="1:6">
      <c r="A946" s="169"/>
      <c r="B946" s="170"/>
      <c r="C946" s="170"/>
      <c r="E946" s="171"/>
      <c r="F946" s="172"/>
    </row>
    <row r="947" spans="1:6">
      <c r="A947" s="169"/>
      <c r="B947" s="170"/>
      <c r="C947" s="170"/>
      <c r="E947" s="171"/>
      <c r="F947" s="172"/>
    </row>
    <row r="948" spans="1:6">
      <c r="A948" s="169"/>
      <c r="B948" s="170"/>
      <c r="C948" s="170"/>
      <c r="E948" s="171"/>
      <c r="F948" s="172"/>
    </row>
    <row r="949" spans="1:6">
      <c r="A949" s="169"/>
      <c r="B949" s="170"/>
      <c r="C949" s="170"/>
      <c r="E949" s="171"/>
      <c r="F949" s="172"/>
    </row>
    <row r="950" spans="1:6">
      <c r="A950" s="169"/>
      <c r="B950" s="170"/>
      <c r="C950" s="170"/>
      <c r="E950" s="171"/>
      <c r="F950" s="172"/>
    </row>
    <row r="951" spans="1:6">
      <c r="A951" s="169"/>
      <c r="B951" s="170"/>
      <c r="C951" s="170"/>
      <c r="E951" s="171"/>
      <c r="F951" s="172"/>
    </row>
    <row r="952" spans="1:6">
      <c r="A952" s="169"/>
      <c r="B952" s="170"/>
      <c r="C952" s="170"/>
      <c r="E952" s="171"/>
      <c r="F952" s="172"/>
    </row>
    <row r="953" spans="1:6">
      <c r="A953" s="169"/>
      <c r="B953" s="170"/>
      <c r="C953" s="170"/>
      <c r="E953" s="171"/>
      <c r="F953" s="172"/>
    </row>
    <row r="954" spans="1:6">
      <c r="A954" s="169"/>
      <c r="B954" s="170"/>
      <c r="C954" s="170"/>
      <c r="E954" s="171"/>
      <c r="F954" s="172"/>
    </row>
    <row r="955" spans="1:6">
      <c r="A955" s="169"/>
      <c r="B955" s="170"/>
      <c r="C955" s="170"/>
      <c r="E955" s="171"/>
      <c r="F955" s="172"/>
    </row>
    <row r="956" spans="1:6">
      <c r="A956" s="169"/>
      <c r="B956" s="170"/>
      <c r="C956" s="170"/>
      <c r="E956" s="171"/>
      <c r="F956" s="172"/>
    </row>
    <row r="957" spans="1:6">
      <c r="A957" s="169"/>
      <c r="B957" s="170"/>
      <c r="C957" s="170"/>
      <c r="E957" s="171"/>
      <c r="F957" s="172"/>
    </row>
    <row r="958" spans="1:6">
      <c r="A958" s="169"/>
      <c r="B958" s="170"/>
      <c r="C958" s="170"/>
      <c r="E958" s="171"/>
      <c r="F958" s="172"/>
    </row>
    <row r="959" spans="1:6">
      <c r="A959" s="169"/>
      <c r="B959" s="170"/>
      <c r="C959" s="170"/>
      <c r="E959" s="171"/>
      <c r="F959" s="172"/>
    </row>
    <row r="960" spans="1:6">
      <c r="A960" s="169"/>
      <c r="B960" s="170"/>
      <c r="C960" s="170"/>
      <c r="E960" s="171"/>
      <c r="F960" s="172"/>
    </row>
    <row r="961" spans="1:6">
      <c r="A961" s="169"/>
      <c r="B961" s="170"/>
      <c r="C961" s="170"/>
      <c r="E961" s="171"/>
      <c r="F961" s="172"/>
    </row>
    <row r="962" spans="1:6">
      <c r="A962" s="169"/>
      <c r="B962" s="170"/>
      <c r="C962" s="170"/>
      <c r="E962" s="171"/>
      <c r="F962" s="172"/>
    </row>
    <row r="963" spans="1:6">
      <c r="A963" s="169"/>
      <c r="B963" s="170"/>
      <c r="C963" s="170"/>
      <c r="E963" s="171"/>
      <c r="F963" s="172"/>
    </row>
    <row r="964" spans="1:6">
      <c r="A964" s="169"/>
      <c r="B964" s="170"/>
      <c r="C964" s="170"/>
      <c r="E964" s="171"/>
      <c r="F964" s="172"/>
    </row>
    <row r="965" spans="1:6">
      <c r="A965" s="169"/>
      <c r="B965" s="170"/>
      <c r="C965" s="170"/>
      <c r="E965" s="171"/>
      <c r="F965" s="172"/>
    </row>
    <row r="966" spans="1:6">
      <c r="A966" s="169"/>
      <c r="B966" s="170"/>
      <c r="C966" s="170"/>
      <c r="E966" s="171"/>
      <c r="F966" s="172"/>
    </row>
    <row r="967" spans="1:6">
      <c r="A967" s="169"/>
      <c r="B967" s="170"/>
      <c r="C967" s="170"/>
      <c r="E967" s="171"/>
      <c r="F967" s="172"/>
    </row>
    <row r="968" spans="1:6">
      <c r="A968" s="169"/>
      <c r="B968" s="170"/>
      <c r="C968" s="170"/>
      <c r="E968" s="171"/>
      <c r="F968" s="172"/>
    </row>
    <row r="969" spans="1:6">
      <c r="A969" s="169"/>
      <c r="B969" s="170"/>
      <c r="C969" s="170"/>
      <c r="E969" s="171"/>
      <c r="F969" s="172"/>
    </row>
    <row r="970" spans="1:6">
      <c r="A970" s="169"/>
      <c r="B970" s="170"/>
      <c r="C970" s="170"/>
      <c r="E970" s="171"/>
      <c r="F970" s="172"/>
    </row>
    <row r="971" spans="1:6">
      <c r="A971" s="169"/>
      <c r="B971" s="170"/>
      <c r="C971" s="170"/>
      <c r="E971" s="171"/>
      <c r="F971" s="172"/>
    </row>
    <row r="972" spans="1:6">
      <c r="A972" s="169"/>
      <c r="B972" s="170"/>
      <c r="C972" s="170"/>
      <c r="E972" s="171"/>
      <c r="F972" s="172"/>
    </row>
    <row r="973" spans="1:6">
      <c r="A973" s="169"/>
      <c r="B973" s="170"/>
      <c r="C973" s="170"/>
      <c r="E973" s="171"/>
      <c r="F973" s="172"/>
    </row>
    <row r="974" spans="1:6">
      <c r="A974" s="169"/>
      <c r="B974" s="170"/>
      <c r="C974" s="170"/>
      <c r="E974" s="171"/>
      <c r="F974" s="172"/>
    </row>
    <row r="975" spans="1:6">
      <c r="A975" s="169"/>
      <c r="B975" s="170"/>
      <c r="C975" s="170"/>
      <c r="E975" s="171"/>
      <c r="F975" s="172"/>
    </row>
    <row r="976" spans="1:6">
      <c r="A976" s="169"/>
      <c r="B976" s="170"/>
      <c r="C976" s="170"/>
      <c r="E976" s="171"/>
      <c r="F976" s="172"/>
    </row>
    <row r="977" spans="1:6">
      <c r="A977" s="169"/>
      <c r="B977" s="170"/>
      <c r="C977" s="170"/>
      <c r="E977" s="171"/>
      <c r="F977" s="172"/>
    </row>
    <row r="978" spans="1:6">
      <c r="A978" s="169"/>
      <c r="B978" s="170"/>
      <c r="C978" s="170"/>
      <c r="E978" s="171"/>
      <c r="F978" s="172"/>
    </row>
    <row r="979" spans="1:6">
      <c r="A979" s="169"/>
      <c r="B979" s="170"/>
      <c r="C979" s="170"/>
      <c r="E979" s="171"/>
      <c r="F979" s="172"/>
    </row>
    <row r="980" spans="1:6">
      <c r="A980" s="169"/>
      <c r="B980" s="170"/>
      <c r="C980" s="170"/>
      <c r="E980" s="171"/>
      <c r="F980" s="172"/>
    </row>
    <row r="981" spans="1:6">
      <c r="A981" s="169"/>
      <c r="B981" s="170"/>
      <c r="C981" s="170"/>
      <c r="E981" s="171"/>
      <c r="F981" s="172"/>
    </row>
    <row r="982" spans="1:6">
      <c r="A982" s="169"/>
      <c r="B982" s="170"/>
      <c r="C982" s="170"/>
      <c r="E982" s="171"/>
      <c r="F982" s="172"/>
    </row>
    <row r="983" spans="1:6">
      <c r="A983" s="169"/>
      <c r="B983" s="170"/>
      <c r="C983" s="170"/>
      <c r="E983" s="171"/>
      <c r="F983" s="172"/>
    </row>
    <row r="984" spans="1:6">
      <c r="A984" s="169"/>
      <c r="B984" s="170"/>
      <c r="C984" s="170"/>
      <c r="E984" s="171"/>
      <c r="F984" s="172"/>
    </row>
    <row r="985" spans="1:6">
      <c r="A985" s="169"/>
      <c r="B985" s="170"/>
      <c r="C985" s="170"/>
      <c r="E985" s="171"/>
      <c r="F985" s="172"/>
    </row>
    <row r="986" spans="1:6">
      <c r="A986" s="169"/>
      <c r="B986" s="170"/>
      <c r="C986" s="170"/>
      <c r="E986" s="171"/>
      <c r="F986" s="172"/>
    </row>
    <row r="987" spans="1:6">
      <c r="A987" s="169"/>
      <c r="B987" s="170"/>
      <c r="C987" s="170"/>
      <c r="E987" s="171"/>
      <c r="F987" s="172"/>
    </row>
    <row r="988" spans="1:6">
      <c r="A988" s="169"/>
      <c r="B988" s="170"/>
      <c r="C988" s="170"/>
      <c r="E988" s="171"/>
      <c r="F988" s="172"/>
    </row>
    <row r="989" spans="1:6">
      <c r="A989" s="169"/>
      <c r="B989" s="170"/>
      <c r="C989" s="170"/>
      <c r="E989" s="171"/>
      <c r="F989" s="172"/>
    </row>
    <row r="990" spans="1:6">
      <c r="A990" s="169"/>
      <c r="B990" s="170"/>
      <c r="C990" s="170"/>
      <c r="E990" s="171"/>
      <c r="F990" s="172"/>
    </row>
    <row r="991" spans="1:6">
      <c r="A991" s="169"/>
      <c r="B991" s="170"/>
      <c r="C991" s="170"/>
      <c r="E991" s="171"/>
      <c r="F991" s="172"/>
    </row>
    <row r="992" spans="1:6">
      <c r="A992" s="169"/>
      <c r="B992" s="170"/>
      <c r="C992" s="170"/>
      <c r="E992" s="171"/>
      <c r="F992" s="172"/>
    </row>
    <row r="993" spans="1:6">
      <c r="A993" s="169"/>
      <c r="B993" s="170"/>
      <c r="C993" s="170"/>
      <c r="E993" s="171"/>
      <c r="F993" s="172"/>
    </row>
    <row r="994" spans="1:6">
      <c r="A994" s="169"/>
      <c r="B994" s="170"/>
      <c r="C994" s="170"/>
      <c r="E994" s="171"/>
      <c r="F994" s="172"/>
    </row>
    <row r="995" spans="1:6">
      <c r="A995" s="169"/>
      <c r="B995" s="170"/>
      <c r="C995" s="170"/>
      <c r="E995" s="171"/>
      <c r="F995" s="172"/>
    </row>
    <row r="996" spans="1:6">
      <c r="A996" s="169"/>
      <c r="B996" s="170"/>
      <c r="C996" s="170"/>
      <c r="E996" s="171"/>
      <c r="F996" s="172"/>
    </row>
    <row r="997" spans="1:6">
      <c r="A997" s="169"/>
      <c r="B997" s="170"/>
      <c r="C997" s="170"/>
      <c r="E997" s="171"/>
      <c r="F997" s="172"/>
    </row>
    <row r="998" spans="1:6">
      <c r="A998" s="169"/>
      <c r="B998" s="170"/>
      <c r="C998" s="170"/>
      <c r="E998" s="171"/>
      <c r="F998" s="172"/>
    </row>
    <row r="999" spans="1:6">
      <c r="A999" s="169"/>
      <c r="B999" s="170"/>
      <c r="C999" s="170"/>
      <c r="E999" s="171"/>
      <c r="F999" s="172"/>
    </row>
    <row r="1000" spans="1:6">
      <c r="A1000" s="169"/>
      <c r="B1000" s="170"/>
      <c r="C1000" s="170"/>
      <c r="E1000" s="171"/>
      <c r="F1000" s="172"/>
    </row>
    <row r="1001" spans="1:6">
      <c r="A1001" s="169"/>
      <c r="B1001" s="170"/>
      <c r="C1001" s="170"/>
      <c r="E1001" s="171"/>
      <c r="F1001" s="172"/>
    </row>
    <row r="1002" spans="1:6">
      <c r="A1002" s="169"/>
      <c r="B1002" s="170"/>
      <c r="C1002" s="170"/>
      <c r="E1002" s="171"/>
      <c r="F1002" s="172"/>
    </row>
    <row r="1003" spans="1:6">
      <c r="A1003" s="169"/>
      <c r="B1003" s="170"/>
      <c r="C1003" s="170"/>
      <c r="E1003" s="171"/>
      <c r="F1003" s="172"/>
    </row>
    <row r="1004" spans="1:6">
      <c r="A1004" s="169"/>
      <c r="B1004" s="170"/>
      <c r="C1004" s="170"/>
      <c r="E1004" s="171"/>
      <c r="F1004" s="172"/>
    </row>
    <row r="1005" spans="1:6">
      <c r="A1005" s="169"/>
      <c r="B1005" s="170"/>
      <c r="C1005" s="170"/>
      <c r="E1005" s="171"/>
      <c r="F1005" s="172"/>
    </row>
    <row r="1006" spans="1:6">
      <c r="A1006" s="169"/>
      <c r="B1006" s="170"/>
      <c r="C1006" s="170"/>
      <c r="E1006" s="171"/>
      <c r="F1006" s="172"/>
    </row>
    <row r="1007" spans="1:6">
      <c r="A1007" s="169"/>
      <c r="B1007" s="170"/>
      <c r="C1007" s="170"/>
      <c r="E1007" s="171"/>
      <c r="F1007" s="172"/>
    </row>
    <row r="1008" spans="1:6">
      <c r="A1008" s="169"/>
      <c r="B1008" s="170"/>
      <c r="C1008" s="170"/>
      <c r="E1008" s="171"/>
      <c r="F1008" s="172"/>
    </row>
    <row r="1009" spans="1:6">
      <c r="A1009" s="169"/>
      <c r="B1009" s="170"/>
      <c r="C1009" s="170"/>
      <c r="E1009" s="171"/>
      <c r="F1009" s="172"/>
    </row>
    <row r="1010" spans="1:6">
      <c r="A1010" s="169"/>
      <c r="B1010" s="170"/>
      <c r="C1010" s="170"/>
      <c r="E1010" s="171"/>
      <c r="F1010" s="172"/>
    </row>
    <row r="1011" spans="1:6">
      <c r="A1011" s="169"/>
      <c r="B1011" s="170"/>
      <c r="C1011" s="170"/>
      <c r="E1011" s="171"/>
      <c r="F1011" s="172"/>
    </row>
    <row r="1012" spans="1:6">
      <c r="A1012" s="169"/>
      <c r="B1012" s="170"/>
      <c r="C1012" s="170"/>
      <c r="E1012" s="171"/>
      <c r="F1012" s="172"/>
    </row>
    <row r="1013" spans="1:6">
      <c r="A1013" s="169"/>
      <c r="B1013" s="170"/>
      <c r="C1013" s="170"/>
      <c r="E1013" s="171"/>
      <c r="F1013" s="172"/>
    </row>
    <row r="1014" spans="1:6">
      <c r="A1014" s="169"/>
      <c r="B1014" s="170"/>
      <c r="C1014" s="170"/>
      <c r="E1014" s="171"/>
      <c r="F1014" s="172"/>
    </row>
    <row r="1015" spans="1:6">
      <c r="A1015" s="169"/>
      <c r="B1015" s="170"/>
      <c r="C1015" s="170"/>
      <c r="E1015" s="171"/>
      <c r="F1015" s="172"/>
    </row>
    <row r="1016" spans="1:6">
      <c r="A1016" s="169"/>
      <c r="B1016" s="170"/>
      <c r="C1016" s="170"/>
      <c r="E1016" s="171"/>
      <c r="F1016" s="172"/>
    </row>
    <row r="1017" spans="1:6">
      <c r="A1017" s="169"/>
      <c r="B1017" s="170"/>
      <c r="C1017" s="170"/>
      <c r="E1017" s="171"/>
      <c r="F1017" s="172"/>
    </row>
    <row r="1018" spans="1:6">
      <c r="A1018" s="169"/>
      <c r="B1018" s="170"/>
      <c r="C1018" s="170"/>
      <c r="E1018" s="171"/>
      <c r="F1018" s="172"/>
    </row>
    <row r="1019" spans="1:6">
      <c r="A1019" s="169"/>
      <c r="B1019" s="170"/>
      <c r="C1019" s="170"/>
      <c r="E1019" s="171"/>
      <c r="F1019" s="172"/>
    </row>
    <row r="1020" spans="1:6">
      <c r="A1020" s="169"/>
      <c r="B1020" s="170"/>
      <c r="C1020" s="170"/>
      <c r="E1020" s="171"/>
      <c r="F1020" s="172"/>
    </row>
    <row r="1021" spans="1:6">
      <c r="A1021" s="169"/>
      <c r="B1021" s="170"/>
      <c r="C1021" s="170"/>
      <c r="E1021" s="171"/>
      <c r="F1021" s="172"/>
    </row>
    <row r="1022" spans="1:6">
      <c r="A1022" s="169"/>
      <c r="B1022" s="170"/>
      <c r="C1022" s="170"/>
      <c r="E1022" s="171"/>
      <c r="F1022" s="172"/>
    </row>
    <row r="1023" spans="1:6">
      <c r="A1023" s="169"/>
      <c r="B1023" s="170"/>
      <c r="C1023" s="170"/>
      <c r="E1023" s="171"/>
      <c r="F1023" s="172"/>
    </row>
    <row r="1024" spans="1:6">
      <c r="A1024" s="169"/>
      <c r="B1024" s="170"/>
      <c r="C1024" s="170"/>
      <c r="E1024" s="171"/>
      <c r="F1024" s="172"/>
    </row>
    <row r="1025" spans="1:6">
      <c r="A1025" s="169"/>
      <c r="B1025" s="170"/>
      <c r="C1025" s="170"/>
      <c r="E1025" s="171"/>
      <c r="F1025" s="172"/>
    </row>
    <row r="1026" spans="1:6">
      <c r="A1026" s="169"/>
      <c r="B1026" s="170"/>
      <c r="C1026" s="170"/>
      <c r="E1026" s="171"/>
      <c r="F1026" s="172"/>
    </row>
    <row r="1027" spans="1:6">
      <c r="A1027" s="169"/>
      <c r="B1027" s="170"/>
      <c r="C1027" s="170"/>
      <c r="E1027" s="171"/>
      <c r="F1027" s="172"/>
    </row>
    <row r="1028" spans="1:6">
      <c r="A1028" s="169"/>
      <c r="B1028" s="170"/>
      <c r="C1028" s="170"/>
      <c r="E1028" s="171"/>
      <c r="F1028" s="172"/>
    </row>
    <row r="1029" spans="1:6">
      <c r="A1029" s="169"/>
      <c r="B1029" s="170"/>
      <c r="C1029" s="170"/>
      <c r="E1029" s="171"/>
      <c r="F1029" s="172"/>
    </row>
    <row r="1030" spans="1:6">
      <c r="A1030" s="169"/>
      <c r="B1030" s="170"/>
      <c r="C1030" s="170"/>
      <c r="E1030" s="171"/>
      <c r="F1030" s="172"/>
    </row>
    <row r="1031" spans="1:6">
      <c r="A1031" s="169"/>
      <c r="B1031" s="170"/>
      <c r="C1031" s="170"/>
      <c r="E1031" s="171"/>
      <c r="F1031" s="172"/>
    </row>
    <row r="1032" spans="1:6">
      <c r="A1032" s="169"/>
      <c r="B1032" s="170"/>
      <c r="C1032" s="170"/>
      <c r="E1032" s="171"/>
      <c r="F1032" s="172"/>
    </row>
    <row r="1033" spans="1:6">
      <c r="A1033" s="169"/>
      <c r="B1033" s="170"/>
      <c r="C1033" s="170"/>
      <c r="E1033" s="171"/>
      <c r="F1033" s="172"/>
    </row>
    <row r="1034" spans="1:6">
      <c r="A1034" s="169"/>
      <c r="B1034" s="170"/>
      <c r="C1034" s="170"/>
      <c r="E1034" s="171"/>
      <c r="F1034" s="172"/>
    </row>
    <row r="1035" spans="1:6">
      <c r="A1035" s="169"/>
      <c r="B1035" s="170"/>
      <c r="C1035" s="170"/>
      <c r="E1035" s="171"/>
      <c r="F1035" s="172"/>
    </row>
    <row r="1036" spans="1:6">
      <c r="A1036" s="169"/>
      <c r="B1036" s="170"/>
      <c r="C1036" s="170"/>
      <c r="E1036" s="171"/>
      <c r="F1036" s="172"/>
    </row>
    <row r="1037" spans="1:6">
      <c r="A1037" s="169"/>
      <c r="B1037" s="170"/>
      <c r="C1037" s="170"/>
      <c r="E1037" s="171"/>
      <c r="F1037" s="172"/>
    </row>
    <row r="1038" spans="1:6">
      <c r="A1038" s="169"/>
      <c r="B1038" s="170"/>
      <c r="C1038" s="170"/>
      <c r="E1038" s="171"/>
      <c r="F1038" s="172"/>
    </row>
    <row r="1039" spans="1:6">
      <c r="A1039" s="169"/>
      <c r="B1039" s="170"/>
      <c r="C1039" s="170"/>
      <c r="E1039" s="171"/>
      <c r="F1039" s="172"/>
    </row>
    <row r="1040" spans="1:6">
      <c r="A1040" s="169"/>
      <c r="B1040" s="170"/>
      <c r="C1040" s="170"/>
      <c r="E1040" s="171"/>
      <c r="F1040" s="172"/>
    </row>
    <row r="1041" spans="1:6">
      <c r="A1041" s="169"/>
      <c r="B1041" s="170"/>
      <c r="C1041" s="170"/>
      <c r="E1041" s="171"/>
      <c r="F1041" s="172"/>
    </row>
    <row r="1042" spans="1:6">
      <c r="A1042" s="169"/>
      <c r="B1042" s="170"/>
      <c r="C1042" s="170"/>
      <c r="E1042" s="171"/>
      <c r="F1042" s="172"/>
    </row>
    <row r="1043" spans="1:6">
      <c r="A1043" s="169"/>
      <c r="B1043" s="170"/>
      <c r="C1043" s="170"/>
      <c r="E1043" s="171"/>
      <c r="F1043" s="172"/>
    </row>
    <row r="1044" spans="1:6">
      <c r="A1044" s="169"/>
      <c r="B1044" s="170"/>
      <c r="C1044" s="170"/>
      <c r="E1044" s="171"/>
      <c r="F1044" s="172"/>
    </row>
    <row r="1045" spans="1:6">
      <c r="A1045" s="169"/>
      <c r="B1045" s="170"/>
      <c r="C1045" s="170"/>
      <c r="E1045" s="171"/>
      <c r="F1045" s="172"/>
    </row>
    <row r="1046" spans="1:6">
      <c r="A1046" s="169"/>
      <c r="B1046" s="170"/>
      <c r="C1046" s="170"/>
      <c r="E1046" s="171"/>
      <c r="F1046" s="172"/>
    </row>
    <row r="1047" spans="1:6">
      <c r="A1047" s="169"/>
      <c r="B1047" s="170"/>
      <c r="C1047" s="170"/>
      <c r="E1047" s="171"/>
      <c r="F1047" s="172"/>
    </row>
    <row r="1048" spans="1:6">
      <c r="A1048" s="169"/>
      <c r="B1048" s="170"/>
      <c r="C1048" s="170"/>
      <c r="E1048" s="171"/>
      <c r="F1048" s="172"/>
    </row>
    <row r="1049" spans="1:6">
      <c r="A1049" s="169"/>
      <c r="B1049" s="170"/>
      <c r="C1049" s="170"/>
      <c r="E1049" s="171"/>
      <c r="F1049" s="172"/>
    </row>
    <row r="1050" spans="1:6">
      <c r="A1050" s="169"/>
      <c r="B1050" s="170"/>
      <c r="C1050" s="170"/>
      <c r="E1050" s="171"/>
      <c r="F1050" s="172"/>
    </row>
    <row r="1051" spans="1:6">
      <c r="A1051" s="169"/>
      <c r="B1051" s="170"/>
      <c r="C1051" s="170"/>
      <c r="E1051" s="171"/>
      <c r="F1051" s="172"/>
    </row>
    <row r="1052" spans="1:6">
      <c r="A1052" s="169"/>
      <c r="B1052" s="170"/>
      <c r="C1052" s="170"/>
      <c r="E1052" s="171"/>
      <c r="F1052" s="172"/>
    </row>
    <row r="1053" spans="1:6">
      <c r="A1053" s="169"/>
      <c r="B1053" s="170"/>
      <c r="C1053" s="170"/>
      <c r="E1053" s="171"/>
      <c r="F1053" s="172"/>
    </row>
    <row r="1054" spans="1:6">
      <c r="A1054" s="169"/>
      <c r="B1054" s="170"/>
      <c r="C1054" s="170"/>
      <c r="E1054" s="171"/>
      <c r="F1054" s="172"/>
    </row>
    <row r="1055" spans="1:6">
      <c r="A1055" s="169"/>
      <c r="B1055" s="170"/>
      <c r="C1055" s="170"/>
      <c r="E1055" s="171"/>
      <c r="F1055" s="172"/>
    </row>
    <row r="1056" spans="1:6">
      <c r="A1056" s="169"/>
      <c r="B1056" s="170"/>
      <c r="C1056" s="170"/>
      <c r="E1056" s="171"/>
      <c r="F1056" s="172"/>
    </row>
    <row r="1057" spans="1:6">
      <c r="A1057" s="169"/>
      <c r="B1057" s="170"/>
      <c r="C1057" s="170"/>
      <c r="E1057" s="171"/>
      <c r="F1057" s="172"/>
    </row>
    <row r="1058" spans="1:6">
      <c r="A1058" s="169"/>
      <c r="B1058" s="170"/>
      <c r="C1058" s="170"/>
      <c r="E1058" s="171"/>
      <c r="F1058" s="172"/>
    </row>
    <row r="1059" spans="1:6">
      <c r="A1059" s="169"/>
      <c r="B1059" s="170"/>
      <c r="C1059" s="170"/>
      <c r="E1059" s="171"/>
      <c r="F1059" s="172"/>
    </row>
    <row r="1060" spans="1:6">
      <c r="A1060" s="169"/>
      <c r="B1060" s="170"/>
      <c r="C1060" s="170"/>
      <c r="E1060" s="171"/>
      <c r="F1060" s="172"/>
    </row>
    <row r="1061" spans="1:6">
      <c r="A1061" s="169"/>
      <c r="B1061" s="170"/>
      <c r="C1061" s="170"/>
      <c r="E1061" s="171"/>
      <c r="F1061" s="172"/>
    </row>
    <row r="1062" spans="1:6">
      <c r="A1062" s="169"/>
      <c r="B1062" s="170"/>
      <c r="C1062" s="170"/>
      <c r="E1062" s="171"/>
      <c r="F1062" s="172"/>
    </row>
    <row r="1063" spans="1:6">
      <c r="A1063" s="169"/>
      <c r="B1063" s="170"/>
      <c r="C1063" s="170"/>
      <c r="E1063" s="171"/>
      <c r="F1063" s="172"/>
    </row>
    <row r="1064" spans="1:6">
      <c r="A1064" s="169"/>
      <c r="B1064" s="170"/>
      <c r="C1064" s="170"/>
      <c r="E1064" s="171"/>
      <c r="F1064" s="172"/>
    </row>
    <row r="1065" spans="1:6">
      <c r="A1065" s="169"/>
      <c r="B1065" s="170"/>
      <c r="C1065" s="170"/>
      <c r="E1065" s="171"/>
      <c r="F1065" s="172"/>
    </row>
    <row r="1066" spans="1:6">
      <c r="A1066" s="169"/>
      <c r="B1066" s="170"/>
      <c r="C1066" s="170"/>
      <c r="E1066" s="171"/>
      <c r="F1066" s="172"/>
    </row>
    <row r="1067" spans="1:6">
      <c r="A1067" s="169"/>
      <c r="B1067" s="170"/>
      <c r="C1067" s="170"/>
      <c r="E1067" s="171"/>
      <c r="F1067" s="172"/>
    </row>
    <row r="1068" spans="1:6">
      <c r="A1068" s="169"/>
      <c r="B1068" s="170"/>
      <c r="C1068" s="170"/>
      <c r="E1068" s="171"/>
      <c r="F1068" s="172"/>
    </row>
    <row r="1069" spans="1:6">
      <c r="A1069" s="169"/>
      <c r="B1069" s="170"/>
      <c r="C1069" s="170"/>
      <c r="E1069" s="171"/>
      <c r="F1069" s="172"/>
    </row>
    <row r="1070" spans="1:6">
      <c r="A1070" s="169"/>
      <c r="B1070" s="170"/>
      <c r="C1070" s="170"/>
      <c r="E1070" s="171"/>
      <c r="F1070" s="172"/>
    </row>
    <row r="1071" spans="1:6">
      <c r="A1071" s="169"/>
      <c r="B1071" s="170"/>
      <c r="C1071" s="170"/>
      <c r="E1071" s="171"/>
      <c r="F1071" s="172"/>
    </row>
    <row r="1072" spans="1:6">
      <c r="A1072" s="169"/>
      <c r="B1072" s="170"/>
      <c r="C1072" s="170"/>
      <c r="E1072" s="171"/>
      <c r="F1072" s="172"/>
    </row>
    <row r="1073" spans="1:6">
      <c r="A1073" s="169"/>
      <c r="B1073" s="170"/>
      <c r="C1073" s="170"/>
      <c r="E1073" s="171"/>
      <c r="F1073" s="172"/>
    </row>
    <row r="1074" spans="1:6">
      <c r="A1074" s="169"/>
      <c r="B1074" s="170"/>
      <c r="C1074" s="170"/>
      <c r="E1074" s="171"/>
      <c r="F1074" s="172"/>
    </row>
    <row r="1075" spans="1:6">
      <c r="A1075" s="169"/>
      <c r="B1075" s="170"/>
      <c r="C1075" s="170"/>
      <c r="E1075" s="171"/>
      <c r="F1075" s="172"/>
    </row>
    <row r="1076" spans="1:6">
      <c r="A1076" s="169"/>
      <c r="B1076" s="170"/>
      <c r="C1076" s="170"/>
      <c r="E1076" s="171"/>
      <c r="F1076" s="172"/>
    </row>
    <row r="1077" spans="1:6">
      <c r="A1077" s="169"/>
      <c r="B1077" s="170"/>
      <c r="C1077" s="170"/>
      <c r="E1077" s="171"/>
      <c r="F1077" s="172"/>
    </row>
    <row r="1078" spans="1:6">
      <c r="A1078" s="169"/>
      <c r="B1078" s="170"/>
      <c r="C1078" s="170"/>
      <c r="E1078" s="171"/>
      <c r="F1078" s="172"/>
    </row>
    <row r="1079" spans="1:6">
      <c r="A1079" s="169"/>
      <c r="B1079" s="170"/>
      <c r="C1079" s="170"/>
      <c r="E1079" s="171"/>
      <c r="F1079" s="172"/>
    </row>
    <row r="1080" spans="1:6">
      <c r="A1080" s="169"/>
      <c r="B1080" s="170"/>
      <c r="C1080" s="170"/>
      <c r="E1080" s="171"/>
      <c r="F1080" s="172"/>
    </row>
    <row r="1081" spans="1:6">
      <c r="A1081" s="169"/>
      <c r="B1081" s="170"/>
      <c r="C1081" s="170"/>
      <c r="E1081" s="171"/>
      <c r="F1081" s="172"/>
    </row>
    <row r="1082" spans="1:6">
      <c r="A1082" s="169"/>
      <c r="B1082" s="170"/>
      <c r="C1082" s="170"/>
      <c r="E1082" s="171"/>
      <c r="F1082" s="172"/>
    </row>
    <row r="1083" spans="1:6">
      <c r="A1083" s="169"/>
      <c r="B1083" s="170"/>
      <c r="C1083" s="170"/>
      <c r="E1083" s="171"/>
      <c r="F1083" s="172"/>
    </row>
    <row r="1084" spans="1:6">
      <c r="A1084" s="169"/>
      <c r="B1084" s="170"/>
      <c r="C1084" s="170"/>
      <c r="E1084" s="171"/>
      <c r="F1084" s="172"/>
    </row>
    <row r="1085" spans="1:6">
      <c r="A1085" s="169"/>
      <c r="B1085" s="170"/>
      <c r="C1085" s="170"/>
      <c r="E1085" s="171"/>
      <c r="F1085" s="172"/>
    </row>
    <row r="1086" spans="1:6">
      <c r="A1086" s="169"/>
      <c r="B1086" s="170"/>
      <c r="C1086" s="170"/>
      <c r="E1086" s="171"/>
      <c r="F1086" s="172"/>
    </row>
    <row r="1087" spans="1:6">
      <c r="A1087" s="169"/>
      <c r="B1087" s="170"/>
      <c r="C1087" s="170"/>
      <c r="E1087" s="171"/>
      <c r="F1087" s="172"/>
    </row>
    <row r="1088" spans="1:6">
      <c r="A1088" s="169"/>
      <c r="B1088" s="170"/>
      <c r="C1088" s="170"/>
      <c r="E1088" s="171"/>
      <c r="F1088" s="172"/>
    </row>
    <row r="1089" spans="1:6">
      <c r="A1089" s="169"/>
      <c r="B1089" s="170"/>
      <c r="C1089" s="170"/>
      <c r="E1089" s="171"/>
      <c r="F1089" s="172"/>
    </row>
    <row r="1090" spans="1:6">
      <c r="A1090" s="169"/>
      <c r="B1090" s="170"/>
      <c r="C1090" s="170"/>
      <c r="E1090" s="171"/>
      <c r="F1090" s="172"/>
    </row>
    <row r="1091" spans="1:6">
      <c r="A1091" s="169"/>
      <c r="B1091" s="170"/>
      <c r="C1091" s="170"/>
      <c r="E1091" s="171"/>
      <c r="F1091" s="172"/>
    </row>
    <row r="1092" spans="1:6">
      <c r="A1092" s="169"/>
      <c r="B1092" s="170"/>
      <c r="C1092" s="170"/>
      <c r="E1092" s="171"/>
      <c r="F1092" s="172"/>
    </row>
    <row r="1093" spans="1:6">
      <c r="A1093" s="169"/>
      <c r="B1093" s="170"/>
      <c r="C1093" s="170"/>
      <c r="E1093" s="171"/>
      <c r="F1093" s="172"/>
    </row>
    <row r="1094" spans="1:6">
      <c r="A1094" s="169"/>
      <c r="B1094" s="170"/>
      <c r="C1094" s="170"/>
      <c r="E1094" s="171"/>
      <c r="F1094" s="172"/>
    </row>
    <row r="1095" spans="1:6">
      <c r="A1095" s="169"/>
      <c r="B1095" s="170"/>
      <c r="C1095" s="170"/>
      <c r="E1095" s="171"/>
      <c r="F1095" s="172"/>
    </row>
    <row r="1096" spans="1:6">
      <c r="A1096" s="169"/>
      <c r="B1096" s="170"/>
      <c r="C1096" s="170"/>
      <c r="E1096" s="171"/>
      <c r="F1096" s="172"/>
    </row>
    <row r="1097" spans="1:6">
      <c r="A1097" s="169"/>
      <c r="B1097" s="170"/>
      <c r="C1097" s="170"/>
      <c r="E1097" s="171"/>
      <c r="F1097" s="172"/>
    </row>
    <row r="1098" spans="1:6">
      <c r="A1098" s="169"/>
      <c r="B1098" s="170"/>
      <c r="C1098" s="170"/>
      <c r="E1098" s="171"/>
      <c r="F1098" s="172"/>
    </row>
    <row r="1099" spans="1:6">
      <c r="A1099" s="169"/>
      <c r="B1099" s="170"/>
      <c r="C1099" s="170"/>
      <c r="E1099" s="171"/>
      <c r="F1099" s="172"/>
    </row>
    <row r="1100" spans="1:6">
      <c r="A1100" s="169"/>
      <c r="B1100" s="170"/>
      <c r="C1100" s="170"/>
      <c r="E1100" s="171"/>
      <c r="F1100" s="172"/>
    </row>
    <row r="1101" spans="1:6">
      <c r="A1101" s="169"/>
      <c r="B1101" s="170"/>
      <c r="C1101" s="170"/>
      <c r="E1101" s="171"/>
      <c r="F1101" s="172"/>
    </row>
    <row r="1102" spans="1:6">
      <c r="A1102" s="169"/>
      <c r="B1102" s="170"/>
      <c r="C1102" s="170"/>
      <c r="E1102" s="171"/>
      <c r="F1102" s="172"/>
    </row>
    <row r="1103" spans="1:6">
      <c r="A1103" s="169"/>
      <c r="B1103" s="170"/>
      <c r="C1103" s="170"/>
      <c r="E1103" s="171"/>
      <c r="F1103" s="172"/>
    </row>
    <row r="1104" spans="1:6">
      <c r="A1104" s="169"/>
      <c r="B1104" s="170"/>
      <c r="C1104" s="170"/>
      <c r="E1104" s="171"/>
      <c r="F1104" s="172"/>
    </row>
    <row r="1105" spans="1:6">
      <c r="A1105" s="169"/>
      <c r="B1105" s="170"/>
      <c r="C1105" s="170"/>
      <c r="E1105" s="171"/>
      <c r="F1105" s="172"/>
    </row>
    <row r="1106" spans="1:6">
      <c r="A1106" s="169"/>
      <c r="B1106" s="170"/>
      <c r="C1106" s="170"/>
      <c r="E1106" s="171"/>
      <c r="F1106" s="172"/>
    </row>
    <row r="1107" spans="1:6">
      <c r="A1107" s="169"/>
      <c r="B1107" s="170"/>
      <c r="C1107" s="170"/>
      <c r="E1107" s="171"/>
      <c r="F1107" s="172"/>
    </row>
    <row r="1108" spans="1:6">
      <c r="A1108" s="169"/>
      <c r="B1108" s="170"/>
      <c r="C1108" s="170"/>
      <c r="E1108" s="171"/>
      <c r="F1108" s="172"/>
    </row>
    <row r="1109" spans="1:6">
      <c r="A1109" s="169"/>
      <c r="B1109" s="170"/>
      <c r="C1109" s="170"/>
      <c r="E1109" s="171"/>
      <c r="F1109" s="172"/>
    </row>
    <row r="1110" spans="1:6">
      <c r="A1110" s="169"/>
      <c r="B1110" s="170"/>
      <c r="C1110" s="170"/>
      <c r="E1110" s="171"/>
      <c r="F1110" s="172"/>
    </row>
    <row r="1111" spans="1:6">
      <c r="A1111" s="169"/>
      <c r="B1111" s="170"/>
      <c r="C1111" s="170"/>
      <c r="E1111" s="171"/>
      <c r="F1111" s="172"/>
    </row>
    <row r="1112" spans="1:6">
      <c r="A1112" s="169"/>
      <c r="B1112" s="170"/>
      <c r="C1112" s="170"/>
      <c r="E1112" s="171"/>
      <c r="F1112" s="172"/>
    </row>
    <row r="1113" spans="1:6">
      <c r="A1113" s="169"/>
      <c r="B1113" s="170"/>
      <c r="C1113" s="170"/>
      <c r="E1113" s="171"/>
      <c r="F1113" s="172"/>
    </row>
    <row r="1114" spans="1:6">
      <c r="A1114" s="169"/>
      <c r="B1114" s="170"/>
      <c r="C1114" s="170"/>
      <c r="E1114" s="171"/>
      <c r="F1114" s="172"/>
    </row>
    <row r="1115" spans="1:6">
      <c r="A1115" s="169"/>
      <c r="B1115" s="170"/>
      <c r="C1115" s="170"/>
      <c r="E1115" s="171"/>
      <c r="F1115" s="172"/>
    </row>
    <row r="1116" spans="1:6">
      <c r="A1116" s="169"/>
      <c r="B1116" s="170"/>
      <c r="C1116" s="170"/>
      <c r="E1116" s="171"/>
      <c r="F1116" s="172"/>
    </row>
    <row r="1117" spans="1:6">
      <c r="A1117" s="169"/>
      <c r="B1117" s="170"/>
      <c r="C1117" s="170"/>
      <c r="E1117" s="171"/>
      <c r="F1117" s="172"/>
    </row>
    <row r="1118" spans="1:6">
      <c r="A1118" s="169"/>
      <c r="B1118" s="170"/>
      <c r="C1118" s="170"/>
      <c r="E1118" s="171"/>
      <c r="F1118" s="172"/>
    </row>
    <row r="1119" spans="1:6">
      <c r="A1119" s="169"/>
      <c r="B1119" s="170"/>
      <c r="C1119" s="170"/>
      <c r="E1119" s="171"/>
      <c r="F1119" s="172"/>
    </row>
    <row r="1120" spans="1:6">
      <c r="A1120" s="169"/>
      <c r="B1120" s="170"/>
      <c r="C1120" s="170"/>
      <c r="E1120" s="171"/>
      <c r="F1120" s="172"/>
    </row>
    <row r="1121" spans="1:6">
      <c r="A1121" s="169"/>
      <c r="B1121" s="170"/>
      <c r="C1121" s="170"/>
      <c r="E1121" s="171"/>
      <c r="F1121" s="172"/>
    </row>
    <row r="1122" spans="1:6">
      <c r="A1122" s="169"/>
      <c r="B1122" s="170"/>
      <c r="C1122" s="170"/>
      <c r="E1122" s="171"/>
      <c r="F1122" s="172"/>
    </row>
    <row r="1123" spans="1:6">
      <c r="A1123" s="169"/>
      <c r="B1123" s="170"/>
      <c r="C1123" s="170"/>
      <c r="E1123" s="171"/>
      <c r="F1123" s="172"/>
    </row>
    <row r="1124" spans="1:6">
      <c r="A1124" s="169"/>
      <c r="B1124" s="170"/>
      <c r="C1124" s="170"/>
      <c r="E1124" s="171"/>
      <c r="F1124" s="172"/>
    </row>
    <row r="1125" spans="1:6">
      <c r="A1125" s="169"/>
      <c r="B1125" s="170"/>
      <c r="C1125" s="170"/>
      <c r="E1125" s="171"/>
      <c r="F1125" s="172"/>
    </row>
    <row r="1126" spans="1:6">
      <c r="A1126" s="169"/>
      <c r="B1126" s="170"/>
      <c r="C1126" s="170"/>
      <c r="E1126" s="171"/>
      <c r="F1126" s="172"/>
    </row>
    <row r="1127" spans="1:6">
      <c r="A1127" s="169"/>
      <c r="B1127" s="170"/>
      <c r="C1127" s="170"/>
      <c r="E1127" s="171"/>
      <c r="F1127" s="172"/>
    </row>
    <row r="1128" spans="1:6">
      <c r="A1128" s="169"/>
      <c r="B1128" s="170"/>
      <c r="C1128" s="170"/>
      <c r="E1128" s="171"/>
      <c r="F1128" s="172"/>
    </row>
    <row r="1129" spans="1:6">
      <c r="A1129" s="169"/>
      <c r="B1129" s="170"/>
      <c r="C1129" s="170"/>
      <c r="E1129" s="171"/>
      <c r="F1129" s="172"/>
    </row>
    <row r="1130" spans="1:6">
      <c r="A1130" s="169"/>
      <c r="B1130" s="170"/>
      <c r="C1130" s="170"/>
      <c r="E1130" s="171"/>
      <c r="F1130" s="172"/>
    </row>
    <row r="1131" spans="1:6">
      <c r="A1131" s="169"/>
      <c r="B1131" s="170"/>
      <c r="C1131" s="170"/>
      <c r="E1131" s="171"/>
      <c r="F1131" s="172"/>
    </row>
    <row r="1132" spans="1:6">
      <c r="A1132" s="169"/>
      <c r="B1132" s="170"/>
      <c r="C1132" s="170"/>
      <c r="E1132" s="171"/>
      <c r="F1132" s="172"/>
    </row>
    <row r="1133" spans="1:6">
      <c r="A1133" s="169"/>
      <c r="B1133" s="170"/>
      <c r="C1133" s="170"/>
      <c r="E1133" s="171"/>
      <c r="F1133" s="172"/>
    </row>
    <row r="1134" spans="1:6">
      <c r="A1134" s="169"/>
      <c r="B1134" s="170"/>
      <c r="C1134" s="170"/>
      <c r="E1134" s="171"/>
      <c r="F1134" s="172"/>
    </row>
    <row r="1135" spans="1:6">
      <c r="A1135" s="169"/>
      <c r="B1135" s="170"/>
      <c r="C1135" s="170"/>
      <c r="E1135" s="171"/>
      <c r="F1135" s="172"/>
    </row>
    <row r="1136" spans="1:6">
      <c r="A1136" s="169"/>
      <c r="B1136" s="170"/>
      <c r="C1136" s="170"/>
      <c r="E1136" s="171"/>
      <c r="F1136" s="172"/>
    </row>
    <row r="1137" spans="1:6">
      <c r="A1137" s="169"/>
      <c r="B1137" s="170"/>
      <c r="C1137" s="170"/>
      <c r="E1137" s="171"/>
      <c r="F1137" s="172"/>
    </row>
    <row r="1138" spans="1:6">
      <c r="A1138" s="169"/>
      <c r="B1138" s="170"/>
      <c r="C1138" s="170"/>
      <c r="E1138" s="171"/>
      <c r="F1138" s="172"/>
    </row>
    <row r="1139" spans="1:6">
      <c r="A1139" s="169"/>
      <c r="B1139" s="170"/>
      <c r="C1139" s="170"/>
      <c r="E1139" s="171"/>
      <c r="F1139" s="172"/>
    </row>
    <row r="1140" spans="1:6">
      <c r="A1140" s="169"/>
      <c r="B1140" s="170"/>
      <c r="C1140" s="170"/>
      <c r="E1140" s="171"/>
      <c r="F1140" s="172"/>
    </row>
    <row r="1141" spans="1:6">
      <c r="A1141" s="169"/>
      <c r="B1141" s="170"/>
      <c r="C1141" s="170"/>
      <c r="E1141" s="171"/>
      <c r="F1141" s="172"/>
    </row>
    <row r="1142" spans="1:6">
      <c r="A1142" s="169"/>
      <c r="B1142" s="170"/>
      <c r="C1142" s="170"/>
      <c r="E1142" s="171"/>
      <c r="F1142" s="172"/>
    </row>
    <row r="1143" spans="1:6">
      <c r="A1143" s="169"/>
      <c r="B1143" s="170"/>
      <c r="C1143" s="170"/>
      <c r="E1143" s="171"/>
      <c r="F1143" s="172"/>
    </row>
    <row r="1144" spans="1:6">
      <c r="A1144" s="169"/>
      <c r="B1144" s="170"/>
      <c r="C1144" s="170"/>
      <c r="E1144" s="171"/>
      <c r="F1144" s="172"/>
    </row>
    <row r="1145" spans="1:6">
      <c r="A1145" s="169"/>
      <c r="B1145" s="170"/>
      <c r="C1145" s="170"/>
      <c r="E1145" s="171"/>
      <c r="F1145" s="172"/>
    </row>
    <row r="1146" spans="1:6">
      <c r="A1146" s="169"/>
      <c r="B1146" s="170"/>
      <c r="C1146" s="170"/>
      <c r="E1146" s="171"/>
      <c r="F1146" s="172"/>
    </row>
    <row r="1147" spans="1:6">
      <c r="A1147" s="169"/>
      <c r="B1147" s="170"/>
      <c r="C1147" s="170"/>
      <c r="E1147" s="171"/>
      <c r="F1147" s="172"/>
    </row>
    <row r="1148" spans="1:6">
      <c r="A1148" s="169"/>
      <c r="B1148" s="170"/>
      <c r="C1148" s="170"/>
      <c r="E1148" s="171"/>
      <c r="F1148" s="172"/>
    </row>
    <row r="1149" spans="1:6">
      <c r="A1149" s="169"/>
      <c r="B1149" s="170"/>
      <c r="C1149" s="170"/>
      <c r="E1149" s="171"/>
      <c r="F1149" s="172"/>
    </row>
    <row r="1150" spans="1:6">
      <c r="A1150" s="169"/>
      <c r="B1150" s="170"/>
      <c r="C1150" s="170"/>
      <c r="E1150" s="171"/>
      <c r="F1150" s="172"/>
    </row>
    <row r="1151" spans="1:6">
      <c r="A1151" s="169"/>
      <c r="B1151" s="170"/>
      <c r="C1151" s="170"/>
      <c r="E1151" s="171"/>
      <c r="F1151" s="172"/>
    </row>
    <row r="1152" spans="1:6">
      <c r="A1152" s="169"/>
      <c r="B1152" s="170"/>
      <c r="C1152" s="170"/>
      <c r="E1152" s="171"/>
      <c r="F1152" s="172"/>
    </row>
    <row r="1153" spans="1:6">
      <c r="A1153" s="169"/>
      <c r="B1153" s="170"/>
      <c r="C1153" s="170"/>
      <c r="E1153" s="171"/>
      <c r="F1153" s="172"/>
    </row>
    <row r="1154" spans="1:6">
      <c r="A1154" s="169"/>
      <c r="B1154" s="170"/>
      <c r="C1154" s="170"/>
      <c r="E1154" s="171"/>
      <c r="F1154" s="172"/>
    </row>
    <row r="1155" spans="1:6">
      <c r="A1155" s="169"/>
      <c r="B1155" s="170"/>
      <c r="C1155" s="170"/>
      <c r="E1155" s="171"/>
      <c r="F1155" s="172"/>
    </row>
    <row r="1156" spans="1:6">
      <c r="A1156" s="169"/>
      <c r="B1156" s="170"/>
      <c r="C1156" s="170"/>
      <c r="E1156" s="171"/>
      <c r="F1156" s="172"/>
    </row>
    <row r="1157" spans="1:6">
      <c r="A1157" s="169"/>
      <c r="B1157" s="170"/>
      <c r="C1157" s="170"/>
      <c r="E1157" s="171"/>
      <c r="F1157" s="172"/>
    </row>
    <row r="1158" spans="1:6">
      <c r="A1158" s="169"/>
      <c r="B1158" s="170"/>
      <c r="C1158" s="170"/>
      <c r="E1158" s="171"/>
      <c r="F1158" s="172"/>
    </row>
    <row r="1159" spans="1:6">
      <c r="A1159" s="169"/>
      <c r="B1159" s="170"/>
      <c r="C1159" s="170"/>
      <c r="E1159" s="171"/>
      <c r="F1159" s="172"/>
    </row>
    <row r="1160" spans="1:6">
      <c r="A1160" s="169"/>
      <c r="B1160" s="170"/>
      <c r="C1160" s="170"/>
      <c r="E1160" s="171"/>
      <c r="F1160" s="172"/>
    </row>
    <row r="1161" spans="1:6">
      <c r="A1161" s="169"/>
      <c r="B1161" s="170"/>
      <c r="C1161" s="170"/>
      <c r="E1161" s="171"/>
      <c r="F1161" s="172"/>
    </row>
    <row r="1162" spans="1:6">
      <c r="A1162" s="169"/>
      <c r="B1162" s="170"/>
      <c r="C1162" s="170"/>
      <c r="E1162" s="171"/>
      <c r="F1162" s="172"/>
    </row>
    <row r="1163" spans="1:6">
      <c r="A1163" s="169"/>
      <c r="B1163" s="170"/>
      <c r="C1163" s="170"/>
      <c r="E1163" s="171"/>
      <c r="F1163" s="172"/>
    </row>
    <row r="1164" spans="1:6">
      <c r="A1164" s="169"/>
      <c r="B1164" s="170"/>
      <c r="C1164" s="170"/>
      <c r="E1164" s="171"/>
      <c r="F1164" s="172"/>
    </row>
    <row r="1165" spans="1:6">
      <c r="A1165" s="169"/>
      <c r="B1165" s="170"/>
      <c r="C1165" s="170"/>
      <c r="E1165" s="171"/>
      <c r="F1165" s="172"/>
    </row>
    <row r="1166" spans="1:6">
      <c r="A1166" s="169"/>
      <c r="B1166" s="170"/>
      <c r="C1166" s="170"/>
      <c r="E1166" s="171"/>
      <c r="F1166" s="172"/>
    </row>
    <row r="1167" spans="1:6">
      <c r="A1167" s="169"/>
      <c r="B1167" s="170"/>
      <c r="C1167" s="170"/>
      <c r="E1167" s="171"/>
      <c r="F1167" s="172"/>
    </row>
    <row r="1168" spans="1:6">
      <c r="A1168" s="169"/>
      <c r="B1168" s="170"/>
      <c r="C1168" s="170"/>
      <c r="E1168" s="171"/>
      <c r="F1168" s="172"/>
    </row>
    <row r="1169" spans="1:6">
      <c r="A1169" s="169"/>
      <c r="B1169" s="170"/>
      <c r="C1169" s="170"/>
      <c r="E1169" s="171"/>
      <c r="F1169" s="172"/>
    </row>
    <row r="1170" spans="1:6">
      <c r="A1170" s="169"/>
      <c r="B1170" s="170"/>
      <c r="C1170" s="170"/>
      <c r="E1170" s="171"/>
      <c r="F1170" s="172"/>
    </row>
    <row r="1171" spans="1:6">
      <c r="A1171" s="169"/>
      <c r="B1171" s="170"/>
      <c r="C1171" s="170"/>
      <c r="E1171" s="171"/>
      <c r="F1171" s="172"/>
    </row>
    <row r="1172" spans="1:6">
      <c r="A1172" s="169"/>
      <c r="B1172" s="170"/>
      <c r="C1172" s="170"/>
      <c r="E1172" s="171"/>
      <c r="F1172" s="172"/>
    </row>
    <row r="1173" spans="1:6">
      <c r="A1173" s="169"/>
      <c r="B1173" s="170"/>
      <c r="C1173" s="170"/>
      <c r="E1173" s="171"/>
      <c r="F1173" s="172"/>
    </row>
    <row r="1174" spans="1:6">
      <c r="A1174" s="169"/>
      <c r="B1174" s="170"/>
      <c r="C1174" s="170"/>
      <c r="E1174" s="171"/>
      <c r="F1174" s="172"/>
    </row>
    <row r="1175" spans="1:6">
      <c r="A1175" s="169"/>
      <c r="B1175" s="170"/>
      <c r="C1175" s="170"/>
      <c r="E1175" s="171"/>
      <c r="F1175" s="172"/>
    </row>
    <row r="1176" spans="1:6">
      <c r="A1176" s="169"/>
      <c r="B1176" s="170"/>
      <c r="C1176" s="170"/>
      <c r="E1176" s="171"/>
      <c r="F1176" s="172"/>
    </row>
    <row r="1177" spans="1:6">
      <c r="A1177" s="169"/>
      <c r="B1177" s="170"/>
      <c r="C1177" s="170"/>
      <c r="E1177" s="171"/>
      <c r="F1177" s="172"/>
    </row>
    <row r="1178" spans="1:6">
      <c r="A1178" s="169"/>
      <c r="B1178" s="170"/>
      <c r="C1178" s="170"/>
      <c r="E1178" s="171"/>
      <c r="F1178" s="172"/>
    </row>
    <row r="1179" spans="1:6">
      <c r="A1179" s="169"/>
      <c r="B1179" s="170"/>
      <c r="C1179" s="170"/>
      <c r="E1179" s="171"/>
      <c r="F1179" s="172"/>
    </row>
    <row r="1180" spans="1:6">
      <c r="A1180" s="169"/>
      <c r="B1180" s="170"/>
      <c r="C1180" s="170"/>
      <c r="E1180" s="171"/>
      <c r="F1180" s="172"/>
    </row>
    <row r="1181" spans="1:6">
      <c r="A1181" s="169"/>
      <c r="B1181" s="170"/>
      <c r="C1181" s="170"/>
      <c r="E1181" s="171"/>
      <c r="F1181" s="172"/>
    </row>
    <row r="1182" spans="1:6">
      <c r="A1182" s="169"/>
      <c r="B1182" s="170"/>
      <c r="C1182" s="170"/>
      <c r="E1182" s="171"/>
      <c r="F1182" s="172"/>
    </row>
    <row r="1183" spans="1:6">
      <c r="A1183" s="169"/>
      <c r="B1183" s="170"/>
      <c r="C1183" s="170"/>
      <c r="E1183" s="171"/>
      <c r="F1183" s="172"/>
    </row>
    <row r="1184" spans="1:6">
      <c r="A1184" s="169"/>
      <c r="B1184" s="170"/>
      <c r="C1184" s="170"/>
      <c r="E1184" s="171"/>
      <c r="F1184" s="172"/>
    </row>
    <row r="1185" spans="1:6">
      <c r="A1185" s="169"/>
      <c r="B1185" s="170"/>
      <c r="C1185" s="170"/>
      <c r="E1185" s="171"/>
      <c r="F1185" s="172"/>
    </row>
    <row r="1186" spans="1:6">
      <c r="A1186" s="169"/>
      <c r="B1186" s="170"/>
      <c r="C1186" s="170"/>
      <c r="E1186" s="171"/>
      <c r="F1186" s="172"/>
    </row>
    <row r="1187" spans="1:6">
      <c r="A1187" s="169"/>
      <c r="B1187" s="170"/>
      <c r="C1187" s="170"/>
      <c r="E1187" s="171"/>
      <c r="F1187" s="172"/>
    </row>
    <row r="1188" spans="1:6">
      <c r="A1188" s="169"/>
      <c r="B1188" s="170"/>
      <c r="C1188" s="170"/>
      <c r="E1188" s="171"/>
      <c r="F1188" s="172"/>
    </row>
    <row r="1189" spans="1:6">
      <c r="A1189" s="169"/>
      <c r="B1189" s="170"/>
      <c r="C1189" s="170"/>
      <c r="E1189" s="171"/>
      <c r="F1189" s="172"/>
    </row>
    <row r="1190" spans="1:6">
      <c r="A1190" s="169"/>
      <c r="B1190" s="170"/>
      <c r="C1190" s="170"/>
      <c r="E1190" s="171"/>
      <c r="F1190" s="172"/>
    </row>
    <row r="1191" spans="1:6">
      <c r="A1191" s="169"/>
      <c r="B1191" s="170"/>
      <c r="C1191" s="170"/>
      <c r="E1191" s="171"/>
      <c r="F1191" s="172"/>
    </row>
    <row r="1192" spans="1:6">
      <c r="A1192" s="169"/>
      <c r="B1192" s="170"/>
      <c r="C1192" s="170"/>
      <c r="E1192" s="171"/>
      <c r="F1192" s="172"/>
    </row>
    <row r="1193" spans="1:6">
      <c r="A1193" s="169"/>
      <c r="B1193" s="170"/>
      <c r="C1193" s="170"/>
      <c r="E1193" s="171"/>
      <c r="F1193" s="172"/>
    </row>
    <row r="1194" spans="1:6">
      <c r="A1194" s="169"/>
      <c r="B1194" s="170"/>
      <c r="C1194" s="170"/>
      <c r="E1194" s="171"/>
      <c r="F1194" s="172"/>
    </row>
    <row r="1195" spans="1:6">
      <c r="A1195" s="169"/>
      <c r="B1195" s="170"/>
      <c r="C1195" s="170"/>
      <c r="E1195" s="171"/>
      <c r="F1195" s="172"/>
    </row>
    <row r="1196" spans="1:6">
      <c r="A1196" s="169"/>
      <c r="B1196" s="170"/>
      <c r="C1196" s="170"/>
      <c r="E1196" s="171"/>
      <c r="F1196" s="172"/>
    </row>
    <row r="1197" spans="1:6">
      <c r="A1197" s="169"/>
      <c r="B1197" s="170"/>
      <c r="C1197" s="170"/>
      <c r="E1197" s="171"/>
      <c r="F1197" s="172"/>
    </row>
    <row r="1198" spans="1:6">
      <c r="A1198" s="169"/>
      <c r="B1198" s="170"/>
      <c r="C1198" s="170"/>
      <c r="E1198" s="171"/>
      <c r="F1198" s="172"/>
    </row>
    <row r="1199" spans="1:6">
      <c r="A1199" s="169"/>
      <c r="B1199" s="170"/>
      <c r="C1199" s="170"/>
      <c r="E1199" s="171"/>
      <c r="F1199" s="172"/>
    </row>
    <row r="1200" spans="1:6">
      <c r="A1200" s="169"/>
      <c r="B1200" s="170"/>
      <c r="C1200" s="170"/>
      <c r="E1200" s="171"/>
      <c r="F1200" s="172"/>
    </row>
    <row r="1201" spans="1:6">
      <c r="A1201" s="169"/>
      <c r="B1201" s="170"/>
      <c r="C1201" s="170"/>
      <c r="E1201" s="171"/>
      <c r="F1201" s="172"/>
    </row>
    <row r="1202" spans="1:6">
      <c r="A1202" s="169"/>
      <c r="B1202" s="170"/>
      <c r="C1202" s="170"/>
      <c r="E1202" s="171"/>
      <c r="F1202" s="172"/>
    </row>
    <row r="1203" spans="1:6">
      <c r="A1203" s="169"/>
      <c r="B1203" s="170"/>
      <c r="C1203" s="170"/>
      <c r="E1203" s="171"/>
      <c r="F1203" s="172"/>
    </row>
    <row r="1204" spans="1:6">
      <c r="A1204" s="169"/>
      <c r="B1204" s="170"/>
      <c r="C1204" s="170"/>
      <c r="E1204" s="171"/>
      <c r="F1204" s="172"/>
    </row>
    <row r="1205" spans="1:6">
      <c r="A1205" s="169"/>
      <c r="B1205" s="170"/>
      <c r="C1205" s="170"/>
      <c r="E1205" s="171"/>
      <c r="F1205" s="172"/>
    </row>
    <row r="1206" spans="1:6">
      <c r="A1206" s="169"/>
      <c r="B1206" s="170"/>
      <c r="C1206" s="170"/>
      <c r="E1206" s="171"/>
      <c r="F1206" s="172"/>
    </row>
    <row r="1207" spans="1:6">
      <c r="A1207" s="169"/>
      <c r="B1207" s="170"/>
      <c r="C1207" s="170"/>
      <c r="E1207" s="171"/>
      <c r="F1207" s="172"/>
    </row>
    <row r="1208" spans="1:6">
      <c r="A1208" s="169"/>
      <c r="B1208" s="170"/>
      <c r="C1208" s="170"/>
      <c r="E1208" s="171"/>
      <c r="F1208" s="172"/>
    </row>
    <row r="1209" spans="1:6">
      <c r="A1209" s="169"/>
      <c r="B1209" s="170"/>
      <c r="C1209" s="170"/>
      <c r="E1209" s="171"/>
      <c r="F1209" s="172"/>
    </row>
    <row r="1210" spans="1:6">
      <c r="A1210" s="169"/>
      <c r="B1210" s="170"/>
      <c r="C1210" s="170"/>
      <c r="E1210" s="171"/>
      <c r="F1210" s="172"/>
    </row>
    <row r="1211" spans="1:6">
      <c r="A1211" s="169"/>
      <c r="B1211" s="170"/>
      <c r="C1211" s="170"/>
      <c r="E1211" s="171"/>
      <c r="F1211" s="172"/>
    </row>
    <row r="1212" spans="1:6">
      <c r="A1212" s="169"/>
      <c r="B1212" s="170"/>
      <c r="C1212" s="170"/>
      <c r="E1212" s="171"/>
      <c r="F1212" s="172"/>
    </row>
    <row r="1213" spans="1:6">
      <c r="A1213" s="169"/>
      <c r="B1213" s="170"/>
      <c r="C1213" s="170"/>
      <c r="E1213" s="171"/>
      <c r="F1213" s="172"/>
    </row>
    <row r="1214" spans="1:6">
      <c r="A1214" s="169"/>
      <c r="B1214" s="170"/>
      <c r="C1214" s="170"/>
      <c r="E1214" s="171"/>
      <c r="F1214" s="172"/>
    </row>
    <row r="1215" spans="1:6">
      <c r="A1215" s="169"/>
      <c r="B1215" s="170"/>
      <c r="C1215" s="170"/>
      <c r="E1215" s="171"/>
      <c r="F1215" s="172"/>
    </row>
    <row r="1216" spans="1:6">
      <c r="A1216" s="169"/>
      <c r="B1216" s="170"/>
      <c r="C1216" s="170"/>
      <c r="E1216" s="171"/>
      <c r="F1216" s="172"/>
    </row>
    <row r="1217" spans="1:6">
      <c r="A1217" s="169"/>
      <c r="B1217" s="170"/>
      <c r="C1217" s="170"/>
      <c r="E1217" s="171"/>
      <c r="F1217" s="172"/>
    </row>
    <row r="1218" spans="1:6">
      <c r="A1218" s="169"/>
      <c r="B1218" s="170"/>
      <c r="C1218" s="170"/>
      <c r="E1218" s="171"/>
      <c r="F1218" s="172"/>
    </row>
    <row r="1219" spans="1:6">
      <c r="A1219" s="169"/>
      <c r="B1219" s="170"/>
      <c r="C1219" s="170"/>
      <c r="E1219" s="171"/>
      <c r="F1219" s="172"/>
    </row>
    <row r="1220" spans="1:6">
      <c r="A1220" s="169"/>
      <c r="B1220" s="170"/>
      <c r="C1220" s="170"/>
      <c r="E1220" s="171"/>
      <c r="F1220" s="172"/>
    </row>
    <row r="1221" spans="1:6">
      <c r="A1221" s="169"/>
      <c r="B1221" s="170"/>
      <c r="C1221" s="170"/>
      <c r="E1221" s="171"/>
      <c r="F1221" s="172"/>
    </row>
    <row r="1222" spans="1:6">
      <c r="A1222" s="169"/>
      <c r="B1222" s="170"/>
      <c r="C1222" s="170"/>
      <c r="E1222" s="171"/>
      <c r="F1222" s="172"/>
    </row>
    <row r="1223" spans="1:6">
      <c r="A1223" s="169"/>
      <c r="B1223" s="170"/>
      <c r="C1223" s="170"/>
      <c r="E1223" s="171"/>
      <c r="F1223" s="172"/>
    </row>
    <row r="1224" spans="1:6">
      <c r="A1224" s="169"/>
      <c r="B1224" s="170"/>
      <c r="C1224" s="170"/>
      <c r="E1224" s="171"/>
      <c r="F1224" s="172"/>
    </row>
    <row r="1225" spans="1:6">
      <c r="A1225" s="169"/>
      <c r="B1225" s="170"/>
      <c r="C1225" s="170"/>
      <c r="E1225" s="171"/>
      <c r="F1225" s="172"/>
    </row>
    <row r="1226" spans="1:6">
      <c r="A1226" s="169"/>
      <c r="B1226" s="170"/>
      <c r="C1226" s="170"/>
      <c r="E1226" s="171"/>
      <c r="F1226" s="172"/>
    </row>
    <row r="1227" spans="1:6">
      <c r="A1227" s="169"/>
      <c r="B1227" s="170"/>
      <c r="C1227" s="170"/>
      <c r="E1227" s="171"/>
      <c r="F1227" s="172"/>
    </row>
    <row r="1228" spans="1:6">
      <c r="A1228" s="169"/>
      <c r="B1228" s="170"/>
      <c r="C1228" s="170"/>
      <c r="E1228" s="171"/>
      <c r="F1228" s="172"/>
    </row>
    <row r="1229" spans="1:6">
      <c r="A1229" s="169"/>
      <c r="B1229" s="170"/>
      <c r="C1229" s="170"/>
      <c r="E1229" s="171"/>
      <c r="F1229" s="172"/>
    </row>
    <row r="1230" spans="1:6">
      <c r="A1230" s="169"/>
      <c r="B1230" s="170"/>
      <c r="C1230" s="170"/>
      <c r="E1230" s="171"/>
      <c r="F1230" s="172"/>
    </row>
    <row r="1231" spans="1:6">
      <c r="A1231" s="169"/>
      <c r="B1231" s="170"/>
      <c r="C1231" s="170"/>
      <c r="E1231" s="171"/>
      <c r="F1231" s="172"/>
    </row>
    <row r="1232" spans="1:6">
      <c r="A1232" s="169"/>
      <c r="B1232" s="170"/>
      <c r="C1232" s="170"/>
      <c r="E1232" s="171"/>
      <c r="F1232" s="172"/>
    </row>
    <row r="1233" spans="1:6">
      <c r="A1233" s="169"/>
      <c r="B1233" s="170"/>
      <c r="C1233" s="170"/>
      <c r="E1233" s="171"/>
      <c r="F1233" s="172"/>
    </row>
    <row r="1234" spans="1:6">
      <c r="A1234" s="169"/>
      <c r="B1234" s="170"/>
      <c r="C1234" s="170"/>
      <c r="E1234" s="171"/>
      <c r="F1234" s="172"/>
    </row>
    <row r="1235" spans="1:6">
      <c r="A1235" s="169"/>
      <c r="B1235" s="170"/>
      <c r="C1235" s="170"/>
      <c r="E1235" s="171"/>
      <c r="F1235" s="172"/>
    </row>
    <row r="1236" spans="1:6">
      <c r="A1236" s="169"/>
      <c r="B1236" s="170"/>
      <c r="C1236" s="170"/>
      <c r="E1236" s="171"/>
      <c r="F1236" s="172"/>
    </row>
    <row r="1237" spans="1:6">
      <c r="A1237" s="169"/>
      <c r="B1237" s="170"/>
      <c r="C1237" s="170"/>
      <c r="E1237" s="171"/>
      <c r="F1237" s="172"/>
    </row>
    <row r="1238" spans="1:6">
      <c r="A1238" s="169"/>
      <c r="B1238" s="170"/>
      <c r="C1238" s="170"/>
      <c r="E1238" s="171"/>
      <c r="F1238" s="172"/>
    </row>
    <row r="1239" spans="1:6">
      <c r="A1239" s="169"/>
      <c r="B1239" s="170"/>
      <c r="C1239" s="170"/>
      <c r="E1239" s="171"/>
      <c r="F1239" s="172"/>
    </row>
    <row r="1240" spans="1:6">
      <c r="A1240" s="169"/>
      <c r="B1240" s="170"/>
      <c r="C1240" s="170"/>
      <c r="E1240" s="171"/>
      <c r="F1240" s="172"/>
    </row>
    <row r="1241" spans="1:6">
      <c r="A1241" s="169"/>
      <c r="B1241" s="170"/>
      <c r="C1241" s="170"/>
      <c r="E1241" s="171"/>
      <c r="F1241" s="172"/>
    </row>
    <row r="1242" spans="1:6">
      <c r="A1242" s="169"/>
      <c r="B1242" s="170"/>
      <c r="C1242" s="170"/>
      <c r="E1242" s="171"/>
      <c r="F1242" s="172"/>
    </row>
    <row r="1243" spans="1:6">
      <c r="A1243" s="169"/>
      <c r="B1243" s="170"/>
      <c r="C1243" s="170"/>
      <c r="E1243" s="171"/>
      <c r="F1243" s="172"/>
    </row>
    <row r="1244" spans="1:6">
      <c r="A1244" s="169"/>
      <c r="B1244" s="170"/>
      <c r="C1244" s="170"/>
      <c r="E1244" s="171"/>
      <c r="F1244" s="172"/>
    </row>
    <row r="1245" spans="1:6">
      <c r="A1245" s="169"/>
      <c r="B1245" s="170"/>
      <c r="C1245" s="170"/>
      <c r="E1245" s="171"/>
      <c r="F1245" s="172"/>
    </row>
    <row r="1246" spans="1:6">
      <c r="A1246" s="169"/>
      <c r="B1246" s="170"/>
      <c r="C1246" s="170"/>
      <c r="E1246" s="171"/>
      <c r="F1246" s="172"/>
    </row>
    <row r="1247" spans="1:6">
      <c r="A1247" s="169"/>
      <c r="B1247" s="170"/>
      <c r="C1247" s="170"/>
      <c r="E1247" s="171"/>
      <c r="F1247" s="172"/>
    </row>
    <row r="1248" spans="1:6">
      <c r="A1248" s="169"/>
      <c r="B1248" s="170"/>
      <c r="C1248" s="170"/>
      <c r="E1248" s="171"/>
      <c r="F1248" s="172"/>
    </row>
    <row r="1249" spans="1:6">
      <c r="A1249" s="169"/>
      <c r="B1249" s="170"/>
      <c r="C1249" s="170"/>
      <c r="E1249" s="171"/>
      <c r="F1249" s="172"/>
    </row>
    <row r="1250" spans="1:6">
      <c r="A1250" s="169"/>
      <c r="B1250" s="170"/>
      <c r="C1250" s="170"/>
      <c r="E1250" s="171"/>
      <c r="F1250" s="172"/>
    </row>
    <row r="1251" spans="1:6">
      <c r="A1251" s="169"/>
      <c r="B1251" s="170"/>
      <c r="C1251" s="170"/>
      <c r="E1251" s="171"/>
      <c r="F1251" s="172"/>
    </row>
    <row r="1252" spans="1:6">
      <c r="A1252" s="169"/>
      <c r="B1252" s="170"/>
      <c r="C1252" s="170"/>
      <c r="E1252" s="171"/>
      <c r="F1252" s="172"/>
    </row>
    <row r="1253" spans="1:6">
      <c r="A1253" s="169"/>
      <c r="B1253" s="170"/>
      <c r="C1253" s="170"/>
      <c r="E1253" s="171"/>
      <c r="F1253" s="172"/>
    </row>
    <row r="1254" spans="1:6">
      <c r="A1254" s="169"/>
      <c r="B1254" s="170"/>
      <c r="C1254" s="170"/>
      <c r="E1254" s="171"/>
      <c r="F1254" s="172"/>
    </row>
    <row r="1255" spans="1:6">
      <c r="A1255" s="169"/>
      <c r="B1255" s="170"/>
      <c r="C1255" s="170"/>
      <c r="E1255" s="171"/>
      <c r="F1255" s="172"/>
    </row>
    <row r="1256" spans="1:6">
      <c r="A1256" s="169"/>
      <c r="B1256" s="170"/>
      <c r="C1256" s="170"/>
      <c r="E1256" s="171"/>
      <c r="F1256" s="172"/>
    </row>
    <row r="1257" spans="1:6">
      <c r="A1257" s="169"/>
      <c r="B1257" s="170"/>
      <c r="C1257" s="170"/>
      <c r="E1257" s="171"/>
      <c r="F1257" s="172"/>
    </row>
    <row r="1258" spans="1:6">
      <c r="A1258" s="169"/>
      <c r="B1258" s="170"/>
      <c r="C1258" s="170"/>
      <c r="E1258" s="171"/>
      <c r="F1258" s="172"/>
    </row>
    <row r="1259" spans="1:6">
      <c r="A1259" s="169"/>
      <c r="B1259" s="170"/>
      <c r="C1259" s="170"/>
      <c r="E1259" s="171"/>
      <c r="F1259" s="172"/>
    </row>
    <row r="1260" spans="1:6">
      <c r="A1260" s="169"/>
      <c r="B1260" s="170"/>
      <c r="C1260" s="170"/>
      <c r="E1260" s="171"/>
      <c r="F1260" s="172"/>
    </row>
    <row r="1261" spans="1:6">
      <c r="A1261" s="169"/>
      <c r="B1261" s="170"/>
      <c r="C1261" s="170"/>
      <c r="E1261" s="171"/>
      <c r="F1261" s="172"/>
    </row>
    <row r="1262" spans="1:6">
      <c r="A1262" s="169"/>
      <c r="B1262" s="170"/>
      <c r="C1262" s="170"/>
      <c r="E1262" s="171"/>
      <c r="F1262" s="172"/>
    </row>
    <row r="1263" spans="1:6">
      <c r="A1263" s="169"/>
      <c r="B1263" s="170"/>
      <c r="C1263" s="170"/>
      <c r="E1263" s="171"/>
      <c r="F1263" s="172"/>
    </row>
    <row r="1264" spans="1:6">
      <c r="A1264" s="169"/>
      <c r="B1264" s="170"/>
      <c r="C1264" s="170"/>
      <c r="E1264" s="171"/>
      <c r="F1264" s="172"/>
    </row>
    <row r="1265" spans="1:6">
      <c r="A1265" s="169"/>
      <c r="B1265" s="170"/>
      <c r="C1265" s="170"/>
      <c r="E1265" s="171"/>
      <c r="F1265" s="172"/>
    </row>
    <row r="1266" spans="1:6">
      <c r="A1266" s="169"/>
      <c r="B1266" s="170"/>
      <c r="C1266" s="170"/>
      <c r="E1266" s="171"/>
      <c r="F1266" s="172"/>
    </row>
    <row r="1267" spans="1:6">
      <c r="A1267" s="169"/>
      <c r="B1267" s="170"/>
      <c r="C1267" s="170"/>
      <c r="E1267" s="171"/>
      <c r="F1267" s="172"/>
    </row>
    <row r="1268" spans="1:6">
      <c r="A1268" s="169"/>
      <c r="B1268" s="170"/>
      <c r="C1268" s="170"/>
      <c r="E1268" s="171"/>
      <c r="F1268" s="172"/>
    </row>
    <row r="1269" spans="1:6">
      <c r="A1269" s="169"/>
      <c r="B1269" s="170"/>
      <c r="C1269" s="170"/>
      <c r="E1269" s="171"/>
      <c r="F1269" s="172"/>
    </row>
    <row r="1270" spans="1:6">
      <c r="A1270" s="169"/>
      <c r="B1270" s="170"/>
      <c r="C1270" s="170"/>
      <c r="E1270" s="171"/>
      <c r="F1270" s="172"/>
    </row>
    <row r="1271" spans="1:6">
      <c r="A1271" s="169"/>
      <c r="B1271" s="170"/>
      <c r="C1271" s="170"/>
      <c r="E1271" s="171"/>
      <c r="F1271" s="172"/>
    </row>
    <row r="1272" spans="1:6">
      <c r="A1272" s="169"/>
      <c r="B1272" s="170"/>
      <c r="C1272" s="170"/>
      <c r="E1272" s="171"/>
      <c r="F1272" s="172"/>
    </row>
    <row r="1273" spans="1:6">
      <c r="A1273" s="169"/>
      <c r="B1273" s="170"/>
      <c r="C1273" s="170"/>
      <c r="E1273" s="171"/>
      <c r="F1273" s="172"/>
    </row>
    <row r="1274" spans="1:6">
      <c r="A1274" s="169"/>
      <c r="B1274" s="170"/>
      <c r="C1274" s="170"/>
      <c r="E1274" s="171"/>
      <c r="F1274" s="172"/>
    </row>
    <row r="1275" spans="1:6">
      <c r="A1275" s="169"/>
      <c r="B1275" s="170"/>
      <c r="C1275" s="170"/>
      <c r="E1275" s="171"/>
      <c r="F1275" s="172"/>
    </row>
    <row r="1276" spans="1:6">
      <c r="A1276" s="169"/>
      <c r="B1276" s="170"/>
      <c r="C1276" s="170"/>
      <c r="E1276" s="171"/>
      <c r="F1276" s="172"/>
    </row>
    <row r="1277" spans="1:6">
      <c r="A1277" s="169"/>
      <c r="B1277" s="170"/>
      <c r="C1277" s="170"/>
      <c r="E1277" s="171"/>
      <c r="F1277" s="172"/>
    </row>
    <row r="1278" spans="1:6">
      <c r="A1278" s="169"/>
      <c r="B1278" s="170"/>
      <c r="C1278" s="170"/>
      <c r="E1278" s="171"/>
      <c r="F1278" s="172"/>
    </row>
    <row r="1279" spans="1:6">
      <c r="A1279" s="169"/>
      <c r="B1279" s="170"/>
      <c r="C1279" s="170"/>
      <c r="E1279" s="171"/>
      <c r="F1279" s="172"/>
    </row>
    <row r="1280" spans="1:6">
      <c r="A1280" s="169"/>
      <c r="B1280" s="170"/>
      <c r="C1280" s="170"/>
      <c r="E1280" s="171"/>
      <c r="F1280" s="172"/>
    </row>
    <row r="1281" spans="1:6">
      <c r="A1281" s="169"/>
      <c r="B1281" s="170"/>
      <c r="C1281" s="170"/>
      <c r="E1281" s="171"/>
      <c r="F1281" s="172"/>
    </row>
    <row r="1282" spans="1:6">
      <c r="A1282" s="169"/>
      <c r="B1282" s="170"/>
      <c r="C1282" s="170"/>
      <c r="E1282" s="171"/>
      <c r="F1282" s="172"/>
    </row>
    <row r="1283" spans="1:6">
      <c r="A1283" s="169"/>
      <c r="B1283" s="170"/>
      <c r="C1283" s="170"/>
      <c r="E1283" s="171"/>
      <c r="F1283" s="172"/>
    </row>
    <row r="1284" spans="1:6">
      <c r="A1284" s="169"/>
      <c r="B1284" s="170"/>
      <c r="C1284" s="170"/>
      <c r="E1284" s="171"/>
      <c r="F1284" s="172"/>
    </row>
    <row r="1285" spans="1:6">
      <c r="A1285" s="169"/>
      <c r="B1285" s="170"/>
      <c r="C1285" s="170"/>
      <c r="E1285" s="171"/>
      <c r="F1285" s="172"/>
    </row>
    <row r="1286" spans="1:6">
      <c r="A1286" s="169"/>
      <c r="B1286" s="170"/>
      <c r="C1286" s="170"/>
      <c r="E1286" s="171"/>
      <c r="F1286" s="172"/>
    </row>
    <row r="1287" spans="1:6">
      <c r="A1287" s="169"/>
      <c r="B1287" s="170"/>
      <c r="C1287" s="170"/>
      <c r="E1287" s="171"/>
      <c r="F1287" s="172"/>
    </row>
    <row r="1288" spans="1:6">
      <c r="A1288" s="169"/>
      <c r="B1288" s="170"/>
      <c r="C1288" s="170"/>
      <c r="E1288" s="171"/>
      <c r="F1288" s="172"/>
    </row>
    <row r="1289" spans="1:6">
      <c r="A1289" s="169"/>
      <c r="B1289" s="170"/>
      <c r="C1289" s="170"/>
      <c r="E1289" s="171"/>
      <c r="F1289" s="172"/>
    </row>
    <row r="1290" spans="1:6">
      <c r="A1290" s="169"/>
      <c r="B1290" s="170"/>
      <c r="C1290" s="170"/>
      <c r="E1290" s="171"/>
      <c r="F1290" s="172"/>
    </row>
    <row r="1291" spans="1:6">
      <c r="A1291" s="169"/>
      <c r="B1291" s="170"/>
      <c r="C1291" s="170"/>
      <c r="E1291" s="171"/>
      <c r="F1291" s="172"/>
    </row>
    <row r="1292" spans="1:6">
      <c r="A1292" s="169"/>
      <c r="B1292" s="170"/>
      <c r="C1292" s="170"/>
      <c r="E1292" s="171"/>
      <c r="F1292" s="172"/>
    </row>
    <row r="1293" spans="1:6">
      <c r="A1293" s="169"/>
      <c r="B1293" s="170"/>
      <c r="C1293" s="170"/>
      <c r="E1293" s="171"/>
      <c r="F1293" s="172"/>
    </row>
    <row r="1294" spans="1:6">
      <c r="A1294" s="169"/>
      <c r="B1294" s="170"/>
      <c r="C1294" s="170"/>
      <c r="E1294" s="171"/>
      <c r="F1294" s="172"/>
    </row>
    <row r="1295" spans="1:6">
      <c r="A1295" s="169"/>
      <c r="B1295" s="170"/>
      <c r="C1295" s="170"/>
      <c r="E1295" s="171"/>
      <c r="F1295" s="172"/>
    </row>
    <row r="1296" spans="1:6">
      <c r="A1296" s="169"/>
      <c r="B1296" s="170"/>
      <c r="C1296" s="170"/>
      <c r="E1296" s="171"/>
      <c r="F1296" s="172"/>
    </row>
    <row r="1297" spans="1:6">
      <c r="A1297" s="169"/>
      <c r="B1297" s="170"/>
      <c r="C1297" s="170"/>
      <c r="E1297" s="171"/>
      <c r="F1297" s="172"/>
    </row>
    <row r="1298" spans="1:6">
      <c r="A1298" s="169"/>
      <c r="B1298" s="170"/>
      <c r="C1298" s="170"/>
      <c r="E1298" s="171"/>
      <c r="F1298" s="172"/>
    </row>
    <row r="1299" spans="1:6">
      <c r="A1299" s="169"/>
      <c r="B1299" s="170"/>
      <c r="C1299" s="170"/>
      <c r="E1299" s="171"/>
      <c r="F1299" s="172"/>
    </row>
    <row r="1300" spans="1:6">
      <c r="A1300" s="169"/>
      <c r="B1300" s="170"/>
      <c r="C1300" s="170"/>
      <c r="E1300" s="171"/>
      <c r="F1300" s="172"/>
    </row>
    <row r="1301" spans="1:6">
      <c r="A1301" s="169"/>
      <c r="B1301" s="170"/>
      <c r="C1301" s="170"/>
      <c r="E1301" s="171"/>
      <c r="F1301" s="172"/>
    </row>
    <row r="1302" spans="1:6">
      <c r="A1302" s="169"/>
      <c r="B1302" s="170"/>
      <c r="C1302" s="170"/>
      <c r="E1302" s="171"/>
      <c r="F1302" s="172"/>
    </row>
    <row r="1303" spans="1:6">
      <c r="A1303" s="169"/>
      <c r="B1303" s="170"/>
      <c r="C1303" s="170"/>
      <c r="E1303" s="171"/>
      <c r="F1303" s="172"/>
    </row>
    <row r="1304" spans="1:6">
      <c r="A1304" s="169"/>
      <c r="B1304" s="170"/>
      <c r="C1304" s="170"/>
      <c r="E1304" s="171"/>
      <c r="F1304" s="172"/>
    </row>
    <row r="1305" spans="1:6">
      <c r="A1305" s="169"/>
      <c r="B1305" s="170"/>
      <c r="C1305" s="170"/>
      <c r="E1305" s="171"/>
      <c r="F1305" s="172"/>
    </row>
    <row r="1306" spans="1:6">
      <c r="A1306" s="169"/>
      <c r="B1306" s="170"/>
      <c r="C1306" s="170"/>
      <c r="E1306" s="171"/>
      <c r="F1306" s="172"/>
    </row>
    <row r="1307" spans="1:6">
      <c r="A1307" s="169"/>
      <c r="B1307" s="170"/>
      <c r="C1307" s="170"/>
      <c r="E1307" s="171"/>
      <c r="F1307" s="172"/>
    </row>
    <row r="1308" spans="1:6">
      <c r="A1308" s="169"/>
      <c r="B1308" s="170"/>
      <c r="C1308" s="170"/>
      <c r="E1308" s="171"/>
      <c r="F1308" s="172"/>
    </row>
    <row r="1309" spans="1:6">
      <c r="A1309" s="169"/>
      <c r="B1309" s="170"/>
      <c r="C1309" s="170"/>
      <c r="E1309" s="171"/>
      <c r="F1309" s="172"/>
    </row>
    <row r="1310" spans="1:6">
      <c r="A1310" s="169"/>
      <c r="B1310" s="170"/>
      <c r="C1310" s="170"/>
      <c r="E1310" s="171"/>
      <c r="F1310" s="172"/>
    </row>
    <row r="1311" spans="1:6">
      <c r="A1311" s="169"/>
      <c r="B1311" s="170"/>
      <c r="C1311" s="170"/>
      <c r="E1311" s="171"/>
      <c r="F1311" s="172"/>
    </row>
    <row r="1312" spans="1:6">
      <c r="A1312" s="169"/>
      <c r="B1312" s="170"/>
      <c r="C1312" s="170"/>
      <c r="E1312" s="171"/>
      <c r="F1312" s="172"/>
    </row>
    <row r="1313" spans="1:6">
      <c r="A1313" s="169"/>
      <c r="B1313" s="170"/>
      <c r="C1313" s="170"/>
      <c r="E1313" s="171"/>
      <c r="F1313" s="172"/>
    </row>
    <row r="1314" spans="1:6">
      <c r="A1314" s="169"/>
      <c r="B1314" s="170"/>
      <c r="C1314" s="170"/>
      <c r="E1314" s="171"/>
      <c r="F1314" s="172"/>
    </row>
    <row r="1315" spans="1:6">
      <c r="A1315" s="169"/>
      <c r="B1315" s="170"/>
      <c r="C1315" s="170"/>
      <c r="E1315" s="171"/>
      <c r="F1315" s="172"/>
    </row>
    <row r="1316" spans="1:6">
      <c r="A1316" s="169"/>
      <c r="B1316" s="170"/>
      <c r="C1316" s="170"/>
      <c r="E1316" s="171"/>
      <c r="F1316" s="172"/>
    </row>
    <row r="1317" spans="1:6">
      <c r="A1317" s="169"/>
      <c r="B1317" s="170"/>
      <c r="C1317" s="170"/>
      <c r="E1317" s="171"/>
      <c r="F1317" s="172"/>
    </row>
    <row r="1318" spans="1:6">
      <c r="A1318" s="169"/>
      <c r="B1318" s="170"/>
      <c r="C1318" s="170"/>
      <c r="E1318" s="171"/>
      <c r="F1318" s="172"/>
    </row>
    <row r="1319" spans="1:6">
      <c r="A1319" s="169"/>
      <c r="B1319" s="170"/>
      <c r="C1319" s="170"/>
      <c r="E1319" s="171"/>
      <c r="F1319" s="172"/>
    </row>
    <row r="1320" spans="1:6">
      <c r="A1320" s="169"/>
      <c r="B1320" s="170"/>
      <c r="C1320" s="170"/>
      <c r="E1320" s="171"/>
      <c r="F1320" s="172"/>
    </row>
    <row r="1321" spans="1:6">
      <c r="A1321" s="169"/>
      <c r="B1321" s="170"/>
      <c r="C1321" s="170"/>
      <c r="E1321" s="171"/>
      <c r="F1321" s="172"/>
    </row>
    <row r="1322" spans="1:6">
      <c r="A1322" s="169"/>
      <c r="B1322" s="170"/>
      <c r="C1322" s="170"/>
      <c r="E1322" s="171"/>
      <c r="F1322" s="172"/>
    </row>
    <row r="1323" spans="1:6">
      <c r="A1323" s="169"/>
      <c r="B1323" s="170"/>
      <c r="C1323" s="170"/>
      <c r="E1323" s="171"/>
      <c r="F1323" s="172"/>
    </row>
    <row r="1324" spans="1:6">
      <c r="A1324" s="169"/>
      <c r="B1324" s="170"/>
      <c r="C1324" s="170"/>
      <c r="E1324" s="171"/>
      <c r="F1324" s="172"/>
    </row>
    <row r="1325" spans="1:6">
      <c r="A1325" s="169"/>
      <c r="B1325" s="170"/>
      <c r="C1325" s="170"/>
      <c r="E1325" s="171"/>
      <c r="F1325" s="172"/>
    </row>
    <row r="1326" spans="1:6">
      <c r="A1326" s="169"/>
      <c r="B1326" s="170"/>
      <c r="C1326" s="170"/>
      <c r="E1326" s="171"/>
      <c r="F1326" s="172"/>
    </row>
    <row r="1327" spans="1:6">
      <c r="A1327" s="169"/>
      <c r="B1327" s="170"/>
      <c r="C1327" s="170"/>
      <c r="E1327" s="171"/>
      <c r="F1327" s="172"/>
    </row>
    <row r="1328" spans="1:6">
      <c r="A1328" s="169"/>
      <c r="B1328" s="170"/>
      <c r="C1328" s="170"/>
      <c r="E1328" s="171"/>
      <c r="F1328" s="172"/>
    </row>
    <row r="1329" spans="1:6">
      <c r="A1329" s="169"/>
      <c r="B1329" s="170"/>
      <c r="C1329" s="170"/>
      <c r="E1329" s="171"/>
      <c r="F1329" s="172"/>
    </row>
    <row r="1330" spans="1:6">
      <c r="A1330" s="169"/>
      <c r="B1330" s="170"/>
      <c r="C1330" s="170"/>
      <c r="E1330" s="171"/>
      <c r="F1330" s="172"/>
    </row>
    <row r="1331" spans="1:6">
      <c r="A1331" s="169"/>
      <c r="B1331" s="170"/>
      <c r="C1331" s="170"/>
      <c r="E1331" s="171"/>
      <c r="F1331" s="172"/>
    </row>
    <row r="1332" spans="1:6">
      <c r="A1332" s="169"/>
      <c r="B1332" s="170"/>
      <c r="C1332" s="170"/>
      <c r="E1332" s="171"/>
      <c r="F1332" s="172"/>
    </row>
    <row r="1333" spans="1:6">
      <c r="A1333" s="169"/>
      <c r="B1333" s="170"/>
      <c r="C1333" s="170"/>
      <c r="E1333" s="171"/>
      <c r="F1333" s="172"/>
    </row>
    <row r="1334" spans="1:6">
      <c r="A1334" s="169"/>
      <c r="B1334" s="170"/>
      <c r="C1334" s="170"/>
      <c r="E1334" s="171"/>
      <c r="F1334" s="172"/>
    </row>
    <row r="1335" spans="1:6">
      <c r="A1335" s="169"/>
      <c r="B1335" s="170"/>
      <c r="C1335" s="170"/>
      <c r="E1335" s="171"/>
      <c r="F1335" s="172"/>
    </row>
    <row r="1336" spans="1:6">
      <c r="A1336" s="169"/>
      <c r="B1336" s="170"/>
      <c r="C1336" s="170"/>
      <c r="E1336" s="171"/>
      <c r="F1336" s="172"/>
    </row>
    <row r="1337" spans="1:6">
      <c r="A1337" s="169"/>
      <c r="B1337" s="170"/>
      <c r="C1337" s="170"/>
      <c r="E1337" s="171"/>
      <c r="F1337" s="172"/>
    </row>
    <row r="1338" spans="1:6">
      <c r="A1338" s="169"/>
      <c r="B1338" s="170"/>
      <c r="C1338" s="170"/>
      <c r="E1338" s="171"/>
      <c r="F1338" s="172"/>
    </row>
    <row r="1339" spans="1:6">
      <c r="A1339" s="169"/>
      <c r="B1339" s="170"/>
      <c r="C1339" s="170"/>
      <c r="E1339" s="171"/>
      <c r="F1339" s="172"/>
    </row>
    <row r="1340" spans="1:6">
      <c r="A1340" s="169"/>
      <c r="B1340" s="170"/>
      <c r="C1340" s="170"/>
      <c r="E1340" s="171"/>
      <c r="F1340" s="172"/>
    </row>
    <row r="1341" spans="1:6">
      <c r="A1341" s="169"/>
      <c r="B1341" s="170"/>
      <c r="C1341" s="170"/>
      <c r="E1341" s="171"/>
      <c r="F1341" s="172"/>
    </row>
    <row r="1342" spans="1:6">
      <c r="A1342" s="169"/>
      <c r="B1342" s="170"/>
      <c r="C1342" s="170"/>
      <c r="E1342" s="171"/>
      <c r="F1342" s="172"/>
    </row>
    <row r="1343" spans="1:6">
      <c r="A1343" s="169"/>
      <c r="B1343" s="170"/>
      <c r="C1343" s="170"/>
      <c r="E1343" s="171"/>
      <c r="F1343" s="172"/>
    </row>
    <row r="1344" spans="1:6">
      <c r="A1344" s="169"/>
      <c r="B1344" s="170"/>
      <c r="C1344" s="170"/>
      <c r="E1344" s="171"/>
      <c r="F1344" s="172"/>
    </row>
    <row r="1345" spans="1:6">
      <c r="A1345" s="169"/>
      <c r="B1345" s="170"/>
      <c r="C1345" s="170"/>
      <c r="E1345" s="171"/>
      <c r="F1345" s="172"/>
    </row>
    <row r="1346" spans="1:6">
      <c r="A1346" s="169"/>
      <c r="B1346" s="170"/>
      <c r="C1346" s="170"/>
      <c r="E1346" s="171"/>
      <c r="F1346" s="172"/>
    </row>
    <row r="1347" spans="1:6">
      <c r="A1347" s="169"/>
      <c r="B1347" s="170"/>
      <c r="C1347" s="170"/>
      <c r="E1347" s="171"/>
      <c r="F1347" s="172"/>
    </row>
    <row r="1348" spans="1:6">
      <c r="A1348" s="169"/>
      <c r="B1348" s="170"/>
      <c r="C1348" s="170"/>
      <c r="E1348" s="171"/>
      <c r="F1348" s="172"/>
    </row>
    <row r="1349" spans="1:6">
      <c r="A1349" s="169"/>
      <c r="B1349" s="170"/>
      <c r="C1349" s="170"/>
      <c r="E1349" s="171"/>
      <c r="F1349" s="172"/>
    </row>
    <row r="1350" spans="1:6">
      <c r="A1350" s="169"/>
      <c r="B1350" s="170"/>
      <c r="C1350" s="170"/>
      <c r="E1350" s="171"/>
      <c r="F1350" s="172"/>
    </row>
    <row r="1351" spans="1:6">
      <c r="A1351" s="169"/>
      <c r="B1351" s="170"/>
      <c r="C1351" s="170"/>
      <c r="E1351" s="171"/>
      <c r="F1351" s="172"/>
    </row>
    <row r="1352" spans="1:6">
      <c r="A1352" s="169"/>
      <c r="B1352" s="170"/>
      <c r="C1352" s="170"/>
      <c r="E1352" s="171"/>
      <c r="F1352" s="172"/>
    </row>
    <row r="1353" spans="1:6">
      <c r="A1353" s="169"/>
      <c r="B1353" s="170"/>
      <c r="C1353" s="170"/>
      <c r="E1353" s="171"/>
      <c r="F1353" s="172"/>
    </row>
    <row r="1354" spans="1:6">
      <c r="A1354" s="169"/>
      <c r="B1354" s="170"/>
      <c r="C1354" s="170"/>
      <c r="E1354" s="171"/>
      <c r="F1354" s="172"/>
    </row>
    <row r="1355" spans="1:6">
      <c r="A1355" s="169"/>
      <c r="B1355" s="170"/>
      <c r="C1355" s="170"/>
      <c r="E1355" s="171"/>
      <c r="F1355" s="172"/>
    </row>
    <row r="1356" spans="1:6">
      <c r="A1356" s="169"/>
      <c r="B1356" s="170"/>
      <c r="C1356" s="170"/>
      <c r="E1356" s="171"/>
      <c r="F1356" s="172"/>
    </row>
    <row r="1357" spans="1:6">
      <c r="A1357" s="169"/>
      <c r="B1357" s="170"/>
      <c r="C1357" s="170"/>
      <c r="E1357" s="171"/>
      <c r="F1357" s="172"/>
    </row>
    <row r="1358" spans="1:6">
      <c r="A1358" s="169"/>
      <c r="B1358" s="170"/>
      <c r="C1358" s="170"/>
      <c r="E1358" s="171"/>
      <c r="F1358" s="172"/>
    </row>
    <row r="1359" spans="1:6">
      <c r="A1359" s="169"/>
      <c r="B1359" s="170"/>
      <c r="C1359" s="170"/>
      <c r="E1359" s="171"/>
      <c r="F1359" s="172"/>
    </row>
    <row r="1360" spans="1:6">
      <c r="A1360" s="169"/>
      <c r="B1360" s="170"/>
      <c r="C1360" s="170"/>
      <c r="E1360" s="171"/>
      <c r="F1360" s="172"/>
    </row>
    <row r="1361" spans="1:6">
      <c r="A1361" s="169"/>
      <c r="B1361" s="170"/>
      <c r="C1361" s="170"/>
      <c r="E1361" s="171"/>
      <c r="F1361" s="172"/>
    </row>
    <row r="1362" spans="1:6">
      <c r="A1362" s="169"/>
      <c r="B1362" s="170"/>
      <c r="C1362" s="170"/>
      <c r="E1362" s="171"/>
      <c r="F1362" s="172"/>
    </row>
    <row r="1363" spans="1:6">
      <c r="A1363" s="169"/>
      <c r="B1363" s="170"/>
      <c r="C1363" s="170"/>
      <c r="E1363" s="171"/>
      <c r="F1363" s="172"/>
    </row>
    <row r="1364" spans="1:6">
      <c r="A1364" s="169"/>
      <c r="B1364" s="170"/>
      <c r="C1364" s="170"/>
      <c r="E1364" s="171"/>
      <c r="F1364" s="172"/>
    </row>
    <row r="1365" spans="1:6">
      <c r="A1365" s="169"/>
      <c r="B1365" s="170"/>
      <c r="C1365" s="170"/>
      <c r="E1365" s="171"/>
      <c r="F1365" s="172"/>
    </row>
    <row r="1366" spans="1:6">
      <c r="A1366" s="169"/>
      <c r="B1366" s="170"/>
      <c r="C1366" s="170"/>
      <c r="E1366" s="171"/>
      <c r="F1366" s="172"/>
    </row>
    <row r="1367" spans="1:6">
      <c r="A1367" s="169"/>
      <c r="B1367" s="170"/>
      <c r="C1367" s="170"/>
      <c r="E1367" s="171"/>
      <c r="F1367" s="172"/>
    </row>
    <row r="1368" spans="1:6">
      <c r="A1368" s="169"/>
      <c r="B1368" s="170"/>
      <c r="C1368" s="170"/>
      <c r="E1368" s="171"/>
      <c r="F1368" s="172"/>
    </row>
    <row r="1369" spans="1:6">
      <c r="A1369" s="169"/>
      <c r="B1369" s="170"/>
      <c r="C1369" s="170"/>
      <c r="E1369" s="171"/>
      <c r="F1369" s="172"/>
    </row>
    <row r="1370" spans="1:6">
      <c r="A1370" s="169"/>
      <c r="B1370" s="170"/>
      <c r="C1370" s="170"/>
      <c r="E1370" s="171"/>
      <c r="F1370" s="172"/>
    </row>
    <row r="1371" spans="1:6">
      <c r="A1371" s="169"/>
      <c r="B1371" s="170"/>
      <c r="C1371" s="170"/>
      <c r="E1371" s="171"/>
      <c r="F1371" s="172"/>
    </row>
    <row r="1372" spans="1:6">
      <c r="A1372" s="169"/>
      <c r="B1372" s="170"/>
      <c r="C1372" s="170"/>
      <c r="E1372" s="171"/>
      <c r="F1372" s="172"/>
    </row>
    <row r="1373" spans="1:6">
      <c r="A1373" s="169"/>
      <c r="B1373" s="170"/>
      <c r="C1373" s="170"/>
      <c r="E1373" s="171"/>
      <c r="F1373" s="172"/>
    </row>
    <row r="1374" spans="1:6">
      <c r="A1374" s="169"/>
      <c r="B1374" s="170"/>
      <c r="C1374" s="170"/>
      <c r="E1374" s="171"/>
      <c r="F1374" s="172"/>
    </row>
    <row r="1375" spans="1:6">
      <c r="A1375" s="169"/>
      <c r="B1375" s="170"/>
      <c r="C1375" s="170"/>
      <c r="E1375" s="171"/>
      <c r="F1375" s="172"/>
    </row>
    <row r="1376" spans="1:6">
      <c r="A1376" s="169"/>
      <c r="B1376" s="170"/>
      <c r="C1376" s="170"/>
      <c r="E1376" s="171"/>
      <c r="F1376" s="172"/>
    </row>
    <row r="1377" spans="1:6">
      <c r="A1377" s="169"/>
      <c r="B1377" s="170"/>
      <c r="C1377" s="170"/>
      <c r="E1377" s="171"/>
      <c r="F1377" s="172"/>
    </row>
    <row r="1378" spans="1:6">
      <c r="A1378" s="169"/>
      <c r="B1378" s="170"/>
      <c r="C1378" s="170"/>
      <c r="E1378" s="171"/>
      <c r="F1378" s="172"/>
    </row>
    <row r="1379" spans="1:6">
      <c r="A1379" s="169"/>
      <c r="B1379" s="170"/>
      <c r="C1379" s="170"/>
      <c r="E1379" s="171"/>
      <c r="F1379" s="172"/>
    </row>
    <row r="1380" spans="1:6">
      <c r="A1380" s="169"/>
      <c r="B1380" s="170"/>
      <c r="C1380" s="170"/>
      <c r="E1380" s="171"/>
      <c r="F1380" s="172"/>
    </row>
    <row r="1381" spans="1:6">
      <c r="A1381" s="169"/>
      <c r="B1381" s="170"/>
      <c r="C1381" s="170"/>
      <c r="E1381" s="171"/>
      <c r="F1381" s="172"/>
    </row>
    <row r="1382" spans="1:6">
      <c r="A1382" s="169"/>
      <c r="B1382" s="170"/>
      <c r="C1382" s="170"/>
      <c r="E1382" s="171"/>
      <c r="F1382" s="172"/>
    </row>
    <row r="1383" spans="1:6">
      <c r="A1383" s="169"/>
      <c r="B1383" s="170"/>
      <c r="C1383" s="170"/>
      <c r="E1383" s="171"/>
      <c r="F1383" s="172"/>
    </row>
    <row r="1384" spans="1:6">
      <c r="A1384" s="169"/>
      <c r="B1384" s="170"/>
      <c r="C1384" s="170"/>
      <c r="E1384" s="171"/>
      <c r="F1384" s="172"/>
    </row>
    <row r="1385" spans="1:6">
      <c r="A1385" s="169"/>
      <c r="B1385" s="170"/>
      <c r="C1385" s="170"/>
      <c r="E1385" s="171"/>
      <c r="F1385" s="172"/>
    </row>
    <row r="1386" spans="1:6">
      <c r="A1386" s="169"/>
      <c r="B1386" s="170"/>
      <c r="C1386" s="170"/>
      <c r="E1386" s="171"/>
      <c r="F1386" s="172"/>
    </row>
    <row r="1387" spans="1:6">
      <c r="A1387" s="169"/>
      <c r="B1387" s="170"/>
      <c r="C1387" s="170"/>
      <c r="E1387" s="171"/>
      <c r="F1387" s="172"/>
    </row>
    <row r="1388" spans="1:6">
      <c r="A1388" s="169"/>
      <c r="B1388" s="170"/>
      <c r="C1388" s="170"/>
      <c r="E1388" s="171"/>
      <c r="F1388" s="172"/>
    </row>
    <row r="1389" spans="1:6">
      <c r="A1389" s="169"/>
      <c r="B1389" s="170"/>
      <c r="C1389" s="170"/>
      <c r="E1389" s="171"/>
      <c r="F1389" s="172"/>
    </row>
    <row r="1390" spans="1:6">
      <c r="A1390" s="169"/>
      <c r="B1390" s="170"/>
      <c r="C1390" s="170"/>
      <c r="E1390" s="171"/>
      <c r="F1390" s="172"/>
    </row>
  </sheetData>
  <sheetProtection password="C610" sheet="1"/>
  <pageMargins left="0.98425196850393704" right="0.19685039370078741" top="0.98425196850393704" bottom="0.98425196850393704" header="0.19685039370078741" footer="0.19685039370078741"/>
  <pageSetup paperSize="9" orientation="portrait" horizontalDpi="360" verticalDpi="360" r:id="rId1"/>
  <headerFooter alignWithMargins="0">
    <oddHeader>&amp;R&amp;P/&amp;N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E2583-C140-439D-BA01-D0E87F93A9C5}">
  <dimension ref="A1:I36"/>
  <sheetViews>
    <sheetView view="pageBreakPreview" zoomScaleNormal="100" workbookViewId="0">
      <selection activeCell="E5" sqref="E5:E10"/>
    </sheetView>
  </sheetViews>
  <sheetFormatPr defaultColWidth="9.109375" defaultRowHeight="13.8"/>
  <cols>
    <col min="1" max="1" width="4.6640625" style="153" customWidth="1"/>
    <col min="2" max="2" width="45.6640625" style="140" customWidth="1"/>
    <col min="3" max="4" width="6.6640625" style="140" customWidth="1"/>
    <col min="5" max="5" width="12.6640625" style="147" customWidth="1"/>
    <col min="6" max="6" width="12.6640625" style="141" customWidth="1"/>
    <col min="7" max="256" width="9.109375" style="140"/>
    <col min="257" max="257" width="4.6640625" style="140" customWidth="1"/>
    <col min="258" max="258" width="45.6640625" style="140" customWidth="1"/>
    <col min="259" max="260" width="6.6640625" style="140" customWidth="1"/>
    <col min="261" max="262" width="12.6640625" style="140" customWidth="1"/>
    <col min="263" max="512" width="9.109375" style="140"/>
    <col min="513" max="513" width="4.6640625" style="140" customWidth="1"/>
    <col min="514" max="514" width="45.6640625" style="140" customWidth="1"/>
    <col min="515" max="516" width="6.6640625" style="140" customWidth="1"/>
    <col min="517" max="518" width="12.6640625" style="140" customWidth="1"/>
    <col min="519" max="768" width="9.109375" style="140"/>
    <col min="769" max="769" width="4.6640625" style="140" customWidth="1"/>
    <col min="770" max="770" width="45.6640625" style="140" customWidth="1"/>
    <col min="771" max="772" width="6.6640625" style="140" customWidth="1"/>
    <col min="773" max="774" width="12.6640625" style="140" customWidth="1"/>
    <col min="775" max="1024" width="9.109375" style="140"/>
    <col min="1025" max="1025" width="4.6640625" style="140" customWidth="1"/>
    <col min="1026" max="1026" width="45.6640625" style="140" customWidth="1"/>
    <col min="1027" max="1028" width="6.6640625" style="140" customWidth="1"/>
    <col min="1029" max="1030" width="12.6640625" style="140" customWidth="1"/>
    <col min="1031" max="1280" width="9.109375" style="140"/>
    <col min="1281" max="1281" width="4.6640625" style="140" customWidth="1"/>
    <col min="1282" max="1282" width="45.6640625" style="140" customWidth="1"/>
    <col min="1283" max="1284" width="6.6640625" style="140" customWidth="1"/>
    <col min="1285" max="1286" width="12.6640625" style="140" customWidth="1"/>
    <col min="1287" max="1536" width="9.109375" style="140"/>
    <col min="1537" max="1537" width="4.6640625" style="140" customWidth="1"/>
    <col min="1538" max="1538" width="45.6640625" style="140" customWidth="1"/>
    <col min="1539" max="1540" width="6.6640625" style="140" customWidth="1"/>
    <col min="1541" max="1542" width="12.6640625" style="140" customWidth="1"/>
    <col min="1543" max="1792" width="9.109375" style="140"/>
    <col min="1793" max="1793" width="4.6640625" style="140" customWidth="1"/>
    <col min="1794" max="1794" width="45.6640625" style="140" customWidth="1"/>
    <col min="1795" max="1796" width="6.6640625" style="140" customWidth="1"/>
    <col min="1797" max="1798" width="12.6640625" style="140" customWidth="1"/>
    <col min="1799" max="2048" width="9.109375" style="140"/>
    <col min="2049" max="2049" width="4.6640625" style="140" customWidth="1"/>
    <col min="2050" max="2050" width="45.6640625" style="140" customWidth="1"/>
    <col min="2051" max="2052" width="6.6640625" style="140" customWidth="1"/>
    <col min="2053" max="2054" width="12.6640625" style="140" customWidth="1"/>
    <col min="2055" max="2304" width="9.109375" style="140"/>
    <col min="2305" max="2305" width="4.6640625" style="140" customWidth="1"/>
    <col min="2306" max="2306" width="45.6640625" style="140" customWidth="1"/>
    <col min="2307" max="2308" width="6.6640625" style="140" customWidth="1"/>
    <col min="2309" max="2310" width="12.6640625" style="140" customWidth="1"/>
    <col min="2311" max="2560" width="9.109375" style="140"/>
    <col min="2561" max="2561" width="4.6640625" style="140" customWidth="1"/>
    <col min="2562" max="2562" width="45.6640625" style="140" customWidth="1"/>
    <col min="2563" max="2564" width="6.6640625" style="140" customWidth="1"/>
    <col min="2565" max="2566" width="12.6640625" style="140" customWidth="1"/>
    <col min="2567" max="2816" width="9.109375" style="140"/>
    <col min="2817" max="2817" width="4.6640625" style="140" customWidth="1"/>
    <col min="2818" max="2818" width="45.6640625" style="140" customWidth="1"/>
    <col min="2819" max="2820" width="6.6640625" style="140" customWidth="1"/>
    <col min="2821" max="2822" width="12.6640625" style="140" customWidth="1"/>
    <col min="2823" max="3072" width="9.109375" style="140"/>
    <col min="3073" max="3073" width="4.6640625" style="140" customWidth="1"/>
    <col min="3074" max="3074" width="45.6640625" style="140" customWidth="1"/>
    <col min="3075" max="3076" width="6.6640625" style="140" customWidth="1"/>
    <col min="3077" max="3078" width="12.6640625" style="140" customWidth="1"/>
    <col min="3079" max="3328" width="9.109375" style="140"/>
    <col min="3329" max="3329" width="4.6640625" style="140" customWidth="1"/>
    <col min="3330" max="3330" width="45.6640625" style="140" customWidth="1"/>
    <col min="3331" max="3332" width="6.6640625" style="140" customWidth="1"/>
    <col min="3333" max="3334" width="12.6640625" style="140" customWidth="1"/>
    <col min="3335" max="3584" width="9.109375" style="140"/>
    <col min="3585" max="3585" width="4.6640625" style="140" customWidth="1"/>
    <col min="3586" max="3586" width="45.6640625" style="140" customWidth="1"/>
    <col min="3587" max="3588" width="6.6640625" style="140" customWidth="1"/>
    <col min="3589" max="3590" width="12.6640625" style="140" customWidth="1"/>
    <col min="3591" max="3840" width="9.109375" style="140"/>
    <col min="3841" max="3841" width="4.6640625" style="140" customWidth="1"/>
    <col min="3842" max="3842" width="45.6640625" style="140" customWidth="1"/>
    <col min="3843" max="3844" width="6.6640625" style="140" customWidth="1"/>
    <col min="3845" max="3846" width="12.6640625" style="140" customWidth="1"/>
    <col min="3847" max="4096" width="9.109375" style="140"/>
    <col min="4097" max="4097" width="4.6640625" style="140" customWidth="1"/>
    <col min="4098" max="4098" width="45.6640625" style="140" customWidth="1"/>
    <col min="4099" max="4100" width="6.6640625" style="140" customWidth="1"/>
    <col min="4101" max="4102" width="12.6640625" style="140" customWidth="1"/>
    <col min="4103" max="4352" width="9.109375" style="140"/>
    <col min="4353" max="4353" width="4.6640625" style="140" customWidth="1"/>
    <col min="4354" max="4354" width="45.6640625" style="140" customWidth="1"/>
    <col min="4355" max="4356" width="6.6640625" style="140" customWidth="1"/>
    <col min="4357" max="4358" width="12.6640625" style="140" customWidth="1"/>
    <col min="4359" max="4608" width="9.109375" style="140"/>
    <col min="4609" max="4609" width="4.6640625" style="140" customWidth="1"/>
    <col min="4610" max="4610" width="45.6640625" style="140" customWidth="1"/>
    <col min="4611" max="4612" width="6.6640625" style="140" customWidth="1"/>
    <col min="4613" max="4614" width="12.6640625" style="140" customWidth="1"/>
    <col min="4615" max="4864" width="9.109375" style="140"/>
    <col min="4865" max="4865" width="4.6640625" style="140" customWidth="1"/>
    <col min="4866" max="4866" width="45.6640625" style="140" customWidth="1"/>
    <col min="4867" max="4868" width="6.6640625" style="140" customWidth="1"/>
    <col min="4869" max="4870" width="12.6640625" style="140" customWidth="1"/>
    <col min="4871" max="5120" width="9.109375" style="140"/>
    <col min="5121" max="5121" width="4.6640625" style="140" customWidth="1"/>
    <col min="5122" max="5122" width="45.6640625" style="140" customWidth="1"/>
    <col min="5123" max="5124" width="6.6640625" style="140" customWidth="1"/>
    <col min="5125" max="5126" width="12.6640625" style="140" customWidth="1"/>
    <col min="5127" max="5376" width="9.109375" style="140"/>
    <col min="5377" max="5377" width="4.6640625" style="140" customWidth="1"/>
    <col min="5378" max="5378" width="45.6640625" style="140" customWidth="1"/>
    <col min="5379" max="5380" width="6.6640625" style="140" customWidth="1"/>
    <col min="5381" max="5382" width="12.6640625" style="140" customWidth="1"/>
    <col min="5383" max="5632" width="9.109375" style="140"/>
    <col min="5633" max="5633" width="4.6640625" style="140" customWidth="1"/>
    <col min="5634" max="5634" width="45.6640625" style="140" customWidth="1"/>
    <col min="5635" max="5636" width="6.6640625" style="140" customWidth="1"/>
    <col min="5637" max="5638" width="12.6640625" style="140" customWidth="1"/>
    <col min="5639" max="5888" width="9.109375" style="140"/>
    <col min="5889" max="5889" width="4.6640625" style="140" customWidth="1"/>
    <col min="5890" max="5890" width="45.6640625" style="140" customWidth="1"/>
    <col min="5891" max="5892" width="6.6640625" style="140" customWidth="1"/>
    <col min="5893" max="5894" width="12.6640625" style="140" customWidth="1"/>
    <col min="5895" max="6144" width="9.109375" style="140"/>
    <col min="6145" max="6145" width="4.6640625" style="140" customWidth="1"/>
    <col min="6146" max="6146" width="45.6640625" style="140" customWidth="1"/>
    <col min="6147" max="6148" width="6.6640625" style="140" customWidth="1"/>
    <col min="6149" max="6150" width="12.6640625" style="140" customWidth="1"/>
    <col min="6151" max="6400" width="9.109375" style="140"/>
    <col min="6401" max="6401" width="4.6640625" style="140" customWidth="1"/>
    <col min="6402" max="6402" width="45.6640625" style="140" customWidth="1"/>
    <col min="6403" max="6404" width="6.6640625" style="140" customWidth="1"/>
    <col min="6405" max="6406" width="12.6640625" style="140" customWidth="1"/>
    <col min="6407" max="6656" width="9.109375" style="140"/>
    <col min="6657" max="6657" width="4.6640625" style="140" customWidth="1"/>
    <col min="6658" max="6658" width="45.6640625" style="140" customWidth="1"/>
    <col min="6659" max="6660" width="6.6640625" style="140" customWidth="1"/>
    <col min="6661" max="6662" width="12.6640625" style="140" customWidth="1"/>
    <col min="6663" max="6912" width="9.109375" style="140"/>
    <col min="6913" max="6913" width="4.6640625" style="140" customWidth="1"/>
    <col min="6914" max="6914" width="45.6640625" style="140" customWidth="1"/>
    <col min="6915" max="6916" width="6.6640625" style="140" customWidth="1"/>
    <col min="6917" max="6918" width="12.6640625" style="140" customWidth="1"/>
    <col min="6919" max="7168" width="9.109375" style="140"/>
    <col min="7169" max="7169" width="4.6640625" style="140" customWidth="1"/>
    <col min="7170" max="7170" width="45.6640625" style="140" customWidth="1"/>
    <col min="7171" max="7172" width="6.6640625" style="140" customWidth="1"/>
    <col min="7173" max="7174" width="12.6640625" style="140" customWidth="1"/>
    <col min="7175" max="7424" width="9.109375" style="140"/>
    <col min="7425" max="7425" width="4.6640625" style="140" customWidth="1"/>
    <col min="7426" max="7426" width="45.6640625" style="140" customWidth="1"/>
    <col min="7427" max="7428" width="6.6640625" style="140" customWidth="1"/>
    <col min="7429" max="7430" width="12.6640625" style="140" customWidth="1"/>
    <col min="7431" max="7680" width="9.109375" style="140"/>
    <col min="7681" max="7681" width="4.6640625" style="140" customWidth="1"/>
    <col min="7682" max="7682" width="45.6640625" style="140" customWidth="1"/>
    <col min="7683" max="7684" width="6.6640625" style="140" customWidth="1"/>
    <col min="7685" max="7686" width="12.6640625" style="140" customWidth="1"/>
    <col min="7687" max="7936" width="9.109375" style="140"/>
    <col min="7937" max="7937" width="4.6640625" style="140" customWidth="1"/>
    <col min="7938" max="7938" width="45.6640625" style="140" customWidth="1"/>
    <col min="7939" max="7940" width="6.6640625" style="140" customWidth="1"/>
    <col min="7941" max="7942" width="12.6640625" style="140" customWidth="1"/>
    <col min="7943" max="8192" width="9.109375" style="140"/>
    <col min="8193" max="8193" width="4.6640625" style="140" customWidth="1"/>
    <col min="8194" max="8194" width="45.6640625" style="140" customWidth="1"/>
    <col min="8195" max="8196" width="6.6640625" style="140" customWidth="1"/>
    <col min="8197" max="8198" width="12.6640625" style="140" customWidth="1"/>
    <col min="8199" max="8448" width="9.109375" style="140"/>
    <col min="8449" max="8449" width="4.6640625" style="140" customWidth="1"/>
    <col min="8450" max="8450" width="45.6640625" style="140" customWidth="1"/>
    <col min="8451" max="8452" width="6.6640625" style="140" customWidth="1"/>
    <col min="8453" max="8454" width="12.6640625" style="140" customWidth="1"/>
    <col min="8455" max="8704" width="9.109375" style="140"/>
    <col min="8705" max="8705" width="4.6640625" style="140" customWidth="1"/>
    <col min="8706" max="8706" width="45.6640625" style="140" customWidth="1"/>
    <col min="8707" max="8708" width="6.6640625" style="140" customWidth="1"/>
    <col min="8709" max="8710" width="12.6640625" style="140" customWidth="1"/>
    <col min="8711" max="8960" width="9.109375" style="140"/>
    <col min="8961" max="8961" width="4.6640625" style="140" customWidth="1"/>
    <col min="8962" max="8962" width="45.6640625" style="140" customWidth="1"/>
    <col min="8963" max="8964" width="6.6640625" style="140" customWidth="1"/>
    <col min="8965" max="8966" width="12.6640625" style="140" customWidth="1"/>
    <col min="8967" max="9216" width="9.109375" style="140"/>
    <col min="9217" max="9217" width="4.6640625" style="140" customWidth="1"/>
    <col min="9218" max="9218" width="45.6640625" style="140" customWidth="1"/>
    <col min="9219" max="9220" width="6.6640625" style="140" customWidth="1"/>
    <col min="9221" max="9222" width="12.6640625" style="140" customWidth="1"/>
    <col min="9223" max="9472" width="9.109375" style="140"/>
    <col min="9473" max="9473" width="4.6640625" style="140" customWidth="1"/>
    <col min="9474" max="9474" width="45.6640625" style="140" customWidth="1"/>
    <col min="9475" max="9476" width="6.6640625" style="140" customWidth="1"/>
    <col min="9477" max="9478" width="12.6640625" style="140" customWidth="1"/>
    <col min="9479" max="9728" width="9.109375" style="140"/>
    <col min="9729" max="9729" width="4.6640625" style="140" customWidth="1"/>
    <col min="9730" max="9730" width="45.6640625" style="140" customWidth="1"/>
    <col min="9731" max="9732" width="6.6640625" style="140" customWidth="1"/>
    <col min="9733" max="9734" width="12.6640625" style="140" customWidth="1"/>
    <col min="9735" max="9984" width="9.109375" style="140"/>
    <col min="9985" max="9985" width="4.6640625" style="140" customWidth="1"/>
    <col min="9986" max="9986" width="45.6640625" style="140" customWidth="1"/>
    <col min="9987" max="9988" width="6.6640625" style="140" customWidth="1"/>
    <col min="9989" max="9990" width="12.6640625" style="140" customWidth="1"/>
    <col min="9991" max="10240" width="9.109375" style="140"/>
    <col min="10241" max="10241" width="4.6640625" style="140" customWidth="1"/>
    <col min="10242" max="10242" width="45.6640625" style="140" customWidth="1"/>
    <col min="10243" max="10244" width="6.6640625" style="140" customWidth="1"/>
    <col min="10245" max="10246" width="12.6640625" style="140" customWidth="1"/>
    <col min="10247" max="10496" width="9.109375" style="140"/>
    <col min="10497" max="10497" width="4.6640625" style="140" customWidth="1"/>
    <col min="10498" max="10498" width="45.6640625" style="140" customWidth="1"/>
    <col min="10499" max="10500" width="6.6640625" style="140" customWidth="1"/>
    <col min="10501" max="10502" width="12.6640625" style="140" customWidth="1"/>
    <col min="10503" max="10752" width="9.109375" style="140"/>
    <col min="10753" max="10753" width="4.6640625" style="140" customWidth="1"/>
    <col min="10754" max="10754" width="45.6640625" style="140" customWidth="1"/>
    <col min="10755" max="10756" width="6.6640625" style="140" customWidth="1"/>
    <col min="10757" max="10758" width="12.6640625" style="140" customWidth="1"/>
    <col min="10759" max="11008" width="9.109375" style="140"/>
    <col min="11009" max="11009" width="4.6640625" style="140" customWidth="1"/>
    <col min="11010" max="11010" width="45.6640625" style="140" customWidth="1"/>
    <col min="11011" max="11012" width="6.6640625" style="140" customWidth="1"/>
    <col min="11013" max="11014" width="12.6640625" style="140" customWidth="1"/>
    <col min="11015" max="11264" width="9.109375" style="140"/>
    <col min="11265" max="11265" width="4.6640625" style="140" customWidth="1"/>
    <col min="11266" max="11266" width="45.6640625" style="140" customWidth="1"/>
    <col min="11267" max="11268" width="6.6640625" style="140" customWidth="1"/>
    <col min="11269" max="11270" width="12.6640625" style="140" customWidth="1"/>
    <col min="11271" max="11520" width="9.109375" style="140"/>
    <col min="11521" max="11521" width="4.6640625" style="140" customWidth="1"/>
    <col min="11522" max="11522" width="45.6640625" style="140" customWidth="1"/>
    <col min="11523" max="11524" width="6.6640625" style="140" customWidth="1"/>
    <col min="11525" max="11526" width="12.6640625" style="140" customWidth="1"/>
    <col min="11527" max="11776" width="9.109375" style="140"/>
    <col min="11777" max="11777" width="4.6640625" style="140" customWidth="1"/>
    <col min="11778" max="11778" width="45.6640625" style="140" customWidth="1"/>
    <col min="11779" max="11780" width="6.6640625" style="140" customWidth="1"/>
    <col min="11781" max="11782" width="12.6640625" style="140" customWidth="1"/>
    <col min="11783" max="12032" width="9.109375" style="140"/>
    <col min="12033" max="12033" width="4.6640625" style="140" customWidth="1"/>
    <col min="12034" max="12034" width="45.6640625" style="140" customWidth="1"/>
    <col min="12035" max="12036" width="6.6640625" style="140" customWidth="1"/>
    <col min="12037" max="12038" width="12.6640625" style="140" customWidth="1"/>
    <col min="12039" max="12288" width="9.109375" style="140"/>
    <col min="12289" max="12289" width="4.6640625" style="140" customWidth="1"/>
    <col min="12290" max="12290" width="45.6640625" style="140" customWidth="1"/>
    <col min="12291" max="12292" width="6.6640625" style="140" customWidth="1"/>
    <col min="12293" max="12294" width="12.6640625" style="140" customWidth="1"/>
    <col min="12295" max="12544" width="9.109375" style="140"/>
    <col min="12545" max="12545" width="4.6640625" style="140" customWidth="1"/>
    <col min="12546" max="12546" width="45.6640625" style="140" customWidth="1"/>
    <col min="12547" max="12548" width="6.6640625" style="140" customWidth="1"/>
    <col min="12549" max="12550" width="12.6640625" style="140" customWidth="1"/>
    <col min="12551" max="12800" width="9.109375" style="140"/>
    <col min="12801" max="12801" width="4.6640625" style="140" customWidth="1"/>
    <col min="12802" max="12802" width="45.6640625" style="140" customWidth="1"/>
    <col min="12803" max="12804" width="6.6640625" style="140" customWidth="1"/>
    <col min="12805" max="12806" width="12.6640625" style="140" customWidth="1"/>
    <col min="12807" max="13056" width="9.109375" style="140"/>
    <col min="13057" max="13057" width="4.6640625" style="140" customWidth="1"/>
    <col min="13058" max="13058" width="45.6640625" style="140" customWidth="1"/>
    <col min="13059" max="13060" width="6.6640625" style="140" customWidth="1"/>
    <col min="13061" max="13062" width="12.6640625" style="140" customWidth="1"/>
    <col min="13063" max="13312" width="9.109375" style="140"/>
    <col min="13313" max="13313" width="4.6640625" style="140" customWidth="1"/>
    <col min="13314" max="13314" width="45.6640625" style="140" customWidth="1"/>
    <col min="13315" max="13316" width="6.6640625" style="140" customWidth="1"/>
    <col min="13317" max="13318" width="12.6640625" style="140" customWidth="1"/>
    <col min="13319" max="13568" width="9.109375" style="140"/>
    <col min="13569" max="13569" width="4.6640625" style="140" customWidth="1"/>
    <col min="13570" max="13570" width="45.6640625" style="140" customWidth="1"/>
    <col min="13571" max="13572" width="6.6640625" style="140" customWidth="1"/>
    <col min="13573" max="13574" width="12.6640625" style="140" customWidth="1"/>
    <col min="13575" max="13824" width="9.109375" style="140"/>
    <col min="13825" max="13825" width="4.6640625" style="140" customWidth="1"/>
    <col min="13826" max="13826" width="45.6640625" style="140" customWidth="1"/>
    <col min="13827" max="13828" width="6.6640625" style="140" customWidth="1"/>
    <col min="13829" max="13830" width="12.6640625" style="140" customWidth="1"/>
    <col min="13831" max="14080" width="9.109375" style="140"/>
    <col min="14081" max="14081" width="4.6640625" style="140" customWidth="1"/>
    <col min="14082" max="14082" width="45.6640625" style="140" customWidth="1"/>
    <col min="14083" max="14084" width="6.6640625" style="140" customWidth="1"/>
    <col min="14085" max="14086" width="12.6640625" style="140" customWidth="1"/>
    <col min="14087" max="14336" width="9.109375" style="140"/>
    <col min="14337" max="14337" width="4.6640625" style="140" customWidth="1"/>
    <col min="14338" max="14338" width="45.6640625" style="140" customWidth="1"/>
    <col min="14339" max="14340" width="6.6640625" style="140" customWidth="1"/>
    <col min="14341" max="14342" width="12.6640625" style="140" customWidth="1"/>
    <col min="14343" max="14592" width="9.109375" style="140"/>
    <col min="14593" max="14593" width="4.6640625" style="140" customWidth="1"/>
    <col min="14594" max="14594" width="45.6640625" style="140" customWidth="1"/>
    <col min="14595" max="14596" width="6.6640625" style="140" customWidth="1"/>
    <col min="14597" max="14598" width="12.6640625" style="140" customWidth="1"/>
    <col min="14599" max="14848" width="9.109375" style="140"/>
    <col min="14849" max="14849" width="4.6640625" style="140" customWidth="1"/>
    <col min="14850" max="14850" width="45.6640625" style="140" customWidth="1"/>
    <col min="14851" max="14852" width="6.6640625" style="140" customWidth="1"/>
    <col min="14853" max="14854" width="12.6640625" style="140" customWidth="1"/>
    <col min="14855" max="15104" width="9.109375" style="140"/>
    <col min="15105" max="15105" width="4.6640625" style="140" customWidth="1"/>
    <col min="15106" max="15106" width="45.6640625" style="140" customWidth="1"/>
    <col min="15107" max="15108" width="6.6640625" style="140" customWidth="1"/>
    <col min="15109" max="15110" width="12.6640625" style="140" customWidth="1"/>
    <col min="15111" max="15360" width="9.109375" style="140"/>
    <col min="15361" max="15361" width="4.6640625" style="140" customWidth="1"/>
    <col min="15362" max="15362" width="45.6640625" style="140" customWidth="1"/>
    <col min="15363" max="15364" width="6.6640625" style="140" customWidth="1"/>
    <col min="15365" max="15366" width="12.6640625" style="140" customWidth="1"/>
    <col min="15367" max="15616" width="9.109375" style="140"/>
    <col min="15617" max="15617" width="4.6640625" style="140" customWidth="1"/>
    <col min="15618" max="15618" width="45.6640625" style="140" customWidth="1"/>
    <col min="15619" max="15620" width="6.6640625" style="140" customWidth="1"/>
    <col min="15621" max="15622" width="12.6640625" style="140" customWidth="1"/>
    <col min="15623" max="15872" width="9.109375" style="140"/>
    <col min="15873" max="15873" width="4.6640625" style="140" customWidth="1"/>
    <col min="15874" max="15874" width="45.6640625" style="140" customWidth="1"/>
    <col min="15875" max="15876" width="6.6640625" style="140" customWidth="1"/>
    <col min="15877" max="15878" width="12.6640625" style="140" customWidth="1"/>
    <col min="15879" max="16128" width="9.109375" style="140"/>
    <col min="16129" max="16129" width="4.6640625" style="140" customWidth="1"/>
    <col min="16130" max="16130" width="45.6640625" style="140" customWidth="1"/>
    <col min="16131" max="16132" width="6.6640625" style="140" customWidth="1"/>
    <col min="16133" max="16134" width="12.6640625" style="140" customWidth="1"/>
    <col min="16135" max="16384" width="9.109375" style="140"/>
  </cols>
  <sheetData>
    <row r="1" spans="1:6" ht="17.399999999999999">
      <c r="A1" s="173" t="s">
        <v>128</v>
      </c>
      <c r="B1" s="174" t="s">
        <v>129</v>
      </c>
      <c r="C1" s="170"/>
      <c r="D1" s="170"/>
    </row>
    <row r="2" spans="1:6">
      <c r="A2" s="175"/>
      <c r="B2" s="176"/>
      <c r="C2" s="170"/>
      <c r="D2" s="170"/>
    </row>
    <row r="3" spans="1:6">
      <c r="A3" s="175" t="s">
        <v>155</v>
      </c>
      <c r="B3" s="176"/>
      <c r="C3" s="170"/>
      <c r="D3" s="170"/>
    </row>
    <row r="4" spans="1:6">
      <c r="A4" s="175"/>
      <c r="B4" s="176"/>
      <c r="C4" s="170"/>
      <c r="D4" s="170"/>
    </row>
    <row r="5" spans="1:6" ht="27.6">
      <c r="A5" s="175" t="s">
        <v>141</v>
      </c>
      <c r="B5" s="177" t="s">
        <v>232</v>
      </c>
      <c r="C5" s="178" t="s">
        <v>17</v>
      </c>
      <c r="D5" s="179">
        <v>1</v>
      </c>
      <c r="E5" s="579"/>
      <c r="F5" s="147">
        <f>D5*E5</f>
        <v>0</v>
      </c>
    </row>
    <row r="6" spans="1:6" s="183" customFormat="1">
      <c r="A6" s="180"/>
      <c r="B6" s="177" t="s">
        <v>233</v>
      </c>
      <c r="C6" s="181"/>
      <c r="D6" s="182"/>
      <c r="E6" s="580"/>
      <c r="F6" s="184"/>
    </row>
    <row r="7" spans="1:6" s="183" customFormat="1">
      <c r="A7" s="180"/>
      <c r="B7" s="177" t="s">
        <v>234</v>
      </c>
      <c r="C7" s="181"/>
      <c r="D7" s="182"/>
      <c r="E7" s="580"/>
      <c r="F7" s="184"/>
    </row>
    <row r="8" spans="1:6" ht="27.6">
      <c r="A8" s="175"/>
      <c r="B8" s="177" t="s">
        <v>235</v>
      </c>
      <c r="C8" s="170"/>
      <c r="D8" s="170"/>
      <c r="E8" s="581"/>
    </row>
    <row r="9" spans="1:6">
      <c r="A9" s="175"/>
      <c r="B9" s="177"/>
      <c r="C9" s="170"/>
      <c r="D9" s="170"/>
      <c r="E9" s="581"/>
    </row>
    <row r="10" spans="1:6" ht="124.2">
      <c r="A10" s="175" t="s">
        <v>126</v>
      </c>
      <c r="B10" s="177" t="s">
        <v>236</v>
      </c>
      <c r="C10" s="178" t="s">
        <v>17</v>
      </c>
      <c r="D10" s="179">
        <v>1</v>
      </c>
      <c r="E10" s="579"/>
      <c r="F10" s="147">
        <f>D10*E10</f>
        <v>0</v>
      </c>
    </row>
    <row r="11" spans="1:6" ht="27.6">
      <c r="A11" s="180"/>
      <c r="B11" s="177" t="s">
        <v>237</v>
      </c>
      <c r="C11" s="181"/>
      <c r="D11" s="182"/>
      <c r="E11" s="183"/>
      <c r="F11" s="184"/>
    </row>
    <row r="12" spans="1:6" s="183" customFormat="1" ht="27.6">
      <c r="A12" s="180"/>
      <c r="B12" s="177" t="s">
        <v>238</v>
      </c>
      <c r="C12" s="181"/>
      <c r="D12" s="182"/>
      <c r="F12" s="184"/>
    </row>
    <row r="13" spans="1:6" s="183" customFormat="1" ht="27.6">
      <c r="A13" s="180"/>
      <c r="B13" s="177" t="s">
        <v>239</v>
      </c>
      <c r="C13" s="181"/>
      <c r="D13" s="182"/>
      <c r="F13" s="184"/>
    </row>
    <row r="14" spans="1:6" s="183" customFormat="1" ht="27.6">
      <c r="A14" s="180"/>
      <c r="B14" s="177" t="s">
        <v>240</v>
      </c>
      <c r="C14" s="181"/>
      <c r="D14" s="182"/>
      <c r="F14" s="184"/>
    </row>
    <row r="15" spans="1:6" s="183" customFormat="1">
      <c r="A15" s="180"/>
      <c r="B15" s="177" t="s">
        <v>241</v>
      </c>
      <c r="C15" s="181"/>
      <c r="D15" s="182"/>
      <c r="F15" s="184"/>
    </row>
    <row r="16" spans="1:6" s="183" customFormat="1">
      <c r="A16" s="180"/>
      <c r="B16" s="177" t="s">
        <v>242</v>
      </c>
      <c r="C16" s="181"/>
      <c r="D16" s="182"/>
      <c r="F16" s="184"/>
    </row>
    <row r="17" spans="1:9" s="183" customFormat="1">
      <c r="A17" s="180"/>
      <c r="B17" s="177" t="s">
        <v>243</v>
      </c>
      <c r="C17" s="181"/>
      <c r="D17" s="182"/>
      <c r="F17" s="184"/>
    </row>
    <row r="18" spans="1:9">
      <c r="A18" s="185"/>
      <c r="B18" s="177" t="s">
        <v>244</v>
      </c>
      <c r="C18" s="181"/>
      <c r="D18" s="186"/>
      <c r="E18" s="156"/>
      <c r="F18" s="147"/>
    </row>
    <row r="19" spans="1:9">
      <c r="A19" s="185"/>
      <c r="B19" s="177" t="s">
        <v>245</v>
      </c>
      <c r="C19" s="181"/>
      <c r="D19" s="186"/>
      <c r="E19" s="156"/>
      <c r="F19" s="147"/>
    </row>
    <row r="20" spans="1:9" s="183" customFormat="1">
      <c r="A20" s="187"/>
      <c r="B20" s="177" t="s">
        <v>246</v>
      </c>
      <c r="C20" s="178"/>
      <c r="D20" s="188"/>
      <c r="F20" s="184"/>
    </row>
    <row r="21" spans="1:9" s="183" customFormat="1" ht="27.6">
      <c r="A21" s="180"/>
      <c r="B21" s="177" t="s">
        <v>247</v>
      </c>
      <c r="C21" s="181"/>
      <c r="D21" s="182"/>
      <c r="F21" s="184"/>
    </row>
    <row r="22" spans="1:9" s="183" customFormat="1" ht="41.4">
      <c r="A22" s="180"/>
      <c r="B22" s="177" t="s">
        <v>248</v>
      </c>
      <c r="C22" s="181"/>
      <c r="D22" s="182"/>
      <c r="F22" s="184"/>
    </row>
    <row r="23" spans="1:9" s="183" customFormat="1" ht="27.6">
      <c r="A23" s="180"/>
      <c r="B23" s="177" t="s">
        <v>249</v>
      </c>
      <c r="C23" s="181"/>
      <c r="D23" s="182"/>
      <c r="F23" s="184"/>
    </row>
    <row r="24" spans="1:9" s="183" customFormat="1" ht="27.6">
      <c r="A24" s="180"/>
      <c r="B24" s="177" t="s">
        <v>250</v>
      </c>
      <c r="C24" s="181"/>
      <c r="D24" s="182"/>
      <c r="F24" s="184"/>
    </row>
    <row r="25" spans="1:9" s="183" customFormat="1" ht="41.4">
      <c r="A25" s="180"/>
      <c r="B25" s="177" t="s">
        <v>251</v>
      </c>
      <c r="C25" s="181"/>
      <c r="D25" s="182"/>
      <c r="F25" s="184"/>
    </row>
    <row r="26" spans="1:9">
      <c r="A26" s="175"/>
      <c r="B26" s="177" t="s">
        <v>252</v>
      </c>
      <c r="C26" s="178"/>
      <c r="D26" s="179"/>
      <c r="E26" s="156"/>
      <c r="F26" s="147"/>
    </row>
    <row r="27" spans="1:9">
      <c r="A27" s="175"/>
      <c r="B27" s="177" t="s">
        <v>253</v>
      </c>
      <c r="C27" s="178"/>
      <c r="D27" s="179"/>
      <c r="E27" s="156"/>
      <c r="F27" s="147"/>
    </row>
    <row r="28" spans="1:9">
      <c r="A28" s="175"/>
      <c r="B28" s="177" t="s">
        <v>254</v>
      </c>
      <c r="C28" s="178"/>
      <c r="D28" s="179"/>
      <c r="E28" s="156"/>
      <c r="F28" s="147"/>
    </row>
    <row r="29" spans="1:9" s="145" customFormat="1">
      <c r="A29" s="189"/>
      <c r="B29" s="190" t="s">
        <v>255</v>
      </c>
      <c r="C29" s="191"/>
      <c r="D29" s="192"/>
      <c r="E29" s="140"/>
      <c r="F29" s="193"/>
      <c r="H29" s="194"/>
      <c r="I29" s="195"/>
    </row>
    <row r="30" spans="1:9" s="145" customFormat="1">
      <c r="A30" s="189"/>
      <c r="B30" s="190" t="s">
        <v>256</v>
      </c>
      <c r="C30" s="191"/>
      <c r="D30" s="192"/>
      <c r="E30" s="140"/>
      <c r="F30" s="193"/>
      <c r="H30" s="194"/>
      <c r="I30" s="195"/>
    </row>
    <row r="31" spans="1:9" ht="27.6">
      <c r="A31" s="175"/>
      <c r="B31" s="177" t="s">
        <v>235</v>
      </c>
      <c r="C31" s="170"/>
      <c r="D31" s="170"/>
      <c r="E31" s="156"/>
    </row>
    <row r="32" spans="1:9">
      <c r="A32" s="187"/>
      <c r="B32" s="177"/>
      <c r="C32" s="178"/>
      <c r="D32" s="188"/>
      <c r="E32" s="183"/>
      <c r="F32" s="184"/>
    </row>
    <row r="33" spans="1:6">
      <c r="A33" s="175" t="s">
        <v>128</v>
      </c>
      <c r="B33" s="177" t="s">
        <v>231</v>
      </c>
      <c r="C33" s="178" t="s">
        <v>35</v>
      </c>
      <c r="D33" s="179">
        <v>5</v>
      </c>
      <c r="E33" s="196"/>
      <c r="F33" s="197">
        <f>SUM(F5:F31)*D33/100</f>
        <v>0</v>
      </c>
    </row>
    <row r="34" spans="1:6" ht="14.4" thickBot="1">
      <c r="A34" s="198"/>
      <c r="B34" s="199"/>
      <c r="C34" s="199"/>
      <c r="D34" s="199"/>
      <c r="E34" s="163"/>
      <c r="F34" s="168"/>
    </row>
    <row r="35" spans="1:6">
      <c r="A35" s="175"/>
      <c r="B35" s="176"/>
      <c r="C35" s="176"/>
      <c r="D35" s="176"/>
      <c r="E35" s="160"/>
    </row>
    <row r="36" spans="1:6">
      <c r="A36" s="175" t="s">
        <v>154</v>
      </c>
      <c r="B36" s="176"/>
      <c r="C36" s="178"/>
      <c r="D36" s="179"/>
      <c r="E36" s="160"/>
      <c r="F36" s="147">
        <f>SUM(F5:F33)</f>
        <v>0</v>
      </c>
    </row>
  </sheetData>
  <sheetProtection password="C610" sheet="1"/>
  <pageMargins left="0.98425196850393704" right="0.19685039370078741" top="0.98425196850393704" bottom="0.98425196850393704" header="0.19685039370078741" footer="0.19685039370078741"/>
  <pageSetup paperSize="9" orientation="portrait" horizontalDpi="360" verticalDpi="360" r:id="rId1"/>
  <headerFooter alignWithMargins="0">
    <oddHeader>&amp;R&amp;P/&amp;N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735D4-6FF7-4E4F-AED0-5A7B2476DEAE}">
  <dimension ref="A1:I53"/>
  <sheetViews>
    <sheetView view="pageBreakPreview" topLeftCell="A19" zoomScaleNormal="100" workbookViewId="0">
      <selection activeCell="B26" sqref="B26"/>
    </sheetView>
  </sheetViews>
  <sheetFormatPr defaultColWidth="9.109375" defaultRowHeight="13.8"/>
  <cols>
    <col min="1" max="1" width="4.6640625" style="143" customWidth="1"/>
    <col min="2" max="2" width="45.6640625" style="140" customWidth="1"/>
    <col min="3" max="4" width="6.6640625" style="140" customWidth="1"/>
    <col min="5" max="5" width="12.6640625" style="160" customWidth="1"/>
    <col min="6" max="6" width="12.6640625" style="141" customWidth="1"/>
    <col min="7" max="256" width="9.109375" style="140"/>
    <col min="257" max="257" width="4.6640625" style="140" customWidth="1"/>
    <col min="258" max="258" width="45.6640625" style="140" customWidth="1"/>
    <col min="259" max="260" width="6.6640625" style="140" customWidth="1"/>
    <col min="261" max="262" width="12.6640625" style="140" customWidth="1"/>
    <col min="263" max="512" width="9.109375" style="140"/>
    <col min="513" max="513" width="4.6640625" style="140" customWidth="1"/>
    <col min="514" max="514" width="45.6640625" style="140" customWidth="1"/>
    <col min="515" max="516" width="6.6640625" style="140" customWidth="1"/>
    <col min="517" max="518" width="12.6640625" style="140" customWidth="1"/>
    <col min="519" max="768" width="9.109375" style="140"/>
    <col min="769" max="769" width="4.6640625" style="140" customWidth="1"/>
    <col min="770" max="770" width="45.6640625" style="140" customWidth="1"/>
    <col min="771" max="772" width="6.6640625" style="140" customWidth="1"/>
    <col min="773" max="774" width="12.6640625" style="140" customWidth="1"/>
    <col min="775" max="1024" width="9.109375" style="140"/>
    <col min="1025" max="1025" width="4.6640625" style="140" customWidth="1"/>
    <col min="1026" max="1026" width="45.6640625" style="140" customWidth="1"/>
    <col min="1027" max="1028" width="6.6640625" style="140" customWidth="1"/>
    <col min="1029" max="1030" width="12.6640625" style="140" customWidth="1"/>
    <col min="1031" max="1280" width="9.109375" style="140"/>
    <col min="1281" max="1281" width="4.6640625" style="140" customWidth="1"/>
    <col min="1282" max="1282" width="45.6640625" style="140" customWidth="1"/>
    <col min="1283" max="1284" width="6.6640625" style="140" customWidth="1"/>
    <col min="1285" max="1286" width="12.6640625" style="140" customWidth="1"/>
    <col min="1287" max="1536" width="9.109375" style="140"/>
    <col min="1537" max="1537" width="4.6640625" style="140" customWidth="1"/>
    <col min="1538" max="1538" width="45.6640625" style="140" customWidth="1"/>
    <col min="1539" max="1540" width="6.6640625" style="140" customWidth="1"/>
    <col min="1541" max="1542" width="12.6640625" style="140" customWidth="1"/>
    <col min="1543" max="1792" width="9.109375" style="140"/>
    <col min="1793" max="1793" width="4.6640625" style="140" customWidth="1"/>
    <col min="1794" max="1794" width="45.6640625" style="140" customWidth="1"/>
    <col min="1795" max="1796" width="6.6640625" style="140" customWidth="1"/>
    <col min="1797" max="1798" width="12.6640625" style="140" customWidth="1"/>
    <col min="1799" max="2048" width="9.109375" style="140"/>
    <col min="2049" max="2049" width="4.6640625" style="140" customWidth="1"/>
    <col min="2050" max="2050" width="45.6640625" style="140" customWidth="1"/>
    <col min="2051" max="2052" width="6.6640625" style="140" customWidth="1"/>
    <col min="2053" max="2054" width="12.6640625" style="140" customWidth="1"/>
    <col min="2055" max="2304" width="9.109375" style="140"/>
    <col min="2305" max="2305" width="4.6640625" style="140" customWidth="1"/>
    <col min="2306" max="2306" width="45.6640625" style="140" customWidth="1"/>
    <col min="2307" max="2308" width="6.6640625" style="140" customWidth="1"/>
    <col min="2309" max="2310" width="12.6640625" style="140" customWidth="1"/>
    <col min="2311" max="2560" width="9.109375" style="140"/>
    <col min="2561" max="2561" width="4.6640625" style="140" customWidth="1"/>
    <col min="2562" max="2562" width="45.6640625" style="140" customWidth="1"/>
    <col min="2563" max="2564" width="6.6640625" style="140" customWidth="1"/>
    <col min="2565" max="2566" width="12.6640625" style="140" customWidth="1"/>
    <col min="2567" max="2816" width="9.109375" style="140"/>
    <col min="2817" max="2817" width="4.6640625" style="140" customWidth="1"/>
    <col min="2818" max="2818" width="45.6640625" style="140" customWidth="1"/>
    <col min="2819" max="2820" width="6.6640625" style="140" customWidth="1"/>
    <col min="2821" max="2822" width="12.6640625" style="140" customWidth="1"/>
    <col min="2823" max="3072" width="9.109375" style="140"/>
    <col min="3073" max="3073" width="4.6640625" style="140" customWidth="1"/>
    <col min="3074" max="3074" width="45.6640625" style="140" customWidth="1"/>
    <col min="3075" max="3076" width="6.6640625" style="140" customWidth="1"/>
    <col min="3077" max="3078" width="12.6640625" style="140" customWidth="1"/>
    <col min="3079" max="3328" width="9.109375" style="140"/>
    <col min="3329" max="3329" width="4.6640625" style="140" customWidth="1"/>
    <col min="3330" max="3330" width="45.6640625" style="140" customWidth="1"/>
    <col min="3331" max="3332" width="6.6640625" style="140" customWidth="1"/>
    <col min="3333" max="3334" width="12.6640625" style="140" customWidth="1"/>
    <col min="3335" max="3584" width="9.109375" style="140"/>
    <col min="3585" max="3585" width="4.6640625" style="140" customWidth="1"/>
    <col min="3586" max="3586" width="45.6640625" style="140" customWidth="1"/>
    <col min="3587" max="3588" width="6.6640625" style="140" customWidth="1"/>
    <col min="3589" max="3590" width="12.6640625" style="140" customWidth="1"/>
    <col min="3591" max="3840" width="9.109375" style="140"/>
    <col min="3841" max="3841" width="4.6640625" style="140" customWidth="1"/>
    <col min="3842" max="3842" width="45.6640625" style="140" customWidth="1"/>
    <col min="3843" max="3844" width="6.6640625" style="140" customWidth="1"/>
    <col min="3845" max="3846" width="12.6640625" style="140" customWidth="1"/>
    <col min="3847" max="4096" width="9.109375" style="140"/>
    <col min="4097" max="4097" width="4.6640625" style="140" customWidth="1"/>
    <col min="4098" max="4098" width="45.6640625" style="140" customWidth="1"/>
    <col min="4099" max="4100" width="6.6640625" style="140" customWidth="1"/>
    <col min="4101" max="4102" width="12.6640625" style="140" customWidth="1"/>
    <col min="4103" max="4352" width="9.109375" style="140"/>
    <col min="4353" max="4353" width="4.6640625" style="140" customWidth="1"/>
    <col min="4354" max="4354" width="45.6640625" style="140" customWidth="1"/>
    <col min="4355" max="4356" width="6.6640625" style="140" customWidth="1"/>
    <col min="4357" max="4358" width="12.6640625" style="140" customWidth="1"/>
    <col min="4359" max="4608" width="9.109375" style="140"/>
    <col min="4609" max="4609" width="4.6640625" style="140" customWidth="1"/>
    <col min="4610" max="4610" width="45.6640625" style="140" customWidth="1"/>
    <col min="4611" max="4612" width="6.6640625" style="140" customWidth="1"/>
    <col min="4613" max="4614" width="12.6640625" style="140" customWidth="1"/>
    <col min="4615" max="4864" width="9.109375" style="140"/>
    <col min="4865" max="4865" width="4.6640625" style="140" customWidth="1"/>
    <col min="4866" max="4866" width="45.6640625" style="140" customWidth="1"/>
    <col min="4867" max="4868" width="6.6640625" style="140" customWidth="1"/>
    <col min="4869" max="4870" width="12.6640625" style="140" customWidth="1"/>
    <col min="4871" max="5120" width="9.109375" style="140"/>
    <col min="5121" max="5121" width="4.6640625" style="140" customWidth="1"/>
    <col min="5122" max="5122" width="45.6640625" style="140" customWidth="1"/>
    <col min="5123" max="5124" width="6.6640625" style="140" customWidth="1"/>
    <col min="5125" max="5126" width="12.6640625" style="140" customWidth="1"/>
    <col min="5127" max="5376" width="9.109375" style="140"/>
    <col min="5377" max="5377" width="4.6640625" style="140" customWidth="1"/>
    <col min="5378" max="5378" width="45.6640625" style="140" customWidth="1"/>
    <col min="5379" max="5380" width="6.6640625" style="140" customWidth="1"/>
    <col min="5381" max="5382" width="12.6640625" style="140" customWidth="1"/>
    <col min="5383" max="5632" width="9.109375" style="140"/>
    <col min="5633" max="5633" width="4.6640625" style="140" customWidth="1"/>
    <col min="5634" max="5634" width="45.6640625" style="140" customWidth="1"/>
    <col min="5635" max="5636" width="6.6640625" style="140" customWidth="1"/>
    <col min="5637" max="5638" width="12.6640625" style="140" customWidth="1"/>
    <col min="5639" max="5888" width="9.109375" style="140"/>
    <col min="5889" max="5889" width="4.6640625" style="140" customWidth="1"/>
    <col min="5890" max="5890" width="45.6640625" style="140" customWidth="1"/>
    <col min="5891" max="5892" width="6.6640625" style="140" customWidth="1"/>
    <col min="5893" max="5894" width="12.6640625" style="140" customWidth="1"/>
    <col min="5895" max="6144" width="9.109375" style="140"/>
    <col min="6145" max="6145" width="4.6640625" style="140" customWidth="1"/>
    <col min="6146" max="6146" width="45.6640625" style="140" customWidth="1"/>
    <col min="6147" max="6148" width="6.6640625" style="140" customWidth="1"/>
    <col min="6149" max="6150" width="12.6640625" style="140" customWidth="1"/>
    <col min="6151" max="6400" width="9.109375" style="140"/>
    <col min="6401" max="6401" width="4.6640625" style="140" customWidth="1"/>
    <col min="6402" max="6402" width="45.6640625" style="140" customWidth="1"/>
    <col min="6403" max="6404" width="6.6640625" style="140" customWidth="1"/>
    <col min="6405" max="6406" width="12.6640625" style="140" customWidth="1"/>
    <col min="6407" max="6656" width="9.109375" style="140"/>
    <col min="6657" max="6657" width="4.6640625" style="140" customWidth="1"/>
    <col min="6658" max="6658" width="45.6640625" style="140" customWidth="1"/>
    <col min="6659" max="6660" width="6.6640625" style="140" customWidth="1"/>
    <col min="6661" max="6662" width="12.6640625" style="140" customWidth="1"/>
    <col min="6663" max="6912" width="9.109375" style="140"/>
    <col min="6913" max="6913" width="4.6640625" style="140" customWidth="1"/>
    <col min="6914" max="6914" width="45.6640625" style="140" customWidth="1"/>
    <col min="6915" max="6916" width="6.6640625" style="140" customWidth="1"/>
    <col min="6917" max="6918" width="12.6640625" style="140" customWidth="1"/>
    <col min="6919" max="7168" width="9.109375" style="140"/>
    <col min="7169" max="7169" width="4.6640625" style="140" customWidth="1"/>
    <col min="7170" max="7170" width="45.6640625" style="140" customWidth="1"/>
    <col min="7171" max="7172" width="6.6640625" style="140" customWidth="1"/>
    <col min="7173" max="7174" width="12.6640625" style="140" customWidth="1"/>
    <col min="7175" max="7424" width="9.109375" style="140"/>
    <col min="7425" max="7425" width="4.6640625" style="140" customWidth="1"/>
    <col min="7426" max="7426" width="45.6640625" style="140" customWidth="1"/>
    <col min="7427" max="7428" width="6.6640625" style="140" customWidth="1"/>
    <col min="7429" max="7430" width="12.6640625" style="140" customWidth="1"/>
    <col min="7431" max="7680" width="9.109375" style="140"/>
    <col min="7681" max="7681" width="4.6640625" style="140" customWidth="1"/>
    <col min="7682" max="7682" width="45.6640625" style="140" customWidth="1"/>
    <col min="7683" max="7684" width="6.6640625" style="140" customWidth="1"/>
    <col min="7685" max="7686" width="12.6640625" style="140" customWidth="1"/>
    <col min="7687" max="7936" width="9.109375" style="140"/>
    <col min="7937" max="7937" width="4.6640625" style="140" customWidth="1"/>
    <col min="7938" max="7938" width="45.6640625" style="140" customWidth="1"/>
    <col min="7939" max="7940" width="6.6640625" style="140" customWidth="1"/>
    <col min="7941" max="7942" width="12.6640625" style="140" customWidth="1"/>
    <col min="7943" max="8192" width="9.109375" style="140"/>
    <col min="8193" max="8193" width="4.6640625" style="140" customWidth="1"/>
    <col min="8194" max="8194" width="45.6640625" style="140" customWidth="1"/>
    <col min="8195" max="8196" width="6.6640625" style="140" customWidth="1"/>
    <col min="8197" max="8198" width="12.6640625" style="140" customWidth="1"/>
    <col min="8199" max="8448" width="9.109375" style="140"/>
    <col min="8449" max="8449" width="4.6640625" style="140" customWidth="1"/>
    <col min="8450" max="8450" width="45.6640625" style="140" customWidth="1"/>
    <col min="8451" max="8452" width="6.6640625" style="140" customWidth="1"/>
    <col min="8453" max="8454" width="12.6640625" style="140" customWidth="1"/>
    <col min="8455" max="8704" width="9.109375" style="140"/>
    <col min="8705" max="8705" width="4.6640625" style="140" customWidth="1"/>
    <col min="8706" max="8706" width="45.6640625" style="140" customWidth="1"/>
    <col min="8707" max="8708" width="6.6640625" style="140" customWidth="1"/>
    <col min="8709" max="8710" width="12.6640625" style="140" customWidth="1"/>
    <col min="8711" max="8960" width="9.109375" style="140"/>
    <col min="8961" max="8961" width="4.6640625" style="140" customWidth="1"/>
    <col min="8962" max="8962" width="45.6640625" style="140" customWidth="1"/>
    <col min="8963" max="8964" width="6.6640625" style="140" customWidth="1"/>
    <col min="8965" max="8966" width="12.6640625" style="140" customWidth="1"/>
    <col min="8967" max="9216" width="9.109375" style="140"/>
    <col min="9217" max="9217" width="4.6640625" style="140" customWidth="1"/>
    <col min="9218" max="9218" width="45.6640625" style="140" customWidth="1"/>
    <col min="9219" max="9220" width="6.6640625" style="140" customWidth="1"/>
    <col min="9221" max="9222" width="12.6640625" style="140" customWidth="1"/>
    <col min="9223" max="9472" width="9.109375" style="140"/>
    <col min="9473" max="9473" width="4.6640625" style="140" customWidth="1"/>
    <col min="9474" max="9474" width="45.6640625" style="140" customWidth="1"/>
    <col min="9475" max="9476" width="6.6640625" style="140" customWidth="1"/>
    <col min="9477" max="9478" width="12.6640625" style="140" customWidth="1"/>
    <col min="9479" max="9728" width="9.109375" style="140"/>
    <col min="9729" max="9729" width="4.6640625" style="140" customWidth="1"/>
    <col min="9730" max="9730" width="45.6640625" style="140" customWidth="1"/>
    <col min="9731" max="9732" width="6.6640625" style="140" customWidth="1"/>
    <col min="9733" max="9734" width="12.6640625" style="140" customWidth="1"/>
    <col min="9735" max="9984" width="9.109375" style="140"/>
    <col min="9985" max="9985" width="4.6640625" style="140" customWidth="1"/>
    <col min="9986" max="9986" width="45.6640625" style="140" customWidth="1"/>
    <col min="9987" max="9988" width="6.6640625" style="140" customWidth="1"/>
    <col min="9989" max="9990" width="12.6640625" style="140" customWidth="1"/>
    <col min="9991" max="10240" width="9.109375" style="140"/>
    <col min="10241" max="10241" width="4.6640625" style="140" customWidth="1"/>
    <col min="10242" max="10242" width="45.6640625" style="140" customWidth="1"/>
    <col min="10243" max="10244" width="6.6640625" style="140" customWidth="1"/>
    <col min="10245" max="10246" width="12.6640625" style="140" customWidth="1"/>
    <col min="10247" max="10496" width="9.109375" style="140"/>
    <col min="10497" max="10497" width="4.6640625" style="140" customWidth="1"/>
    <col min="10498" max="10498" width="45.6640625" style="140" customWidth="1"/>
    <col min="10499" max="10500" width="6.6640625" style="140" customWidth="1"/>
    <col min="10501" max="10502" width="12.6640625" style="140" customWidth="1"/>
    <col min="10503" max="10752" width="9.109375" style="140"/>
    <col min="10753" max="10753" width="4.6640625" style="140" customWidth="1"/>
    <col min="10754" max="10754" width="45.6640625" style="140" customWidth="1"/>
    <col min="10755" max="10756" width="6.6640625" style="140" customWidth="1"/>
    <col min="10757" max="10758" width="12.6640625" style="140" customWidth="1"/>
    <col min="10759" max="11008" width="9.109375" style="140"/>
    <col min="11009" max="11009" width="4.6640625" style="140" customWidth="1"/>
    <col min="11010" max="11010" width="45.6640625" style="140" customWidth="1"/>
    <col min="11011" max="11012" width="6.6640625" style="140" customWidth="1"/>
    <col min="11013" max="11014" width="12.6640625" style="140" customWidth="1"/>
    <col min="11015" max="11264" width="9.109375" style="140"/>
    <col min="11265" max="11265" width="4.6640625" style="140" customWidth="1"/>
    <col min="11266" max="11266" width="45.6640625" style="140" customWidth="1"/>
    <col min="11267" max="11268" width="6.6640625" style="140" customWidth="1"/>
    <col min="11269" max="11270" width="12.6640625" style="140" customWidth="1"/>
    <col min="11271" max="11520" width="9.109375" style="140"/>
    <col min="11521" max="11521" width="4.6640625" style="140" customWidth="1"/>
    <col min="11522" max="11522" width="45.6640625" style="140" customWidth="1"/>
    <col min="11523" max="11524" width="6.6640625" style="140" customWidth="1"/>
    <col min="11525" max="11526" width="12.6640625" style="140" customWidth="1"/>
    <col min="11527" max="11776" width="9.109375" style="140"/>
    <col min="11777" max="11777" width="4.6640625" style="140" customWidth="1"/>
    <col min="11778" max="11778" width="45.6640625" style="140" customWidth="1"/>
    <col min="11779" max="11780" width="6.6640625" style="140" customWidth="1"/>
    <col min="11781" max="11782" width="12.6640625" style="140" customWidth="1"/>
    <col min="11783" max="12032" width="9.109375" style="140"/>
    <col min="12033" max="12033" width="4.6640625" style="140" customWidth="1"/>
    <col min="12034" max="12034" width="45.6640625" style="140" customWidth="1"/>
    <col min="12035" max="12036" width="6.6640625" style="140" customWidth="1"/>
    <col min="12037" max="12038" width="12.6640625" style="140" customWidth="1"/>
    <col min="12039" max="12288" width="9.109375" style="140"/>
    <col min="12289" max="12289" width="4.6640625" style="140" customWidth="1"/>
    <col min="12290" max="12290" width="45.6640625" style="140" customWidth="1"/>
    <col min="12291" max="12292" width="6.6640625" style="140" customWidth="1"/>
    <col min="12293" max="12294" width="12.6640625" style="140" customWidth="1"/>
    <col min="12295" max="12544" width="9.109375" style="140"/>
    <col min="12545" max="12545" width="4.6640625" style="140" customWidth="1"/>
    <col min="12546" max="12546" width="45.6640625" style="140" customWidth="1"/>
    <col min="12547" max="12548" width="6.6640625" style="140" customWidth="1"/>
    <col min="12549" max="12550" width="12.6640625" style="140" customWidth="1"/>
    <col min="12551" max="12800" width="9.109375" style="140"/>
    <col min="12801" max="12801" width="4.6640625" style="140" customWidth="1"/>
    <col min="12802" max="12802" width="45.6640625" style="140" customWidth="1"/>
    <col min="12803" max="12804" width="6.6640625" style="140" customWidth="1"/>
    <col min="12805" max="12806" width="12.6640625" style="140" customWidth="1"/>
    <col min="12807" max="13056" width="9.109375" style="140"/>
    <col min="13057" max="13057" width="4.6640625" style="140" customWidth="1"/>
    <col min="13058" max="13058" width="45.6640625" style="140" customWidth="1"/>
    <col min="13059" max="13060" width="6.6640625" style="140" customWidth="1"/>
    <col min="13061" max="13062" width="12.6640625" style="140" customWidth="1"/>
    <col min="13063" max="13312" width="9.109375" style="140"/>
    <col min="13313" max="13313" width="4.6640625" style="140" customWidth="1"/>
    <col min="13314" max="13314" width="45.6640625" style="140" customWidth="1"/>
    <col min="13315" max="13316" width="6.6640625" style="140" customWidth="1"/>
    <col min="13317" max="13318" width="12.6640625" style="140" customWidth="1"/>
    <col min="13319" max="13568" width="9.109375" style="140"/>
    <col min="13569" max="13569" width="4.6640625" style="140" customWidth="1"/>
    <col min="13570" max="13570" width="45.6640625" style="140" customWidth="1"/>
    <col min="13571" max="13572" width="6.6640625" style="140" customWidth="1"/>
    <col min="13573" max="13574" width="12.6640625" style="140" customWidth="1"/>
    <col min="13575" max="13824" width="9.109375" style="140"/>
    <col min="13825" max="13825" width="4.6640625" style="140" customWidth="1"/>
    <col min="13826" max="13826" width="45.6640625" style="140" customWidth="1"/>
    <col min="13827" max="13828" width="6.6640625" style="140" customWidth="1"/>
    <col min="13829" max="13830" width="12.6640625" style="140" customWidth="1"/>
    <col min="13831" max="14080" width="9.109375" style="140"/>
    <col min="14081" max="14081" width="4.6640625" style="140" customWidth="1"/>
    <col min="14082" max="14082" width="45.6640625" style="140" customWidth="1"/>
    <col min="14083" max="14084" width="6.6640625" style="140" customWidth="1"/>
    <col min="14085" max="14086" width="12.6640625" style="140" customWidth="1"/>
    <col min="14087" max="14336" width="9.109375" style="140"/>
    <col min="14337" max="14337" width="4.6640625" style="140" customWidth="1"/>
    <col min="14338" max="14338" width="45.6640625" style="140" customWidth="1"/>
    <col min="14339" max="14340" width="6.6640625" style="140" customWidth="1"/>
    <col min="14341" max="14342" width="12.6640625" style="140" customWidth="1"/>
    <col min="14343" max="14592" width="9.109375" style="140"/>
    <col min="14593" max="14593" width="4.6640625" style="140" customWidth="1"/>
    <col min="14594" max="14594" width="45.6640625" style="140" customWidth="1"/>
    <col min="14595" max="14596" width="6.6640625" style="140" customWidth="1"/>
    <col min="14597" max="14598" width="12.6640625" style="140" customWidth="1"/>
    <col min="14599" max="14848" width="9.109375" style="140"/>
    <col min="14849" max="14849" width="4.6640625" style="140" customWidth="1"/>
    <col min="14850" max="14850" width="45.6640625" style="140" customWidth="1"/>
    <col min="14851" max="14852" width="6.6640625" style="140" customWidth="1"/>
    <col min="14853" max="14854" width="12.6640625" style="140" customWidth="1"/>
    <col min="14855" max="15104" width="9.109375" style="140"/>
    <col min="15105" max="15105" width="4.6640625" style="140" customWidth="1"/>
    <col min="15106" max="15106" width="45.6640625" style="140" customWidth="1"/>
    <col min="15107" max="15108" width="6.6640625" style="140" customWidth="1"/>
    <col min="15109" max="15110" width="12.6640625" style="140" customWidth="1"/>
    <col min="15111" max="15360" width="9.109375" style="140"/>
    <col min="15361" max="15361" width="4.6640625" style="140" customWidth="1"/>
    <col min="15362" max="15362" width="45.6640625" style="140" customWidth="1"/>
    <col min="15363" max="15364" width="6.6640625" style="140" customWidth="1"/>
    <col min="15365" max="15366" width="12.6640625" style="140" customWidth="1"/>
    <col min="15367" max="15616" width="9.109375" style="140"/>
    <col min="15617" max="15617" width="4.6640625" style="140" customWidth="1"/>
    <col min="15618" max="15618" width="45.6640625" style="140" customWidth="1"/>
    <col min="15619" max="15620" width="6.6640625" style="140" customWidth="1"/>
    <col min="15621" max="15622" width="12.6640625" style="140" customWidth="1"/>
    <col min="15623" max="15872" width="9.109375" style="140"/>
    <col min="15873" max="15873" width="4.6640625" style="140" customWidth="1"/>
    <col min="15874" max="15874" width="45.6640625" style="140" customWidth="1"/>
    <col min="15875" max="15876" width="6.6640625" style="140" customWidth="1"/>
    <col min="15877" max="15878" width="12.6640625" style="140" customWidth="1"/>
    <col min="15879" max="16128" width="9.109375" style="140"/>
    <col min="16129" max="16129" width="4.6640625" style="140" customWidth="1"/>
    <col min="16130" max="16130" width="45.6640625" style="140" customWidth="1"/>
    <col min="16131" max="16132" width="6.6640625" style="140" customWidth="1"/>
    <col min="16133" max="16134" width="12.6640625" style="140" customWidth="1"/>
    <col min="16135" max="16384" width="9.109375" style="140"/>
  </cols>
  <sheetData>
    <row r="1" spans="1:6" ht="17.399999999999999">
      <c r="A1" s="144" t="s">
        <v>130</v>
      </c>
      <c r="B1" s="144" t="s">
        <v>131</v>
      </c>
    </row>
    <row r="3" spans="1:6">
      <c r="A3" s="143" t="s">
        <v>155</v>
      </c>
    </row>
    <row r="5" spans="1:6" ht="41.4">
      <c r="A5" s="166" t="s">
        <v>141</v>
      </c>
      <c r="B5" s="149" t="s">
        <v>257</v>
      </c>
      <c r="F5" s="165"/>
    </row>
    <row r="6" spans="1:6">
      <c r="B6" s="157" t="s">
        <v>163</v>
      </c>
      <c r="C6" s="158" t="s">
        <v>158</v>
      </c>
      <c r="D6" s="140">
        <v>3</v>
      </c>
      <c r="E6" s="578"/>
      <c r="F6" s="160">
        <f>D6*E6</f>
        <v>0</v>
      </c>
    </row>
    <row r="7" spans="1:6">
      <c r="B7" s="157"/>
      <c r="C7" s="158"/>
      <c r="E7" s="578"/>
      <c r="F7" s="160"/>
    </row>
    <row r="8" spans="1:6" ht="27.6">
      <c r="A8" s="153" t="s">
        <v>126</v>
      </c>
      <c r="B8" s="200" t="s">
        <v>258</v>
      </c>
      <c r="C8" s="155" t="s">
        <v>158</v>
      </c>
      <c r="D8" s="156">
        <v>12</v>
      </c>
      <c r="E8" s="578"/>
      <c r="F8" s="147">
        <f>D8*E8</f>
        <v>0</v>
      </c>
    </row>
    <row r="9" spans="1:6">
      <c r="B9" s="157"/>
      <c r="C9" s="158"/>
      <c r="E9" s="578"/>
      <c r="F9" s="160"/>
    </row>
    <row r="10" spans="1:6" ht="27.6">
      <c r="A10" s="153" t="s">
        <v>128</v>
      </c>
      <c r="B10" s="200" t="s">
        <v>259</v>
      </c>
      <c r="C10" s="155" t="s">
        <v>17</v>
      </c>
      <c r="D10" s="156">
        <v>18</v>
      </c>
      <c r="E10" s="578"/>
      <c r="F10" s="147">
        <f>D10*E10</f>
        <v>0</v>
      </c>
    </row>
    <row r="11" spans="1:6">
      <c r="B11" s="157"/>
      <c r="C11" s="158"/>
      <c r="E11" s="578"/>
      <c r="F11" s="160"/>
    </row>
    <row r="12" spans="1:6">
      <c r="A12" s="153" t="s">
        <v>130</v>
      </c>
      <c r="B12" s="200" t="s">
        <v>260</v>
      </c>
      <c r="C12" s="155" t="s">
        <v>211</v>
      </c>
      <c r="D12" s="156">
        <v>1</v>
      </c>
      <c r="E12" s="578"/>
      <c r="F12" s="147">
        <f>D12*E12</f>
        <v>0</v>
      </c>
    </row>
    <row r="13" spans="1:6" ht="15" customHeight="1">
      <c r="A13" s="153"/>
      <c r="B13" s="154"/>
      <c r="C13" s="155"/>
      <c r="D13" s="156"/>
      <c r="E13" s="578"/>
      <c r="F13" s="147"/>
    </row>
    <row r="14" spans="1:6" ht="69">
      <c r="A14" s="153" t="s">
        <v>132</v>
      </c>
      <c r="B14" s="154" t="s">
        <v>261</v>
      </c>
      <c r="C14" s="155" t="s">
        <v>158</v>
      </c>
      <c r="D14" s="156">
        <v>80</v>
      </c>
      <c r="E14" s="578"/>
      <c r="F14" s="147">
        <f>D14*E14</f>
        <v>0</v>
      </c>
    </row>
    <row r="15" spans="1:6">
      <c r="A15" s="153"/>
      <c r="B15" s="154"/>
      <c r="C15" s="155"/>
      <c r="D15" s="156"/>
      <c r="E15" s="578"/>
      <c r="F15" s="147"/>
    </row>
    <row r="16" spans="1:6" ht="41.4">
      <c r="A16" s="153" t="s">
        <v>134</v>
      </c>
      <c r="B16" s="154" t="s">
        <v>262</v>
      </c>
      <c r="C16" s="155" t="s">
        <v>17</v>
      </c>
      <c r="D16" s="156">
        <v>12</v>
      </c>
      <c r="E16" s="578"/>
      <c r="F16" s="147">
        <f>D16*E16</f>
        <v>0</v>
      </c>
    </row>
    <row r="17" spans="1:9">
      <c r="A17" s="153"/>
      <c r="B17" s="154"/>
      <c r="C17" s="155"/>
      <c r="D17" s="156"/>
      <c r="E17" s="578"/>
      <c r="F17" s="147"/>
    </row>
    <row r="18" spans="1:9" ht="55.2">
      <c r="A18" s="153" t="s">
        <v>136</v>
      </c>
      <c r="B18" s="154" t="s">
        <v>263</v>
      </c>
      <c r="C18" s="155" t="s">
        <v>17</v>
      </c>
      <c r="D18" s="156">
        <v>12</v>
      </c>
      <c r="E18" s="578"/>
      <c r="F18" s="147">
        <f>D18*E18</f>
        <v>0</v>
      </c>
    </row>
    <row r="19" spans="1:9">
      <c r="A19" s="153"/>
      <c r="B19" s="154"/>
      <c r="C19" s="155"/>
      <c r="D19" s="156"/>
      <c r="E19" s="578"/>
      <c r="F19" s="147"/>
    </row>
    <row r="20" spans="1:9" ht="69">
      <c r="A20" s="153" t="s">
        <v>138</v>
      </c>
      <c r="B20" s="157" t="s">
        <v>264</v>
      </c>
      <c r="C20" s="155" t="s">
        <v>17</v>
      </c>
      <c r="D20" s="156">
        <v>12</v>
      </c>
      <c r="E20" s="578"/>
      <c r="F20" s="147">
        <f>D20*E20</f>
        <v>0</v>
      </c>
    </row>
    <row r="21" spans="1:9">
      <c r="A21" s="153"/>
      <c r="B21" s="154"/>
      <c r="C21" s="155"/>
      <c r="D21" s="156"/>
      <c r="E21" s="578"/>
      <c r="F21" s="147"/>
    </row>
    <row r="22" spans="1:9" ht="55.2">
      <c r="A22" s="153" t="s">
        <v>139</v>
      </c>
      <c r="B22" s="157" t="s">
        <v>265</v>
      </c>
      <c r="C22" s="155" t="s">
        <v>17</v>
      </c>
      <c r="D22" s="156">
        <v>5</v>
      </c>
      <c r="E22" s="578"/>
      <c r="F22" s="147">
        <f>D22*E22</f>
        <v>0</v>
      </c>
    </row>
    <row r="23" spans="1:9">
      <c r="A23" s="153"/>
      <c r="B23" s="154"/>
      <c r="C23" s="155"/>
      <c r="D23" s="156"/>
      <c r="E23" s="578"/>
      <c r="F23" s="147"/>
    </row>
    <row r="24" spans="1:9" ht="27.6">
      <c r="A24" s="153" t="s">
        <v>152</v>
      </c>
      <c r="B24" s="154" t="s">
        <v>266</v>
      </c>
      <c r="C24" s="155" t="s">
        <v>17</v>
      </c>
      <c r="D24" s="156">
        <v>24</v>
      </c>
      <c r="E24" s="578"/>
      <c r="F24" s="147">
        <f>D24*E24</f>
        <v>0</v>
      </c>
    </row>
    <row r="25" spans="1:9">
      <c r="A25" s="153"/>
      <c r="B25" s="154"/>
      <c r="C25" s="155"/>
      <c r="D25" s="156"/>
      <c r="E25" s="578"/>
      <c r="F25" s="147"/>
    </row>
    <row r="26" spans="1:9" ht="55.2">
      <c r="A26" s="153" t="s">
        <v>185</v>
      </c>
      <c r="B26" s="154" t="s">
        <v>267</v>
      </c>
      <c r="C26" s="155" t="s">
        <v>158</v>
      </c>
      <c r="D26" s="156">
        <v>20</v>
      </c>
      <c r="E26" s="578"/>
      <c r="F26" s="147">
        <f>D26*E26</f>
        <v>0</v>
      </c>
    </row>
    <row r="27" spans="1:9">
      <c r="A27" s="153"/>
      <c r="B27" s="154"/>
      <c r="C27" s="155"/>
      <c r="D27" s="156"/>
      <c r="E27" s="578"/>
      <c r="F27" s="147"/>
    </row>
    <row r="28" spans="1:9" s="145" customFormat="1" ht="69">
      <c r="A28" s="153" t="s">
        <v>187</v>
      </c>
      <c r="B28" s="154" t="s">
        <v>268</v>
      </c>
      <c r="C28" s="201"/>
      <c r="D28" s="202"/>
      <c r="E28" s="582"/>
      <c r="F28" s="203"/>
      <c r="H28" s="194"/>
      <c r="I28" s="195"/>
    </row>
    <row r="29" spans="1:9" s="145" customFormat="1" ht="110.4">
      <c r="A29" s="189"/>
      <c r="B29" s="204" t="s">
        <v>269</v>
      </c>
      <c r="C29" s="191" t="s">
        <v>17</v>
      </c>
      <c r="D29" s="140">
        <v>1</v>
      </c>
      <c r="E29" s="583"/>
      <c r="F29" s="205"/>
    </row>
    <row r="30" spans="1:9" s="145" customFormat="1">
      <c r="A30" s="206"/>
      <c r="B30" s="190" t="s">
        <v>270</v>
      </c>
      <c r="C30" s="191" t="s">
        <v>17</v>
      </c>
      <c r="D30" s="207">
        <v>1</v>
      </c>
      <c r="E30" s="584"/>
      <c r="F30" s="207"/>
      <c r="H30" s="208"/>
      <c r="I30" s="195"/>
    </row>
    <row r="31" spans="1:9" s="145" customFormat="1" ht="27.6">
      <c r="A31" s="206"/>
      <c r="B31" s="190" t="s">
        <v>271</v>
      </c>
      <c r="C31" s="191" t="s">
        <v>17</v>
      </c>
      <c r="D31" s="207">
        <v>5</v>
      </c>
      <c r="E31" s="584"/>
      <c r="F31" s="207"/>
      <c r="H31" s="208"/>
      <c r="I31" s="195"/>
    </row>
    <row r="32" spans="1:9" s="145" customFormat="1" ht="41.4">
      <c r="A32" s="209"/>
      <c r="B32" s="210" t="s">
        <v>272</v>
      </c>
      <c r="C32" s="211" t="s">
        <v>17</v>
      </c>
      <c r="D32" s="212">
        <v>1</v>
      </c>
      <c r="E32" s="584"/>
      <c r="F32" s="212"/>
      <c r="H32" s="213"/>
      <c r="I32" s="195"/>
    </row>
    <row r="33" spans="1:9" s="145" customFormat="1" ht="82.8">
      <c r="A33" s="206"/>
      <c r="B33" s="214" t="s">
        <v>273</v>
      </c>
      <c r="C33" s="211" t="s">
        <v>17</v>
      </c>
      <c r="D33" s="215">
        <v>1</v>
      </c>
      <c r="E33" s="584"/>
      <c r="F33" s="140"/>
      <c r="H33" s="216"/>
    </row>
    <row r="34" spans="1:9" s="145" customFormat="1" ht="27.6">
      <c r="A34" s="209"/>
      <c r="B34" s="210" t="s">
        <v>274</v>
      </c>
      <c r="C34" s="211" t="s">
        <v>17</v>
      </c>
      <c r="D34" s="212">
        <v>1</v>
      </c>
      <c r="E34" s="584"/>
      <c r="F34" s="212"/>
      <c r="H34" s="213"/>
      <c r="I34" s="195"/>
    </row>
    <row r="35" spans="1:9" s="145" customFormat="1">
      <c r="A35" s="209"/>
      <c r="B35" s="210" t="s">
        <v>275</v>
      </c>
      <c r="C35" s="211" t="s">
        <v>17</v>
      </c>
      <c r="D35" s="212">
        <v>2</v>
      </c>
      <c r="E35" s="584"/>
      <c r="F35" s="212"/>
      <c r="H35" s="213"/>
      <c r="I35" s="195"/>
    </row>
    <row r="36" spans="1:9" s="145" customFormat="1" ht="27.6">
      <c r="A36" s="209"/>
      <c r="B36" s="210" t="s">
        <v>276</v>
      </c>
      <c r="C36" s="211" t="s">
        <v>277</v>
      </c>
      <c r="D36" s="212">
        <v>1</v>
      </c>
      <c r="E36" s="584"/>
      <c r="F36" s="212"/>
      <c r="H36" s="213"/>
      <c r="I36" s="195"/>
    </row>
    <row r="37" spans="1:9" s="145" customFormat="1" ht="27.6">
      <c r="A37" s="209"/>
      <c r="B37" s="210" t="s">
        <v>278</v>
      </c>
      <c r="C37" s="211" t="s">
        <v>277</v>
      </c>
      <c r="D37" s="212">
        <v>1</v>
      </c>
      <c r="E37" s="584"/>
      <c r="F37" s="212"/>
      <c r="H37" s="213"/>
      <c r="I37" s="195"/>
    </row>
    <row r="38" spans="1:9" s="145" customFormat="1" ht="27.6">
      <c r="A38" s="209"/>
      <c r="B38" s="210" t="s">
        <v>279</v>
      </c>
      <c r="C38" s="211" t="s">
        <v>277</v>
      </c>
      <c r="D38" s="212">
        <v>1</v>
      </c>
      <c r="E38" s="584"/>
      <c r="F38" s="212"/>
      <c r="H38" s="213"/>
      <c r="I38" s="195"/>
    </row>
    <row r="39" spans="1:9" s="145" customFormat="1">
      <c r="A39" s="189"/>
      <c r="B39" s="190" t="s">
        <v>280</v>
      </c>
      <c r="C39" s="191" t="s">
        <v>17</v>
      </c>
      <c r="D39" s="192">
        <v>10</v>
      </c>
      <c r="E39" s="584"/>
      <c r="F39" s="193"/>
      <c r="H39" s="194"/>
      <c r="I39" s="195"/>
    </row>
    <row r="40" spans="1:9" s="145" customFormat="1">
      <c r="A40" s="189"/>
      <c r="B40" s="190" t="s">
        <v>281</v>
      </c>
      <c r="C40" s="191" t="s">
        <v>17</v>
      </c>
      <c r="D40" s="192">
        <v>6</v>
      </c>
      <c r="E40" s="584"/>
      <c r="F40" s="193"/>
      <c r="H40" s="194"/>
      <c r="I40" s="195"/>
    </row>
    <row r="41" spans="1:9" s="145" customFormat="1">
      <c r="A41" s="189"/>
      <c r="B41" s="190" t="s">
        <v>282</v>
      </c>
      <c r="C41" s="191" t="s">
        <v>17</v>
      </c>
      <c r="D41" s="192">
        <v>5</v>
      </c>
      <c r="E41" s="584"/>
      <c r="F41" s="193"/>
      <c r="H41" s="194"/>
      <c r="I41" s="195"/>
    </row>
    <row r="42" spans="1:9" s="145" customFormat="1">
      <c r="A42" s="189"/>
      <c r="B42" s="190" t="s">
        <v>283</v>
      </c>
      <c r="C42" s="191" t="s">
        <v>17</v>
      </c>
      <c r="D42" s="192">
        <v>1</v>
      </c>
      <c r="E42" s="584"/>
      <c r="F42" s="193"/>
      <c r="H42" s="194"/>
      <c r="I42" s="195"/>
    </row>
    <row r="43" spans="1:9" s="145" customFormat="1">
      <c r="A43" s="189"/>
      <c r="B43" s="190" t="s">
        <v>284</v>
      </c>
      <c r="C43" s="191" t="s">
        <v>17</v>
      </c>
      <c r="D43" s="192">
        <v>1</v>
      </c>
      <c r="E43" s="584"/>
      <c r="F43" s="193"/>
      <c r="H43" s="194"/>
      <c r="I43" s="195"/>
    </row>
    <row r="44" spans="1:9" s="145" customFormat="1">
      <c r="A44" s="189"/>
      <c r="B44" s="190" t="s">
        <v>285</v>
      </c>
      <c r="C44" s="191" t="s">
        <v>211</v>
      </c>
      <c r="D44" s="192">
        <v>1</v>
      </c>
      <c r="E44" s="584"/>
      <c r="F44" s="193"/>
      <c r="H44" s="194"/>
      <c r="I44" s="195"/>
    </row>
    <row r="45" spans="1:9">
      <c r="B45" s="217" t="s">
        <v>286</v>
      </c>
      <c r="C45" s="217" t="s">
        <v>211</v>
      </c>
      <c r="D45" s="217">
        <v>1</v>
      </c>
      <c r="E45" s="578"/>
      <c r="F45" s="147">
        <f>D45*E45</f>
        <v>0</v>
      </c>
    </row>
    <row r="46" spans="1:9">
      <c r="E46" s="585"/>
    </row>
    <row r="47" spans="1:9" ht="27.6">
      <c r="A47" s="153" t="s">
        <v>189</v>
      </c>
      <c r="B47" s="149" t="s">
        <v>287</v>
      </c>
      <c r="C47" s="155" t="s">
        <v>17</v>
      </c>
      <c r="D47" s="156">
        <v>1</v>
      </c>
      <c r="E47" s="579"/>
      <c r="F47" s="196">
        <f>D47*E47</f>
        <v>0</v>
      </c>
    </row>
    <row r="48" spans="1:9">
      <c r="A48" s="218"/>
      <c r="B48" s="176"/>
      <c r="C48" s="176"/>
      <c r="D48" s="176"/>
      <c r="E48" s="196"/>
      <c r="F48" s="219"/>
    </row>
    <row r="49" spans="1:6">
      <c r="A49" s="175" t="s">
        <v>192</v>
      </c>
      <c r="B49" s="177" t="s">
        <v>231</v>
      </c>
      <c r="C49" s="178" t="s">
        <v>35</v>
      </c>
      <c r="D49" s="179">
        <v>5</v>
      </c>
      <c r="E49" s="196"/>
      <c r="F49" s="197">
        <f>SUM(F6:F47)*D49/100</f>
        <v>0</v>
      </c>
    </row>
    <row r="50" spans="1:6" ht="14.4" thickBot="1">
      <c r="A50" s="220"/>
      <c r="B50" s="199"/>
      <c r="C50" s="199"/>
      <c r="D50" s="199"/>
      <c r="E50" s="221"/>
      <c r="F50" s="222"/>
    </row>
    <row r="51" spans="1:6">
      <c r="A51" s="218"/>
      <c r="B51" s="176"/>
      <c r="C51" s="176"/>
      <c r="D51" s="176"/>
      <c r="E51" s="196"/>
      <c r="F51" s="219"/>
    </row>
    <row r="52" spans="1:6">
      <c r="A52" s="175" t="s">
        <v>154</v>
      </c>
      <c r="B52" s="176"/>
      <c r="C52" s="178"/>
      <c r="D52" s="179"/>
      <c r="E52" s="196"/>
      <c r="F52" s="197">
        <f>SUM(F6:F49)</f>
        <v>0</v>
      </c>
    </row>
    <row r="53" spans="1:6">
      <c r="A53" s="185"/>
      <c r="B53" s="223"/>
      <c r="C53" s="181"/>
      <c r="D53" s="186"/>
      <c r="E53" s="171"/>
      <c r="F53" s="224"/>
    </row>
  </sheetData>
  <sheetProtection password="C610" sheet="1"/>
  <pageMargins left="0.98425196850393704" right="0.19685039370078741" top="0.98425196850393704" bottom="0.98425196850393704" header="0.19685039370078741" footer="0.19685039370078741"/>
  <pageSetup paperSize="9" orientation="portrait" horizontalDpi="360" verticalDpi="360" r:id="rId1"/>
  <headerFooter alignWithMargins="0">
    <oddHeader>&amp;R&amp;P/&amp;N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AE58C-5155-49D7-B34A-84B62A7D88A4}">
  <dimension ref="A1:F50"/>
  <sheetViews>
    <sheetView view="pageBreakPreview" topLeftCell="A23" zoomScaleNormal="100" workbookViewId="0">
      <selection activeCell="B34" sqref="B34"/>
    </sheetView>
  </sheetViews>
  <sheetFormatPr defaultColWidth="9.109375" defaultRowHeight="13.8"/>
  <cols>
    <col min="1" max="1" width="4.6640625" style="166" customWidth="1"/>
    <col min="2" max="2" width="45.6640625" style="140" customWidth="1"/>
    <col min="3" max="3" width="6.6640625" style="140" customWidth="1"/>
    <col min="4" max="4" width="6.6640625" style="155" customWidth="1"/>
    <col min="5" max="5" width="12.6640625" style="226" customWidth="1"/>
    <col min="6" max="6" width="12.6640625" style="227" customWidth="1"/>
    <col min="7" max="15" width="9.109375" style="140"/>
    <col min="16" max="16" width="7.44140625" style="140" customWidth="1"/>
    <col min="17" max="17" width="3.6640625" style="140" customWidth="1"/>
    <col min="18" max="256" width="9.109375" style="140"/>
    <col min="257" max="257" width="4.6640625" style="140" customWidth="1"/>
    <col min="258" max="258" width="45.6640625" style="140" customWidth="1"/>
    <col min="259" max="260" width="6.6640625" style="140" customWidth="1"/>
    <col min="261" max="262" width="12.6640625" style="140" customWidth="1"/>
    <col min="263" max="271" width="9.109375" style="140"/>
    <col min="272" max="272" width="7.44140625" style="140" customWidth="1"/>
    <col min="273" max="273" width="3.6640625" style="140" customWidth="1"/>
    <col min="274" max="512" width="9.109375" style="140"/>
    <col min="513" max="513" width="4.6640625" style="140" customWidth="1"/>
    <col min="514" max="514" width="45.6640625" style="140" customWidth="1"/>
    <col min="515" max="516" width="6.6640625" style="140" customWidth="1"/>
    <col min="517" max="518" width="12.6640625" style="140" customWidth="1"/>
    <col min="519" max="527" width="9.109375" style="140"/>
    <col min="528" max="528" width="7.44140625" style="140" customWidth="1"/>
    <col min="529" max="529" width="3.6640625" style="140" customWidth="1"/>
    <col min="530" max="768" width="9.109375" style="140"/>
    <col min="769" max="769" width="4.6640625" style="140" customWidth="1"/>
    <col min="770" max="770" width="45.6640625" style="140" customWidth="1"/>
    <col min="771" max="772" width="6.6640625" style="140" customWidth="1"/>
    <col min="773" max="774" width="12.6640625" style="140" customWidth="1"/>
    <col min="775" max="783" width="9.109375" style="140"/>
    <col min="784" max="784" width="7.44140625" style="140" customWidth="1"/>
    <col min="785" max="785" width="3.6640625" style="140" customWidth="1"/>
    <col min="786" max="1024" width="9.109375" style="140"/>
    <col min="1025" max="1025" width="4.6640625" style="140" customWidth="1"/>
    <col min="1026" max="1026" width="45.6640625" style="140" customWidth="1"/>
    <col min="1027" max="1028" width="6.6640625" style="140" customWidth="1"/>
    <col min="1029" max="1030" width="12.6640625" style="140" customWidth="1"/>
    <col min="1031" max="1039" width="9.109375" style="140"/>
    <col min="1040" max="1040" width="7.44140625" style="140" customWidth="1"/>
    <col min="1041" max="1041" width="3.6640625" style="140" customWidth="1"/>
    <col min="1042" max="1280" width="9.109375" style="140"/>
    <col min="1281" max="1281" width="4.6640625" style="140" customWidth="1"/>
    <col min="1282" max="1282" width="45.6640625" style="140" customWidth="1"/>
    <col min="1283" max="1284" width="6.6640625" style="140" customWidth="1"/>
    <col min="1285" max="1286" width="12.6640625" style="140" customWidth="1"/>
    <col min="1287" max="1295" width="9.109375" style="140"/>
    <col min="1296" max="1296" width="7.44140625" style="140" customWidth="1"/>
    <col min="1297" max="1297" width="3.6640625" style="140" customWidth="1"/>
    <col min="1298" max="1536" width="9.109375" style="140"/>
    <col min="1537" max="1537" width="4.6640625" style="140" customWidth="1"/>
    <col min="1538" max="1538" width="45.6640625" style="140" customWidth="1"/>
    <col min="1539" max="1540" width="6.6640625" style="140" customWidth="1"/>
    <col min="1541" max="1542" width="12.6640625" style="140" customWidth="1"/>
    <col min="1543" max="1551" width="9.109375" style="140"/>
    <col min="1552" max="1552" width="7.44140625" style="140" customWidth="1"/>
    <col min="1553" max="1553" width="3.6640625" style="140" customWidth="1"/>
    <col min="1554" max="1792" width="9.109375" style="140"/>
    <col min="1793" max="1793" width="4.6640625" style="140" customWidth="1"/>
    <col min="1794" max="1794" width="45.6640625" style="140" customWidth="1"/>
    <col min="1795" max="1796" width="6.6640625" style="140" customWidth="1"/>
    <col min="1797" max="1798" width="12.6640625" style="140" customWidth="1"/>
    <col min="1799" max="1807" width="9.109375" style="140"/>
    <col min="1808" max="1808" width="7.44140625" style="140" customWidth="1"/>
    <col min="1809" max="1809" width="3.6640625" style="140" customWidth="1"/>
    <col min="1810" max="2048" width="9.109375" style="140"/>
    <col min="2049" max="2049" width="4.6640625" style="140" customWidth="1"/>
    <col min="2050" max="2050" width="45.6640625" style="140" customWidth="1"/>
    <col min="2051" max="2052" width="6.6640625" style="140" customWidth="1"/>
    <col min="2053" max="2054" width="12.6640625" style="140" customWidth="1"/>
    <col min="2055" max="2063" width="9.109375" style="140"/>
    <col min="2064" max="2064" width="7.44140625" style="140" customWidth="1"/>
    <col min="2065" max="2065" width="3.6640625" style="140" customWidth="1"/>
    <col min="2066" max="2304" width="9.109375" style="140"/>
    <col min="2305" max="2305" width="4.6640625" style="140" customWidth="1"/>
    <col min="2306" max="2306" width="45.6640625" style="140" customWidth="1"/>
    <col min="2307" max="2308" width="6.6640625" style="140" customWidth="1"/>
    <col min="2309" max="2310" width="12.6640625" style="140" customWidth="1"/>
    <col min="2311" max="2319" width="9.109375" style="140"/>
    <col min="2320" max="2320" width="7.44140625" style="140" customWidth="1"/>
    <col min="2321" max="2321" width="3.6640625" style="140" customWidth="1"/>
    <col min="2322" max="2560" width="9.109375" style="140"/>
    <col min="2561" max="2561" width="4.6640625" style="140" customWidth="1"/>
    <col min="2562" max="2562" width="45.6640625" style="140" customWidth="1"/>
    <col min="2563" max="2564" width="6.6640625" style="140" customWidth="1"/>
    <col min="2565" max="2566" width="12.6640625" style="140" customWidth="1"/>
    <col min="2567" max="2575" width="9.109375" style="140"/>
    <col min="2576" max="2576" width="7.44140625" style="140" customWidth="1"/>
    <col min="2577" max="2577" width="3.6640625" style="140" customWidth="1"/>
    <col min="2578" max="2816" width="9.109375" style="140"/>
    <col min="2817" max="2817" width="4.6640625" style="140" customWidth="1"/>
    <col min="2818" max="2818" width="45.6640625" style="140" customWidth="1"/>
    <col min="2819" max="2820" width="6.6640625" style="140" customWidth="1"/>
    <col min="2821" max="2822" width="12.6640625" style="140" customWidth="1"/>
    <col min="2823" max="2831" width="9.109375" style="140"/>
    <col min="2832" max="2832" width="7.44140625" style="140" customWidth="1"/>
    <col min="2833" max="2833" width="3.6640625" style="140" customWidth="1"/>
    <col min="2834" max="3072" width="9.109375" style="140"/>
    <col min="3073" max="3073" width="4.6640625" style="140" customWidth="1"/>
    <col min="3074" max="3074" width="45.6640625" style="140" customWidth="1"/>
    <col min="3075" max="3076" width="6.6640625" style="140" customWidth="1"/>
    <col min="3077" max="3078" width="12.6640625" style="140" customWidth="1"/>
    <col min="3079" max="3087" width="9.109375" style="140"/>
    <col min="3088" max="3088" width="7.44140625" style="140" customWidth="1"/>
    <col min="3089" max="3089" width="3.6640625" style="140" customWidth="1"/>
    <col min="3090" max="3328" width="9.109375" style="140"/>
    <col min="3329" max="3329" width="4.6640625" style="140" customWidth="1"/>
    <col min="3330" max="3330" width="45.6640625" style="140" customWidth="1"/>
    <col min="3331" max="3332" width="6.6640625" style="140" customWidth="1"/>
    <col min="3333" max="3334" width="12.6640625" style="140" customWidth="1"/>
    <col min="3335" max="3343" width="9.109375" style="140"/>
    <col min="3344" max="3344" width="7.44140625" style="140" customWidth="1"/>
    <col min="3345" max="3345" width="3.6640625" style="140" customWidth="1"/>
    <col min="3346" max="3584" width="9.109375" style="140"/>
    <col min="3585" max="3585" width="4.6640625" style="140" customWidth="1"/>
    <col min="3586" max="3586" width="45.6640625" style="140" customWidth="1"/>
    <col min="3587" max="3588" width="6.6640625" style="140" customWidth="1"/>
    <col min="3589" max="3590" width="12.6640625" style="140" customWidth="1"/>
    <col min="3591" max="3599" width="9.109375" style="140"/>
    <col min="3600" max="3600" width="7.44140625" style="140" customWidth="1"/>
    <col min="3601" max="3601" width="3.6640625" style="140" customWidth="1"/>
    <col min="3602" max="3840" width="9.109375" style="140"/>
    <col min="3841" max="3841" width="4.6640625" style="140" customWidth="1"/>
    <col min="3842" max="3842" width="45.6640625" style="140" customWidth="1"/>
    <col min="3843" max="3844" width="6.6640625" style="140" customWidth="1"/>
    <col min="3845" max="3846" width="12.6640625" style="140" customWidth="1"/>
    <col min="3847" max="3855" width="9.109375" style="140"/>
    <col min="3856" max="3856" width="7.44140625" style="140" customWidth="1"/>
    <col min="3857" max="3857" width="3.6640625" style="140" customWidth="1"/>
    <col min="3858" max="4096" width="9.109375" style="140"/>
    <col min="4097" max="4097" width="4.6640625" style="140" customWidth="1"/>
    <col min="4098" max="4098" width="45.6640625" style="140" customWidth="1"/>
    <col min="4099" max="4100" width="6.6640625" style="140" customWidth="1"/>
    <col min="4101" max="4102" width="12.6640625" style="140" customWidth="1"/>
    <col min="4103" max="4111" width="9.109375" style="140"/>
    <col min="4112" max="4112" width="7.44140625" style="140" customWidth="1"/>
    <col min="4113" max="4113" width="3.6640625" style="140" customWidth="1"/>
    <col min="4114" max="4352" width="9.109375" style="140"/>
    <col min="4353" max="4353" width="4.6640625" style="140" customWidth="1"/>
    <col min="4354" max="4354" width="45.6640625" style="140" customWidth="1"/>
    <col min="4355" max="4356" width="6.6640625" style="140" customWidth="1"/>
    <col min="4357" max="4358" width="12.6640625" style="140" customWidth="1"/>
    <col min="4359" max="4367" width="9.109375" style="140"/>
    <col min="4368" max="4368" width="7.44140625" style="140" customWidth="1"/>
    <col min="4369" max="4369" width="3.6640625" style="140" customWidth="1"/>
    <col min="4370" max="4608" width="9.109375" style="140"/>
    <col min="4609" max="4609" width="4.6640625" style="140" customWidth="1"/>
    <col min="4610" max="4610" width="45.6640625" style="140" customWidth="1"/>
    <col min="4611" max="4612" width="6.6640625" style="140" customWidth="1"/>
    <col min="4613" max="4614" width="12.6640625" style="140" customWidth="1"/>
    <col min="4615" max="4623" width="9.109375" style="140"/>
    <col min="4624" max="4624" width="7.44140625" style="140" customWidth="1"/>
    <col min="4625" max="4625" width="3.6640625" style="140" customWidth="1"/>
    <col min="4626" max="4864" width="9.109375" style="140"/>
    <col min="4865" max="4865" width="4.6640625" style="140" customWidth="1"/>
    <col min="4866" max="4866" width="45.6640625" style="140" customWidth="1"/>
    <col min="4867" max="4868" width="6.6640625" style="140" customWidth="1"/>
    <col min="4869" max="4870" width="12.6640625" style="140" customWidth="1"/>
    <col min="4871" max="4879" width="9.109375" style="140"/>
    <col min="4880" max="4880" width="7.44140625" style="140" customWidth="1"/>
    <col min="4881" max="4881" width="3.6640625" style="140" customWidth="1"/>
    <col min="4882" max="5120" width="9.109375" style="140"/>
    <col min="5121" max="5121" width="4.6640625" style="140" customWidth="1"/>
    <col min="5122" max="5122" width="45.6640625" style="140" customWidth="1"/>
    <col min="5123" max="5124" width="6.6640625" style="140" customWidth="1"/>
    <col min="5125" max="5126" width="12.6640625" style="140" customWidth="1"/>
    <col min="5127" max="5135" width="9.109375" style="140"/>
    <col min="5136" max="5136" width="7.44140625" style="140" customWidth="1"/>
    <col min="5137" max="5137" width="3.6640625" style="140" customWidth="1"/>
    <col min="5138" max="5376" width="9.109375" style="140"/>
    <col min="5377" max="5377" width="4.6640625" style="140" customWidth="1"/>
    <col min="5378" max="5378" width="45.6640625" style="140" customWidth="1"/>
    <col min="5379" max="5380" width="6.6640625" style="140" customWidth="1"/>
    <col min="5381" max="5382" width="12.6640625" style="140" customWidth="1"/>
    <col min="5383" max="5391" width="9.109375" style="140"/>
    <col min="5392" max="5392" width="7.44140625" style="140" customWidth="1"/>
    <col min="5393" max="5393" width="3.6640625" style="140" customWidth="1"/>
    <col min="5394" max="5632" width="9.109375" style="140"/>
    <col min="5633" max="5633" width="4.6640625" style="140" customWidth="1"/>
    <col min="5634" max="5634" width="45.6640625" style="140" customWidth="1"/>
    <col min="5635" max="5636" width="6.6640625" style="140" customWidth="1"/>
    <col min="5637" max="5638" width="12.6640625" style="140" customWidth="1"/>
    <col min="5639" max="5647" width="9.109375" style="140"/>
    <col min="5648" max="5648" width="7.44140625" style="140" customWidth="1"/>
    <col min="5649" max="5649" width="3.6640625" style="140" customWidth="1"/>
    <col min="5650" max="5888" width="9.109375" style="140"/>
    <col min="5889" max="5889" width="4.6640625" style="140" customWidth="1"/>
    <col min="5890" max="5890" width="45.6640625" style="140" customWidth="1"/>
    <col min="5891" max="5892" width="6.6640625" style="140" customWidth="1"/>
    <col min="5893" max="5894" width="12.6640625" style="140" customWidth="1"/>
    <col min="5895" max="5903" width="9.109375" style="140"/>
    <col min="5904" max="5904" width="7.44140625" style="140" customWidth="1"/>
    <col min="5905" max="5905" width="3.6640625" style="140" customWidth="1"/>
    <col min="5906" max="6144" width="9.109375" style="140"/>
    <col min="6145" max="6145" width="4.6640625" style="140" customWidth="1"/>
    <col min="6146" max="6146" width="45.6640625" style="140" customWidth="1"/>
    <col min="6147" max="6148" width="6.6640625" style="140" customWidth="1"/>
    <col min="6149" max="6150" width="12.6640625" style="140" customWidth="1"/>
    <col min="6151" max="6159" width="9.109375" style="140"/>
    <col min="6160" max="6160" width="7.44140625" style="140" customWidth="1"/>
    <col min="6161" max="6161" width="3.6640625" style="140" customWidth="1"/>
    <col min="6162" max="6400" width="9.109375" style="140"/>
    <col min="6401" max="6401" width="4.6640625" style="140" customWidth="1"/>
    <col min="6402" max="6402" width="45.6640625" style="140" customWidth="1"/>
    <col min="6403" max="6404" width="6.6640625" style="140" customWidth="1"/>
    <col min="6405" max="6406" width="12.6640625" style="140" customWidth="1"/>
    <col min="6407" max="6415" width="9.109375" style="140"/>
    <col min="6416" max="6416" width="7.44140625" style="140" customWidth="1"/>
    <col min="6417" max="6417" width="3.6640625" style="140" customWidth="1"/>
    <col min="6418" max="6656" width="9.109375" style="140"/>
    <col min="6657" max="6657" width="4.6640625" style="140" customWidth="1"/>
    <col min="6658" max="6658" width="45.6640625" style="140" customWidth="1"/>
    <col min="6659" max="6660" width="6.6640625" style="140" customWidth="1"/>
    <col min="6661" max="6662" width="12.6640625" style="140" customWidth="1"/>
    <col min="6663" max="6671" width="9.109375" style="140"/>
    <col min="6672" max="6672" width="7.44140625" style="140" customWidth="1"/>
    <col min="6673" max="6673" width="3.6640625" style="140" customWidth="1"/>
    <col min="6674" max="6912" width="9.109375" style="140"/>
    <col min="6913" max="6913" width="4.6640625" style="140" customWidth="1"/>
    <col min="6914" max="6914" width="45.6640625" style="140" customWidth="1"/>
    <col min="6915" max="6916" width="6.6640625" style="140" customWidth="1"/>
    <col min="6917" max="6918" width="12.6640625" style="140" customWidth="1"/>
    <col min="6919" max="6927" width="9.109375" style="140"/>
    <col min="6928" max="6928" width="7.44140625" style="140" customWidth="1"/>
    <col min="6929" max="6929" width="3.6640625" style="140" customWidth="1"/>
    <col min="6930" max="7168" width="9.109375" style="140"/>
    <col min="7169" max="7169" width="4.6640625" style="140" customWidth="1"/>
    <col min="7170" max="7170" width="45.6640625" style="140" customWidth="1"/>
    <col min="7171" max="7172" width="6.6640625" style="140" customWidth="1"/>
    <col min="7173" max="7174" width="12.6640625" style="140" customWidth="1"/>
    <col min="7175" max="7183" width="9.109375" style="140"/>
    <col min="7184" max="7184" width="7.44140625" style="140" customWidth="1"/>
    <col min="7185" max="7185" width="3.6640625" style="140" customWidth="1"/>
    <col min="7186" max="7424" width="9.109375" style="140"/>
    <col min="7425" max="7425" width="4.6640625" style="140" customWidth="1"/>
    <col min="7426" max="7426" width="45.6640625" style="140" customWidth="1"/>
    <col min="7427" max="7428" width="6.6640625" style="140" customWidth="1"/>
    <col min="7429" max="7430" width="12.6640625" style="140" customWidth="1"/>
    <col min="7431" max="7439" width="9.109375" style="140"/>
    <col min="7440" max="7440" width="7.44140625" style="140" customWidth="1"/>
    <col min="7441" max="7441" width="3.6640625" style="140" customWidth="1"/>
    <col min="7442" max="7680" width="9.109375" style="140"/>
    <col min="7681" max="7681" width="4.6640625" style="140" customWidth="1"/>
    <col min="7682" max="7682" width="45.6640625" style="140" customWidth="1"/>
    <col min="7683" max="7684" width="6.6640625" style="140" customWidth="1"/>
    <col min="7685" max="7686" width="12.6640625" style="140" customWidth="1"/>
    <col min="7687" max="7695" width="9.109375" style="140"/>
    <col min="7696" max="7696" width="7.44140625" style="140" customWidth="1"/>
    <col min="7697" max="7697" width="3.6640625" style="140" customWidth="1"/>
    <col min="7698" max="7936" width="9.109375" style="140"/>
    <col min="7937" max="7937" width="4.6640625" style="140" customWidth="1"/>
    <col min="7938" max="7938" width="45.6640625" style="140" customWidth="1"/>
    <col min="7939" max="7940" width="6.6640625" style="140" customWidth="1"/>
    <col min="7941" max="7942" width="12.6640625" style="140" customWidth="1"/>
    <col min="7943" max="7951" width="9.109375" style="140"/>
    <col min="7952" max="7952" width="7.44140625" style="140" customWidth="1"/>
    <col min="7953" max="7953" width="3.6640625" style="140" customWidth="1"/>
    <col min="7954" max="8192" width="9.109375" style="140"/>
    <col min="8193" max="8193" width="4.6640625" style="140" customWidth="1"/>
    <col min="8194" max="8194" width="45.6640625" style="140" customWidth="1"/>
    <col min="8195" max="8196" width="6.6640625" style="140" customWidth="1"/>
    <col min="8197" max="8198" width="12.6640625" style="140" customWidth="1"/>
    <col min="8199" max="8207" width="9.109375" style="140"/>
    <col min="8208" max="8208" width="7.44140625" style="140" customWidth="1"/>
    <col min="8209" max="8209" width="3.6640625" style="140" customWidth="1"/>
    <col min="8210" max="8448" width="9.109375" style="140"/>
    <col min="8449" max="8449" width="4.6640625" style="140" customWidth="1"/>
    <col min="8450" max="8450" width="45.6640625" style="140" customWidth="1"/>
    <col min="8451" max="8452" width="6.6640625" style="140" customWidth="1"/>
    <col min="8453" max="8454" width="12.6640625" style="140" customWidth="1"/>
    <col min="8455" max="8463" width="9.109375" style="140"/>
    <col min="8464" max="8464" width="7.44140625" style="140" customWidth="1"/>
    <col min="8465" max="8465" width="3.6640625" style="140" customWidth="1"/>
    <col min="8466" max="8704" width="9.109375" style="140"/>
    <col min="8705" max="8705" width="4.6640625" style="140" customWidth="1"/>
    <col min="8706" max="8706" width="45.6640625" style="140" customWidth="1"/>
    <col min="8707" max="8708" width="6.6640625" style="140" customWidth="1"/>
    <col min="8709" max="8710" width="12.6640625" style="140" customWidth="1"/>
    <col min="8711" max="8719" width="9.109375" style="140"/>
    <col min="8720" max="8720" width="7.44140625" style="140" customWidth="1"/>
    <col min="8721" max="8721" width="3.6640625" style="140" customWidth="1"/>
    <col min="8722" max="8960" width="9.109375" style="140"/>
    <col min="8961" max="8961" width="4.6640625" style="140" customWidth="1"/>
    <col min="8962" max="8962" width="45.6640625" style="140" customWidth="1"/>
    <col min="8963" max="8964" width="6.6640625" style="140" customWidth="1"/>
    <col min="8965" max="8966" width="12.6640625" style="140" customWidth="1"/>
    <col min="8967" max="8975" width="9.109375" style="140"/>
    <col min="8976" max="8976" width="7.44140625" style="140" customWidth="1"/>
    <col min="8977" max="8977" width="3.6640625" style="140" customWidth="1"/>
    <col min="8978" max="9216" width="9.109375" style="140"/>
    <col min="9217" max="9217" width="4.6640625" style="140" customWidth="1"/>
    <col min="9218" max="9218" width="45.6640625" style="140" customWidth="1"/>
    <col min="9219" max="9220" width="6.6640625" style="140" customWidth="1"/>
    <col min="9221" max="9222" width="12.6640625" style="140" customWidth="1"/>
    <col min="9223" max="9231" width="9.109375" style="140"/>
    <col min="9232" max="9232" width="7.44140625" style="140" customWidth="1"/>
    <col min="9233" max="9233" width="3.6640625" style="140" customWidth="1"/>
    <col min="9234" max="9472" width="9.109375" style="140"/>
    <col min="9473" max="9473" width="4.6640625" style="140" customWidth="1"/>
    <col min="9474" max="9474" width="45.6640625" style="140" customWidth="1"/>
    <col min="9475" max="9476" width="6.6640625" style="140" customWidth="1"/>
    <col min="9477" max="9478" width="12.6640625" style="140" customWidth="1"/>
    <col min="9479" max="9487" width="9.109375" style="140"/>
    <col min="9488" max="9488" width="7.44140625" style="140" customWidth="1"/>
    <col min="9489" max="9489" width="3.6640625" style="140" customWidth="1"/>
    <col min="9490" max="9728" width="9.109375" style="140"/>
    <col min="9729" max="9729" width="4.6640625" style="140" customWidth="1"/>
    <col min="9730" max="9730" width="45.6640625" style="140" customWidth="1"/>
    <col min="9731" max="9732" width="6.6640625" style="140" customWidth="1"/>
    <col min="9733" max="9734" width="12.6640625" style="140" customWidth="1"/>
    <col min="9735" max="9743" width="9.109375" style="140"/>
    <col min="9744" max="9744" width="7.44140625" style="140" customWidth="1"/>
    <col min="9745" max="9745" width="3.6640625" style="140" customWidth="1"/>
    <col min="9746" max="9984" width="9.109375" style="140"/>
    <col min="9985" max="9985" width="4.6640625" style="140" customWidth="1"/>
    <col min="9986" max="9986" width="45.6640625" style="140" customWidth="1"/>
    <col min="9987" max="9988" width="6.6640625" style="140" customWidth="1"/>
    <col min="9989" max="9990" width="12.6640625" style="140" customWidth="1"/>
    <col min="9991" max="9999" width="9.109375" style="140"/>
    <col min="10000" max="10000" width="7.44140625" style="140" customWidth="1"/>
    <col min="10001" max="10001" width="3.6640625" style="140" customWidth="1"/>
    <col min="10002" max="10240" width="9.109375" style="140"/>
    <col min="10241" max="10241" width="4.6640625" style="140" customWidth="1"/>
    <col min="10242" max="10242" width="45.6640625" style="140" customWidth="1"/>
    <col min="10243" max="10244" width="6.6640625" style="140" customWidth="1"/>
    <col min="10245" max="10246" width="12.6640625" style="140" customWidth="1"/>
    <col min="10247" max="10255" width="9.109375" style="140"/>
    <col min="10256" max="10256" width="7.44140625" style="140" customWidth="1"/>
    <col min="10257" max="10257" width="3.6640625" style="140" customWidth="1"/>
    <col min="10258" max="10496" width="9.109375" style="140"/>
    <col min="10497" max="10497" width="4.6640625" style="140" customWidth="1"/>
    <col min="10498" max="10498" width="45.6640625" style="140" customWidth="1"/>
    <col min="10499" max="10500" width="6.6640625" style="140" customWidth="1"/>
    <col min="10501" max="10502" width="12.6640625" style="140" customWidth="1"/>
    <col min="10503" max="10511" width="9.109375" style="140"/>
    <col min="10512" max="10512" width="7.44140625" style="140" customWidth="1"/>
    <col min="10513" max="10513" width="3.6640625" style="140" customWidth="1"/>
    <col min="10514" max="10752" width="9.109375" style="140"/>
    <col min="10753" max="10753" width="4.6640625" style="140" customWidth="1"/>
    <col min="10754" max="10754" width="45.6640625" style="140" customWidth="1"/>
    <col min="10755" max="10756" width="6.6640625" style="140" customWidth="1"/>
    <col min="10757" max="10758" width="12.6640625" style="140" customWidth="1"/>
    <col min="10759" max="10767" width="9.109375" style="140"/>
    <col min="10768" max="10768" width="7.44140625" style="140" customWidth="1"/>
    <col min="10769" max="10769" width="3.6640625" style="140" customWidth="1"/>
    <col min="10770" max="11008" width="9.109375" style="140"/>
    <col min="11009" max="11009" width="4.6640625" style="140" customWidth="1"/>
    <col min="11010" max="11010" width="45.6640625" style="140" customWidth="1"/>
    <col min="11011" max="11012" width="6.6640625" style="140" customWidth="1"/>
    <col min="11013" max="11014" width="12.6640625" style="140" customWidth="1"/>
    <col min="11015" max="11023" width="9.109375" style="140"/>
    <col min="11024" max="11024" width="7.44140625" style="140" customWidth="1"/>
    <col min="11025" max="11025" width="3.6640625" style="140" customWidth="1"/>
    <col min="11026" max="11264" width="9.109375" style="140"/>
    <col min="11265" max="11265" width="4.6640625" style="140" customWidth="1"/>
    <col min="11266" max="11266" width="45.6640625" style="140" customWidth="1"/>
    <col min="11267" max="11268" width="6.6640625" style="140" customWidth="1"/>
    <col min="11269" max="11270" width="12.6640625" style="140" customWidth="1"/>
    <col min="11271" max="11279" width="9.109375" style="140"/>
    <col min="11280" max="11280" width="7.44140625" style="140" customWidth="1"/>
    <col min="11281" max="11281" width="3.6640625" style="140" customWidth="1"/>
    <col min="11282" max="11520" width="9.109375" style="140"/>
    <col min="11521" max="11521" width="4.6640625" style="140" customWidth="1"/>
    <col min="11522" max="11522" width="45.6640625" style="140" customWidth="1"/>
    <col min="11523" max="11524" width="6.6640625" style="140" customWidth="1"/>
    <col min="11525" max="11526" width="12.6640625" style="140" customWidth="1"/>
    <col min="11527" max="11535" width="9.109375" style="140"/>
    <col min="11536" max="11536" width="7.44140625" style="140" customWidth="1"/>
    <col min="11537" max="11537" width="3.6640625" style="140" customWidth="1"/>
    <col min="11538" max="11776" width="9.109375" style="140"/>
    <col min="11777" max="11777" width="4.6640625" style="140" customWidth="1"/>
    <col min="11778" max="11778" width="45.6640625" style="140" customWidth="1"/>
    <col min="11779" max="11780" width="6.6640625" style="140" customWidth="1"/>
    <col min="11781" max="11782" width="12.6640625" style="140" customWidth="1"/>
    <col min="11783" max="11791" width="9.109375" style="140"/>
    <col min="11792" max="11792" width="7.44140625" style="140" customWidth="1"/>
    <col min="11793" max="11793" width="3.6640625" style="140" customWidth="1"/>
    <col min="11794" max="12032" width="9.109375" style="140"/>
    <col min="12033" max="12033" width="4.6640625" style="140" customWidth="1"/>
    <col min="12034" max="12034" width="45.6640625" style="140" customWidth="1"/>
    <col min="12035" max="12036" width="6.6640625" style="140" customWidth="1"/>
    <col min="12037" max="12038" width="12.6640625" style="140" customWidth="1"/>
    <col min="12039" max="12047" width="9.109375" style="140"/>
    <col min="12048" max="12048" width="7.44140625" style="140" customWidth="1"/>
    <col min="12049" max="12049" width="3.6640625" style="140" customWidth="1"/>
    <col min="12050" max="12288" width="9.109375" style="140"/>
    <col min="12289" max="12289" width="4.6640625" style="140" customWidth="1"/>
    <col min="12290" max="12290" width="45.6640625" style="140" customWidth="1"/>
    <col min="12291" max="12292" width="6.6640625" style="140" customWidth="1"/>
    <col min="12293" max="12294" width="12.6640625" style="140" customWidth="1"/>
    <col min="12295" max="12303" width="9.109375" style="140"/>
    <col min="12304" max="12304" width="7.44140625" style="140" customWidth="1"/>
    <col min="12305" max="12305" width="3.6640625" style="140" customWidth="1"/>
    <col min="12306" max="12544" width="9.109375" style="140"/>
    <col min="12545" max="12545" width="4.6640625" style="140" customWidth="1"/>
    <col min="12546" max="12546" width="45.6640625" style="140" customWidth="1"/>
    <col min="12547" max="12548" width="6.6640625" style="140" customWidth="1"/>
    <col min="12549" max="12550" width="12.6640625" style="140" customWidth="1"/>
    <col min="12551" max="12559" width="9.109375" style="140"/>
    <col min="12560" max="12560" width="7.44140625" style="140" customWidth="1"/>
    <col min="12561" max="12561" width="3.6640625" style="140" customWidth="1"/>
    <col min="12562" max="12800" width="9.109375" style="140"/>
    <col min="12801" max="12801" width="4.6640625" style="140" customWidth="1"/>
    <col min="12802" max="12802" width="45.6640625" style="140" customWidth="1"/>
    <col min="12803" max="12804" width="6.6640625" style="140" customWidth="1"/>
    <col min="12805" max="12806" width="12.6640625" style="140" customWidth="1"/>
    <col min="12807" max="12815" width="9.109375" style="140"/>
    <col min="12816" max="12816" width="7.44140625" style="140" customWidth="1"/>
    <col min="12817" max="12817" width="3.6640625" style="140" customWidth="1"/>
    <col min="12818" max="13056" width="9.109375" style="140"/>
    <col min="13057" max="13057" width="4.6640625" style="140" customWidth="1"/>
    <col min="13058" max="13058" width="45.6640625" style="140" customWidth="1"/>
    <col min="13059" max="13060" width="6.6640625" style="140" customWidth="1"/>
    <col min="13061" max="13062" width="12.6640625" style="140" customWidth="1"/>
    <col min="13063" max="13071" width="9.109375" style="140"/>
    <col min="13072" max="13072" width="7.44140625" style="140" customWidth="1"/>
    <col min="13073" max="13073" width="3.6640625" style="140" customWidth="1"/>
    <col min="13074" max="13312" width="9.109375" style="140"/>
    <col min="13313" max="13313" width="4.6640625" style="140" customWidth="1"/>
    <col min="13314" max="13314" width="45.6640625" style="140" customWidth="1"/>
    <col min="13315" max="13316" width="6.6640625" style="140" customWidth="1"/>
    <col min="13317" max="13318" width="12.6640625" style="140" customWidth="1"/>
    <col min="13319" max="13327" width="9.109375" style="140"/>
    <col min="13328" max="13328" width="7.44140625" style="140" customWidth="1"/>
    <col min="13329" max="13329" width="3.6640625" style="140" customWidth="1"/>
    <col min="13330" max="13568" width="9.109375" style="140"/>
    <col min="13569" max="13569" width="4.6640625" style="140" customWidth="1"/>
    <col min="13570" max="13570" width="45.6640625" style="140" customWidth="1"/>
    <col min="13571" max="13572" width="6.6640625" style="140" customWidth="1"/>
    <col min="13573" max="13574" width="12.6640625" style="140" customWidth="1"/>
    <col min="13575" max="13583" width="9.109375" style="140"/>
    <col min="13584" max="13584" width="7.44140625" style="140" customWidth="1"/>
    <col min="13585" max="13585" width="3.6640625" style="140" customWidth="1"/>
    <col min="13586" max="13824" width="9.109375" style="140"/>
    <col min="13825" max="13825" width="4.6640625" style="140" customWidth="1"/>
    <col min="13826" max="13826" width="45.6640625" style="140" customWidth="1"/>
    <col min="13827" max="13828" width="6.6640625" style="140" customWidth="1"/>
    <col min="13829" max="13830" width="12.6640625" style="140" customWidth="1"/>
    <col min="13831" max="13839" width="9.109375" style="140"/>
    <col min="13840" max="13840" width="7.44140625" style="140" customWidth="1"/>
    <col min="13841" max="13841" width="3.6640625" style="140" customWidth="1"/>
    <col min="13842" max="14080" width="9.109375" style="140"/>
    <col min="14081" max="14081" width="4.6640625" style="140" customWidth="1"/>
    <col min="14082" max="14082" width="45.6640625" style="140" customWidth="1"/>
    <col min="14083" max="14084" width="6.6640625" style="140" customWidth="1"/>
    <col min="14085" max="14086" width="12.6640625" style="140" customWidth="1"/>
    <col min="14087" max="14095" width="9.109375" style="140"/>
    <col min="14096" max="14096" width="7.44140625" style="140" customWidth="1"/>
    <col min="14097" max="14097" width="3.6640625" style="140" customWidth="1"/>
    <col min="14098" max="14336" width="9.109375" style="140"/>
    <col min="14337" max="14337" width="4.6640625" style="140" customWidth="1"/>
    <col min="14338" max="14338" width="45.6640625" style="140" customWidth="1"/>
    <col min="14339" max="14340" width="6.6640625" style="140" customWidth="1"/>
    <col min="14341" max="14342" width="12.6640625" style="140" customWidth="1"/>
    <col min="14343" max="14351" width="9.109375" style="140"/>
    <col min="14352" max="14352" width="7.44140625" style="140" customWidth="1"/>
    <col min="14353" max="14353" width="3.6640625" style="140" customWidth="1"/>
    <col min="14354" max="14592" width="9.109375" style="140"/>
    <col min="14593" max="14593" width="4.6640625" style="140" customWidth="1"/>
    <col min="14594" max="14594" width="45.6640625" style="140" customWidth="1"/>
    <col min="14595" max="14596" width="6.6640625" style="140" customWidth="1"/>
    <col min="14597" max="14598" width="12.6640625" style="140" customWidth="1"/>
    <col min="14599" max="14607" width="9.109375" style="140"/>
    <col min="14608" max="14608" width="7.44140625" style="140" customWidth="1"/>
    <col min="14609" max="14609" width="3.6640625" style="140" customWidth="1"/>
    <col min="14610" max="14848" width="9.109375" style="140"/>
    <col min="14849" max="14849" width="4.6640625" style="140" customWidth="1"/>
    <col min="14850" max="14850" width="45.6640625" style="140" customWidth="1"/>
    <col min="14851" max="14852" width="6.6640625" style="140" customWidth="1"/>
    <col min="14853" max="14854" width="12.6640625" style="140" customWidth="1"/>
    <col min="14855" max="14863" width="9.109375" style="140"/>
    <col min="14864" max="14864" width="7.44140625" style="140" customWidth="1"/>
    <col min="14865" max="14865" width="3.6640625" style="140" customWidth="1"/>
    <col min="14866" max="15104" width="9.109375" style="140"/>
    <col min="15105" max="15105" width="4.6640625" style="140" customWidth="1"/>
    <col min="15106" max="15106" width="45.6640625" style="140" customWidth="1"/>
    <col min="15107" max="15108" width="6.6640625" style="140" customWidth="1"/>
    <col min="15109" max="15110" width="12.6640625" style="140" customWidth="1"/>
    <col min="15111" max="15119" width="9.109375" style="140"/>
    <col min="15120" max="15120" width="7.44140625" style="140" customWidth="1"/>
    <col min="15121" max="15121" width="3.6640625" style="140" customWidth="1"/>
    <col min="15122" max="15360" width="9.109375" style="140"/>
    <col min="15361" max="15361" width="4.6640625" style="140" customWidth="1"/>
    <col min="15362" max="15362" width="45.6640625" style="140" customWidth="1"/>
    <col min="15363" max="15364" width="6.6640625" style="140" customWidth="1"/>
    <col min="15365" max="15366" width="12.6640625" style="140" customWidth="1"/>
    <col min="15367" max="15375" width="9.109375" style="140"/>
    <col min="15376" max="15376" width="7.44140625" style="140" customWidth="1"/>
    <col min="15377" max="15377" width="3.6640625" style="140" customWidth="1"/>
    <col min="15378" max="15616" width="9.109375" style="140"/>
    <col min="15617" max="15617" width="4.6640625" style="140" customWidth="1"/>
    <col min="15618" max="15618" width="45.6640625" style="140" customWidth="1"/>
    <col min="15619" max="15620" width="6.6640625" style="140" customWidth="1"/>
    <col min="15621" max="15622" width="12.6640625" style="140" customWidth="1"/>
    <col min="15623" max="15631" width="9.109375" style="140"/>
    <col min="15632" max="15632" width="7.44140625" style="140" customWidth="1"/>
    <col min="15633" max="15633" width="3.6640625" style="140" customWidth="1"/>
    <col min="15634" max="15872" width="9.109375" style="140"/>
    <col min="15873" max="15873" width="4.6640625" style="140" customWidth="1"/>
    <col min="15874" max="15874" width="45.6640625" style="140" customWidth="1"/>
    <col min="15875" max="15876" width="6.6640625" style="140" customWidth="1"/>
    <col min="15877" max="15878" width="12.6640625" style="140" customWidth="1"/>
    <col min="15879" max="15887" width="9.109375" style="140"/>
    <col min="15888" max="15888" width="7.44140625" style="140" customWidth="1"/>
    <col min="15889" max="15889" width="3.6640625" style="140" customWidth="1"/>
    <col min="15890" max="16128" width="9.109375" style="140"/>
    <col min="16129" max="16129" width="4.6640625" style="140" customWidth="1"/>
    <col min="16130" max="16130" width="45.6640625" style="140" customWidth="1"/>
    <col min="16131" max="16132" width="6.6640625" style="140" customWidth="1"/>
    <col min="16133" max="16134" width="12.6640625" style="140" customWidth="1"/>
    <col min="16135" max="16143" width="9.109375" style="140"/>
    <col min="16144" max="16144" width="7.44140625" style="140" customWidth="1"/>
    <col min="16145" max="16145" width="3.6640625" style="140" customWidth="1"/>
    <col min="16146" max="16384" width="9.109375" style="140"/>
  </cols>
  <sheetData>
    <row r="1" spans="1:6" ht="17.399999999999999">
      <c r="A1" s="225" t="s">
        <v>132</v>
      </c>
      <c r="B1" s="144" t="s">
        <v>288</v>
      </c>
    </row>
    <row r="3" spans="1:6">
      <c r="A3" s="166" t="s">
        <v>155</v>
      </c>
    </row>
    <row r="5" spans="1:6" ht="41.4">
      <c r="A5" s="228" t="s">
        <v>141</v>
      </c>
      <c r="B5" s="177" t="s">
        <v>289</v>
      </c>
      <c r="C5" s="178"/>
      <c r="D5" s="178"/>
      <c r="E5" s="229"/>
      <c r="F5" s="230"/>
    </row>
    <row r="6" spans="1:6">
      <c r="A6" s="218"/>
      <c r="B6" s="231" t="s">
        <v>290</v>
      </c>
      <c r="C6" s="232" t="s">
        <v>158</v>
      </c>
      <c r="D6" s="176">
        <v>90</v>
      </c>
      <c r="E6" s="578"/>
      <c r="F6" s="160">
        <f>D6*E6</f>
        <v>0</v>
      </c>
    </row>
    <row r="7" spans="1:6">
      <c r="A7" s="228"/>
      <c r="B7" s="233"/>
      <c r="C7" s="178"/>
      <c r="D7" s="178"/>
      <c r="E7" s="586"/>
      <c r="F7" s="230"/>
    </row>
    <row r="8" spans="1:6" ht="41.4">
      <c r="A8" s="228" t="s">
        <v>126</v>
      </c>
      <c r="B8" s="177" t="s">
        <v>291</v>
      </c>
      <c r="C8" s="178"/>
      <c r="D8" s="178"/>
      <c r="E8" s="586"/>
      <c r="F8" s="230"/>
    </row>
    <row r="9" spans="1:6">
      <c r="A9" s="218"/>
      <c r="B9" s="231" t="s">
        <v>292</v>
      </c>
      <c r="C9" s="232" t="s">
        <v>158</v>
      </c>
      <c r="D9" s="176">
        <v>230</v>
      </c>
      <c r="E9" s="578"/>
      <c r="F9" s="160">
        <f>D9*E9</f>
        <v>0</v>
      </c>
    </row>
    <row r="10" spans="1:6">
      <c r="A10" s="218"/>
      <c r="B10" s="231" t="s">
        <v>293</v>
      </c>
      <c r="C10" s="232" t="s">
        <v>158</v>
      </c>
      <c r="D10" s="176">
        <v>10</v>
      </c>
      <c r="E10" s="578"/>
      <c r="F10" s="160">
        <f>D10*E10</f>
        <v>0</v>
      </c>
    </row>
    <row r="11" spans="1:6">
      <c r="A11" s="218"/>
      <c r="B11" s="231"/>
      <c r="C11" s="232"/>
      <c r="D11" s="176"/>
      <c r="E11" s="587"/>
      <c r="F11" s="171"/>
    </row>
    <row r="12" spans="1:6" ht="27.6">
      <c r="A12" s="175" t="s">
        <v>128</v>
      </c>
      <c r="B12" s="200" t="s">
        <v>258</v>
      </c>
      <c r="C12" s="178" t="s">
        <v>158</v>
      </c>
      <c r="D12" s="179">
        <v>210</v>
      </c>
      <c r="E12" s="588"/>
      <c r="F12" s="197">
        <f>D12*E12</f>
        <v>0</v>
      </c>
    </row>
    <row r="13" spans="1:6">
      <c r="A13" s="175"/>
      <c r="B13" s="200"/>
      <c r="C13" s="178"/>
      <c r="D13" s="179"/>
      <c r="E13" s="588"/>
      <c r="F13" s="197"/>
    </row>
    <row r="14" spans="1:6" ht="27.6">
      <c r="A14" s="166" t="s">
        <v>130</v>
      </c>
      <c r="B14" s="149" t="s">
        <v>172</v>
      </c>
      <c r="C14" s="155"/>
      <c r="D14" s="156"/>
      <c r="E14" s="578"/>
      <c r="F14" s="160"/>
    </row>
    <row r="15" spans="1:6" ht="15" customHeight="1">
      <c r="A15" s="157"/>
      <c r="B15" s="157" t="s">
        <v>173</v>
      </c>
      <c r="C15" s="150" t="s">
        <v>158</v>
      </c>
      <c r="D15" s="150">
        <v>25</v>
      </c>
      <c r="E15" s="578"/>
      <c r="F15" s="160">
        <f>D15*E15</f>
        <v>0</v>
      </c>
    </row>
    <row r="16" spans="1:6">
      <c r="A16" s="157"/>
      <c r="B16" s="157" t="s">
        <v>174</v>
      </c>
      <c r="C16" s="150" t="s">
        <v>158</v>
      </c>
      <c r="D16" s="150">
        <v>30</v>
      </c>
      <c r="E16" s="578"/>
      <c r="F16" s="160">
        <f>D16*E16</f>
        <v>0</v>
      </c>
    </row>
    <row r="17" spans="1:6">
      <c r="A17" s="157"/>
      <c r="B17" s="157"/>
      <c r="C17" s="150"/>
      <c r="D17" s="150"/>
      <c r="E17" s="578"/>
      <c r="F17" s="160"/>
    </row>
    <row r="18" spans="1:6" ht="27.6">
      <c r="A18" s="166" t="s">
        <v>132</v>
      </c>
      <c r="B18" s="149" t="s">
        <v>175</v>
      </c>
      <c r="C18" s="155"/>
      <c r="D18" s="156"/>
      <c r="E18" s="578"/>
      <c r="F18" s="160"/>
    </row>
    <row r="19" spans="1:6" ht="15" customHeight="1">
      <c r="A19" s="157"/>
      <c r="B19" s="157" t="s">
        <v>173</v>
      </c>
      <c r="C19" s="150" t="s">
        <v>158</v>
      </c>
      <c r="D19" s="150">
        <v>20</v>
      </c>
      <c r="E19" s="578"/>
      <c r="F19" s="160">
        <f>D19*E19</f>
        <v>0</v>
      </c>
    </row>
    <row r="20" spans="1:6">
      <c r="A20" s="157"/>
      <c r="B20" s="157" t="s">
        <v>174</v>
      </c>
      <c r="C20" s="150" t="s">
        <v>158</v>
      </c>
      <c r="D20" s="150">
        <v>20</v>
      </c>
      <c r="E20" s="578"/>
      <c r="F20" s="160">
        <f>D20*E20</f>
        <v>0</v>
      </c>
    </row>
    <row r="21" spans="1:6">
      <c r="A21" s="157"/>
      <c r="B21" s="157"/>
      <c r="C21" s="150"/>
      <c r="D21" s="150"/>
      <c r="E21" s="578"/>
      <c r="F21" s="160"/>
    </row>
    <row r="22" spans="1:6" ht="41.4">
      <c r="A22" s="166" t="s">
        <v>134</v>
      </c>
      <c r="B22" s="149" t="s">
        <v>176</v>
      </c>
      <c r="C22" s="150" t="s">
        <v>158</v>
      </c>
      <c r="D22" s="150">
        <v>80</v>
      </c>
      <c r="E22" s="578"/>
      <c r="F22" s="160">
        <f>D22*E22</f>
        <v>0</v>
      </c>
    </row>
    <row r="23" spans="1:6">
      <c r="A23" s="175"/>
      <c r="B23" s="200"/>
      <c r="C23" s="178"/>
      <c r="D23" s="179"/>
      <c r="E23" s="588"/>
      <c r="F23" s="197"/>
    </row>
    <row r="24" spans="1:6" ht="27.6">
      <c r="A24" s="228" t="s">
        <v>136</v>
      </c>
      <c r="B24" s="233" t="s">
        <v>294</v>
      </c>
      <c r="C24" s="178"/>
      <c r="D24" s="234"/>
      <c r="E24" s="589"/>
      <c r="F24" s="230"/>
    </row>
    <row r="25" spans="1:6">
      <c r="A25" s="228"/>
      <c r="B25" s="233" t="s">
        <v>295</v>
      </c>
      <c r="C25" s="178" t="s">
        <v>17</v>
      </c>
      <c r="D25" s="234">
        <v>1</v>
      </c>
      <c r="E25" s="589"/>
      <c r="F25" s="230">
        <f t="shared" ref="F25:F32" si="0">D25*E25</f>
        <v>0</v>
      </c>
    </row>
    <row r="26" spans="1:6">
      <c r="A26" s="228"/>
      <c r="B26" s="233" t="s">
        <v>296</v>
      </c>
      <c r="C26" s="178" t="s">
        <v>17</v>
      </c>
      <c r="D26" s="234">
        <v>2</v>
      </c>
      <c r="E26" s="589"/>
      <c r="F26" s="230">
        <f t="shared" si="0"/>
        <v>0</v>
      </c>
    </row>
    <row r="27" spans="1:6">
      <c r="A27" s="228"/>
      <c r="B27" s="233" t="s">
        <v>297</v>
      </c>
      <c r="C27" s="178" t="s">
        <v>17</v>
      </c>
      <c r="D27" s="234">
        <v>2</v>
      </c>
      <c r="E27" s="589"/>
      <c r="F27" s="230">
        <f t="shared" si="0"/>
        <v>0</v>
      </c>
    </row>
    <row r="28" spans="1:6" ht="27.6">
      <c r="A28" s="228"/>
      <c r="B28" s="235" t="s">
        <v>298</v>
      </c>
      <c r="C28" s="178" t="s">
        <v>17</v>
      </c>
      <c r="D28" s="178">
        <v>4</v>
      </c>
      <c r="E28" s="589"/>
      <c r="F28" s="230">
        <f t="shared" si="0"/>
        <v>0</v>
      </c>
    </row>
    <row r="29" spans="1:6" ht="27.6">
      <c r="A29" s="228"/>
      <c r="B29" s="235" t="s">
        <v>299</v>
      </c>
      <c r="C29" s="178" t="s">
        <v>17</v>
      </c>
      <c r="D29" s="178">
        <v>1</v>
      </c>
      <c r="E29" s="589"/>
      <c r="F29" s="230">
        <f t="shared" si="0"/>
        <v>0</v>
      </c>
    </row>
    <row r="30" spans="1:6">
      <c r="A30" s="228"/>
      <c r="B30" s="235" t="s">
        <v>300</v>
      </c>
      <c r="C30" s="178" t="s">
        <v>17</v>
      </c>
      <c r="D30" s="178">
        <v>4</v>
      </c>
      <c r="E30" s="589"/>
      <c r="F30" s="230">
        <f t="shared" si="0"/>
        <v>0</v>
      </c>
    </row>
    <row r="31" spans="1:6" ht="27.6">
      <c r="A31" s="228"/>
      <c r="B31" s="235" t="s">
        <v>301</v>
      </c>
      <c r="C31" s="178" t="s">
        <v>17</v>
      </c>
      <c r="D31" s="178">
        <v>4</v>
      </c>
      <c r="E31" s="589"/>
      <c r="F31" s="230">
        <f t="shared" si="0"/>
        <v>0</v>
      </c>
    </row>
    <row r="32" spans="1:6">
      <c r="A32" s="228"/>
      <c r="B32" s="235" t="s">
        <v>302</v>
      </c>
      <c r="C32" s="178" t="s">
        <v>17</v>
      </c>
      <c r="D32" s="178">
        <v>4</v>
      </c>
      <c r="E32" s="589"/>
      <c r="F32" s="230">
        <f t="shared" si="0"/>
        <v>0</v>
      </c>
    </row>
    <row r="33" spans="1:6">
      <c r="A33" s="228"/>
      <c r="B33" s="233"/>
      <c r="C33" s="178"/>
      <c r="D33" s="178"/>
      <c r="E33" s="590"/>
      <c r="F33" s="230"/>
    </row>
    <row r="34" spans="1:6" ht="234.6">
      <c r="A34" s="228" t="s">
        <v>138</v>
      </c>
      <c r="B34" s="236" t="s">
        <v>303</v>
      </c>
      <c r="C34" s="178" t="s">
        <v>17</v>
      </c>
      <c r="D34" s="178">
        <v>2</v>
      </c>
      <c r="E34" s="590"/>
      <c r="F34" s="230">
        <f>D34*E34</f>
        <v>0</v>
      </c>
    </row>
    <row r="35" spans="1:6">
      <c r="A35" s="228"/>
      <c r="B35" s="233"/>
      <c r="C35" s="178"/>
      <c r="D35" s="178"/>
      <c r="E35" s="590"/>
      <c r="F35" s="230"/>
    </row>
    <row r="36" spans="1:6">
      <c r="A36" s="228" t="s">
        <v>139</v>
      </c>
      <c r="B36" s="233" t="s">
        <v>304</v>
      </c>
      <c r="C36" s="178" t="s">
        <v>17</v>
      </c>
      <c r="D36" s="178">
        <v>2</v>
      </c>
      <c r="E36" s="590"/>
      <c r="F36" s="230">
        <f>D36*E36</f>
        <v>0</v>
      </c>
    </row>
    <row r="37" spans="1:6">
      <c r="A37" s="228"/>
      <c r="B37" s="233"/>
      <c r="C37" s="178"/>
      <c r="D37" s="178"/>
      <c r="E37" s="590"/>
      <c r="F37" s="230"/>
    </row>
    <row r="38" spans="1:6" ht="27.6">
      <c r="A38" s="228" t="s">
        <v>152</v>
      </c>
      <c r="B38" s="233" t="s">
        <v>305</v>
      </c>
      <c r="C38" s="178" t="s">
        <v>211</v>
      </c>
      <c r="D38" s="178">
        <v>1</v>
      </c>
      <c r="E38" s="589"/>
      <c r="F38" s="230">
        <f>D38*E38</f>
        <v>0</v>
      </c>
    </row>
    <row r="39" spans="1:6">
      <c r="A39" s="228"/>
      <c r="B39" s="233"/>
      <c r="C39" s="178"/>
      <c r="D39" s="178"/>
      <c r="E39" s="590"/>
      <c r="F39" s="230"/>
    </row>
    <row r="40" spans="1:6" ht="27.6">
      <c r="A40" s="228" t="s">
        <v>185</v>
      </c>
      <c r="B40" s="233" t="s">
        <v>306</v>
      </c>
      <c r="C40" s="178" t="s">
        <v>17</v>
      </c>
      <c r="D40" s="178">
        <v>2</v>
      </c>
      <c r="E40" s="589"/>
      <c r="F40" s="230">
        <f>D40*E40</f>
        <v>0</v>
      </c>
    </row>
    <row r="41" spans="1:6">
      <c r="A41" s="175"/>
      <c r="B41" s="200"/>
      <c r="C41" s="178"/>
      <c r="D41" s="179"/>
      <c r="E41" s="588"/>
      <c r="F41" s="197"/>
    </row>
    <row r="42" spans="1:6" ht="27.6">
      <c r="A42" s="228" t="s">
        <v>187</v>
      </c>
      <c r="B42" s="233" t="s">
        <v>307</v>
      </c>
      <c r="C42" s="178" t="s">
        <v>17</v>
      </c>
      <c r="D42" s="178">
        <v>1</v>
      </c>
      <c r="E42" s="589"/>
      <c r="F42" s="230">
        <f>D42*E42</f>
        <v>0</v>
      </c>
    </row>
    <row r="43" spans="1:6" ht="96.6">
      <c r="A43" s="228"/>
      <c r="B43" s="233" t="s">
        <v>308</v>
      </c>
      <c r="C43" s="178"/>
      <c r="D43" s="178"/>
      <c r="E43" s="589"/>
      <c r="F43" s="230"/>
    </row>
    <row r="44" spans="1:6">
      <c r="A44" s="228"/>
      <c r="B44" s="233"/>
      <c r="C44" s="178"/>
      <c r="D44" s="178"/>
      <c r="E44" s="589"/>
      <c r="F44" s="230"/>
    </row>
    <row r="45" spans="1:6" ht="55.2">
      <c r="A45" s="228" t="s">
        <v>189</v>
      </c>
      <c r="B45" s="237" t="s">
        <v>309</v>
      </c>
      <c r="C45" s="178" t="s">
        <v>17</v>
      </c>
      <c r="D45" s="178">
        <v>1</v>
      </c>
      <c r="E45" s="589"/>
      <c r="F45" s="230">
        <f>D45*E45</f>
        <v>0</v>
      </c>
    </row>
    <row r="46" spans="1:6">
      <c r="A46" s="143"/>
      <c r="B46" s="157"/>
      <c r="C46" s="158"/>
      <c r="D46" s="140"/>
      <c r="E46" s="160"/>
      <c r="F46" s="160"/>
    </row>
    <row r="47" spans="1:6">
      <c r="A47" s="175" t="s">
        <v>192</v>
      </c>
      <c r="B47" s="177" t="s">
        <v>153</v>
      </c>
      <c r="C47" s="178" t="s">
        <v>35</v>
      </c>
      <c r="D47" s="179">
        <v>5</v>
      </c>
      <c r="E47" s="238"/>
      <c r="F47" s="147">
        <f>SUM(F6:F45)*D47/100</f>
        <v>0</v>
      </c>
    </row>
    <row r="48" spans="1:6" ht="14.4" thickBot="1">
      <c r="A48" s="220"/>
      <c r="B48" s="199"/>
      <c r="C48" s="199"/>
      <c r="D48" s="199"/>
      <c r="E48" s="239"/>
      <c r="F48" s="240"/>
    </row>
    <row r="49" spans="1:6">
      <c r="A49" s="218"/>
      <c r="B49" s="176"/>
      <c r="C49" s="176"/>
      <c r="D49" s="176"/>
      <c r="E49" s="238"/>
      <c r="F49" s="241"/>
    </row>
    <row r="50" spans="1:6">
      <c r="A50" s="175" t="s">
        <v>154</v>
      </c>
      <c r="B50" s="176"/>
      <c r="C50" s="178"/>
      <c r="D50" s="179"/>
      <c r="E50" s="238"/>
      <c r="F50" s="197">
        <f>SUM(F6:F47)</f>
        <v>0</v>
      </c>
    </row>
  </sheetData>
  <sheetProtection password="C610" sheet="1"/>
  <pageMargins left="0.98425196850393704" right="0.19685039370078741" top="0.98425196850393704" bottom="0.98425196850393704" header="0.19685039370078741" footer="0.19685039370078741"/>
  <pageSetup paperSize="9" orientation="portrait" horizontalDpi="360" verticalDpi="360" r:id="rId1"/>
  <headerFooter alignWithMargins="0">
    <oddHeader>&amp;R&amp;P/&amp;N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ED630-A1E8-4358-8432-10AD7E948076}">
  <dimension ref="A1:L47"/>
  <sheetViews>
    <sheetView view="pageBreakPreview" zoomScaleNormal="100" workbookViewId="0">
      <selection activeCell="E5" sqref="E5:E40"/>
    </sheetView>
  </sheetViews>
  <sheetFormatPr defaultColWidth="9.109375" defaultRowHeight="13.8"/>
  <cols>
    <col min="1" max="1" width="4.6640625" style="143" customWidth="1"/>
    <col min="2" max="2" width="45.6640625" style="140" customWidth="1"/>
    <col min="3" max="4" width="6.6640625" style="140" customWidth="1"/>
    <col min="5" max="5" width="12.6640625" style="160" customWidth="1"/>
    <col min="6" max="6" width="12.6640625" style="141" customWidth="1"/>
    <col min="7" max="256" width="9.109375" style="140"/>
    <col min="257" max="257" width="4.6640625" style="140" customWidth="1"/>
    <col min="258" max="258" width="45.6640625" style="140" customWidth="1"/>
    <col min="259" max="260" width="6.6640625" style="140" customWidth="1"/>
    <col min="261" max="262" width="12.6640625" style="140" customWidth="1"/>
    <col min="263" max="512" width="9.109375" style="140"/>
    <col min="513" max="513" width="4.6640625" style="140" customWidth="1"/>
    <col min="514" max="514" width="45.6640625" style="140" customWidth="1"/>
    <col min="515" max="516" width="6.6640625" style="140" customWidth="1"/>
    <col min="517" max="518" width="12.6640625" style="140" customWidth="1"/>
    <col min="519" max="768" width="9.109375" style="140"/>
    <col min="769" max="769" width="4.6640625" style="140" customWidth="1"/>
    <col min="770" max="770" width="45.6640625" style="140" customWidth="1"/>
    <col min="771" max="772" width="6.6640625" style="140" customWidth="1"/>
    <col min="773" max="774" width="12.6640625" style="140" customWidth="1"/>
    <col min="775" max="1024" width="9.109375" style="140"/>
    <col min="1025" max="1025" width="4.6640625" style="140" customWidth="1"/>
    <col min="1026" max="1026" width="45.6640625" style="140" customWidth="1"/>
    <col min="1027" max="1028" width="6.6640625" style="140" customWidth="1"/>
    <col min="1029" max="1030" width="12.6640625" style="140" customWidth="1"/>
    <col min="1031" max="1280" width="9.109375" style="140"/>
    <col min="1281" max="1281" width="4.6640625" style="140" customWidth="1"/>
    <col min="1282" max="1282" width="45.6640625" style="140" customWidth="1"/>
    <col min="1283" max="1284" width="6.6640625" style="140" customWidth="1"/>
    <col min="1285" max="1286" width="12.6640625" style="140" customWidth="1"/>
    <col min="1287" max="1536" width="9.109375" style="140"/>
    <col min="1537" max="1537" width="4.6640625" style="140" customWidth="1"/>
    <col min="1538" max="1538" width="45.6640625" style="140" customWidth="1"/>
    <col min="1539" max="1540" width="6.6640625" style="140" customWidth="1"/>
    <col min="1541" max="1542" width="12.6640625" style="140" customWidth="1"/>
    <col min="1543" max="1792" width="9.109375" style="140"/>
    <col min="1793" max="1793" width="4.6640625" style="140" customWidth="1"/>
    <col min="1794" max="1794" width="45.6640625" style="140" customWidth="1"/>
    <col min="1795" max="1796" width="6.6640625" style="140" customWidth="1"/>
    <col min="1797" max="1798" width="12.6640625" style="140" customWidth="1"/>
    <col min="1799" max="2048" width="9.109375" style="140"/>
    <col min="2049" max="2049" width="4.6640625" style="140" customWidth="1"/>
    <col min="2050" max="2050" width="45.6640625" style="140" customWidth="1"/>
    <col min="2051" max="2052" width="6.6640625" style="140" customWidth="1"/>
    <col min="2053" max="2054" width="12.6640625" style="140" customWidth="1"/>
    <col min="2055" max="2304" width="9.109375" style="140"/>
    <col min="2305" max="2305" width="4.6640625" style="140" customWidth="1"/>
    <col min="2306" max="2306" width="45.6640625" style="140" customWidth="1"/>
    <col min="2307" max="2308" width="6.6640625" style="140" customWidth="1"/>
    <col min="2309" max="2310" width="12.6640625" style="140" customWidth="1"/>
    <col min="2311" max="2560" width="9.109375" style="140"/>
    <col min="2561" max="2561" width="4.6640625" style="140" customWidth="1"/>
    <col min="2562" max="2562" width="45.6640625" style="140" customWidth="1"/>
    <col min="2563" max="2564" width="6.6640625" style="140" customWidth="1"/>
    <col min="2565" max="2566" width="12.6640625" style="140" customWidth="1"/>
    <col min="2567" max="2816" width="9.109375" style="140"/>
    <col min="2817" max="2817" width="4.6640625" style="140" customWidth="1"/>
    <col min="2818" max="2818" width="45.6640625" style="140" customWidth="1"/>
    <col min="2819" max="2820" width="6.6640625" style="140" customWidth="1"/>
    <col min="2821" max="2822" width="12.6640625" style="140" customWidth="1"/>
    <col min="2823" max="3072" width="9.109375" style="140"/>
    <col min="3073" max="3073" width="4.6640625" style="140" customWidth="1"/>
    <col min="3074" max="3074" width="45.6640625" style="140" customWidth="1"/>
    <col min="3075" max="3076" width="6.6640625" style="140" customWidth="1"/>
    <col min="3077" max="3078" width="12.6640625" style="140" customWidth="1"/>
    <col min="3079" max="3328" width="9.109375" style="140"/>
    <col min="3329" max="3329" width="4.6640625" style="140" customWidth="1"/>
    <col min="3330" max="3330" width="45.6640625" style="140" customWidth="1"/>
    <col min="3331" max="3332" width="6.6640625" style="140" customWidth="1"/>
    <col min="3333" max="3334" width="12.6640625" style="140" customWidth="1"/>
    <col min="3335" max="3584" width="9.109375" style="140"/>
    <col min="3585" max="3585" width="4.6640625" style="140" customWidth="1"/>
    <col min="3586" max="3586" width="45.6640625" style="140" customWidth="1"/>
    <col min="3587" max="3588" width="6.6640625" style="140" customWidth="1"/>
    <col min="3589" max="3590" width="12.6640625" style="140" customWidth="1"/>
    <col min="3591" max="3840" width="9.109375" style="140"/>
    <col min="3841" max="3841" width="4.6640625" style="140" customWidth="1"/>
    <col min="3842" max="3842" width="45.6640625" style="140" customWidth="1"/>
    <col min="3843" max="3844" width="6.6640625" style="140" customWidth="1"/>
    <col min="3845" max="3846" width="12.6640625" style="140" customWidth="1"/>
    <col min="3847" max="4096" width="9.109375" style="140"/>
    <col min="4097" max="4097" width="4.6640625" style="140" customWidth="1"/>
    <col min="4098" max="4098" width="45.6640625" style="140" customWidth="1"/>
    <col min="4099" max="4100" width="6.6640625" style="140" customWidth="1"/>
    <col min="4101" max="4102" width="12.6640625" style="140" customWidth="1"/>
    <col min="4103" max="4352" width="9.109375" style="140"/>
    <col min="4353" max="4353" width="4.6640625" style="140" customWidth="1"/>
    <col min="4354" max="4354" width="45.6640625" style="140" customWidth="1"/>
    <col min="4355" max="4356" width="6.6640625" style="140" customWidth="1"/>
    <col min="4357" max="4358" width="12.6640625" style="140" customWidth="1"/>
    <col min="4359" max="4608" width="9.109375" style="140"/>
    <col min="4609" max="4609" width="4.6640625" style="140" customWidth="1"/>
    <col min="4610" max="4610" width="45.6640625" style="140" customWidth="1"/>
    <col min="4611" max="4612" width="6.6640625" style="140" customWidth="1"/>
    <col min="4613" max="4614" width="12.6640625" style="140" customWidth="1"/>
    <col min="4615" max="4864" width="9.109375" style="140"/>
    <col min="4865" max="4865" width="4.6640625" style="140" customWidth="1"/>
    <col min="4866" max="4866" width="45.6640625" style="140" customWidth="1"/>
    <col min="4867" max="4868" width="6.6640625" style="140" customWidth="1"/>
    <col min="4869" max="4870" width="12.6640625" style="140" customWidth="1"/>
    <col min="4871" max="5120" width="9.109375" style="140"/>
    <col min="5121" max="5121" width="4.6640625" style="140" customWidth="1"/>
    <col min="5122" max="5122" width="45.6640625" style="140" customWidth="1"/>
    <col min="5123" max="5124" width="6.6640625" style="140" customWidth="1"/>
    <col min="5125" max="5126" width="12.6640625" style="140" customWidth="1"/>
    <col min="5127" max="5376" width="9.109375" style="140"/>
    <col min="5377" max="5377" width="4.6640625" style="140" customWidth="1"/>
    <col min="5378" max="5378" width="45.6640625" style="140" customWidth="1"/>
    <col min="5379" max="5380" width="6.6640625" style="140" customWidth="1"/>
    <col min="5381" max="5382" width="12.6640625" style="140" customWidth="1"/>
    <col min="5383" max="5632" width="9.109375" style="140"/>
    <col min="5633" max="5633" width="4.6640625" style="140" customWidth="1"/>
    <col min="5634" max="5634" width="45.6640625" style="140" customWidth="1"/>
    <col min="5635" max="5636" width="6.6640625" style="140" customWidth="1"/>
    <col min="5637" max="5638" width="12.6640625" style="140" customWidth="1"/>
    <col min="5639" max="5888" width="9.109375" style="140"/>
    <col min="5889" max="5889" width="4.6640625" style="140" customWidth="1"/>
    <col min="5890" max="5890" width="45.6640625" style="140" customWidth="1"/>
    <col min="5891" max="5892" width="6.6640625" style="140" customWidth="1"/>
    <col min="5893" max="5894" width="12.6640625" style="140" customWidth="1"/>
    <col min="5895" max="6144" width="9.109375" style="140"/>
    <col min="6145" max="6145" width="4.6640625" style="140" customWidth="1"/>
    <col min="6146" max="6146" width="45.6640625" style="140" customWidth="1"/>
    <col min="6147" max="6148" width="6.6640625" style="140" customWidth="1"/>
    <col min="6149" max="6150" width="12.6640625" style="140" customWidth="1"/>
    <col min="6151" max="6400" width="9.109375" style="140"/>
    <col min="6401" max="6401" width="4.6640625" style="140" customWidth="1"/>
    <col min="6402" max="6402" width="45.6640625" style="140" customWidth="1"/>
    <col min="6403" max="6404" width="6.6640625" style="140" customWidth="1"/>
    <col min="6405" max="6406" width="12.6640625" style="140" customWidth="1"/>
    <col min="6407" max="6656" width="9.109375" style="140"/>
    <col min="6657" max="6657" width="4.6640625" style="140" customWidth="1"/>
    <col min="6658" max="6658" width="45.6640625" style="140" customWidth="1"/>
    <col min="6659" max="6660" width="6.6640625" style="140" customWidth="1"/>
    <col min="6661" max="6662" width="12.6640625" style="140" customWidth="1"/>
    <col min="6663" max="6912" width="9.109375" style="140"/>
    <col min="6913" max="6913" width="4.6640625" style="140" customWidth="1"/>
    <col min="6914" max="6914" width="45.6640625" style="140" customWidth="1"/>
    <col min="6915" max="6916" width="6.6640625" style="140" customWidth="1"/>
    <col min="6917" max="6918" width="12.6640625" style="140" customWidth="1"/>
    <col min="6919" max="7168" width="9.109375" style="140"/>
    <col min="7169" max="7169" width="4.6640625" style="140" customWidth="1"/>
    <col min="7170" max="7170" width="45.6640625" style="140" customWidth="1"/>
    <col min="7171" max="7172" width="6.6640625" style="140" customWidth="1"/>
    <col min="7173" max="7174" width="12.6640625" style="140" customWidth="1"/>
    <col min="7175" max="7424" width="9.109375" style="140"/>
    <col min="7425" max="7425" width="4.6640625" style="140" customWidth="1"/>
    <col min="7426" max="7426" width="45.6640625" style="140" customWidth="1"/>
    <col min="7427" max="7428" width="6.6640625" style="140" customWidth="1"/>
    <col min="7429" max="7430" width="12.6640625" style="140" customWidth="1"/>
    <col min="7431" max="7680" width="9.109375" style="140"/>
    <col min="7681" max="7681" width="4.6640625" style="140" customWidth="1"/>
    <col min="7682" max="7682" width="45.6640625" style="140" customWidth="1"/>
    <col min="7683" max="7684" width="6.6640625" style="140" customWidth="1"/>
    <col min="7685" max="7686" width="12.6640625" style="140" customWidth="1"/>
    <col min="7687" max="7936" width="9.109375" style="140"/>
    <col min="7937" max="7937" width="4.6640625" style="140" customWidth="1"/>
    <col min="7938" max="7938" width="45.6640625" style="140" customWidth="1"/>
    <col min="7939" max="7940" width="6.6640625" style="140" customWidth="1"/>
    <col min="7941" max="7942" width="12.6640625" style="140" customWidth="1"/>
    <col min="7943" max="8192" width="9.109375" style="140"/>
    <col min="8193" max="8193" width="4.6640625" style="140" customWidth="1"/>
    <col min="8194" max="8194" width="45.6640625" style="140" customWidth="1"/>
    <col min="8195" max="8196" width="6.6640625" style="140" customWidth="1"/>
    <col min="8197" max="8198" width="12.6640625" style="140" customWidth="1"/>
    <col min="8199" max="8448" width="9.109375" style="140"/>
    <col min="8449" max="8449" width="4.6640625" style="140" customWidth="1"/>
    <col min="8450" max="8450" width="45.6640625" style="140" customWidth="1"/>
    <col min="8451" max="8452" width="6.6640625" style="140" customWidth="1"/>
    <col min="8453" max="8454" width="12.6640625" style="140" customWidth="1"/>
    <col min="8455" max="8704" width="9.109375" style="140"/>
    <col min="8705" max="8705" width="4.6640625" style="140" customWidth="1"/>
    <col min="8706" max="8706" width="45.6640625" style="140" customWidth="1"/>
    <col min="8707" max="8708" width="6.6640625" style="140" customWidth="1"/>
    <col min="8709" max="8710" width="12.6640625" style="140" customWidth="1"/>
    <col min="8711" max="8960" width="9.109375" style="140"/>
    <col min="8961" max="8961" width="4.6640625" style="140" customWidth="1"/>
    <col min="8962" max="8962" width="45.6640625" style="140" customWidth="1"/>
    <col min="8963" max="8964" width="6.6640625" style="140" customWidth="1"/>
    <col min="8965" max="8966" width="12.6640625" style="140" customWidth="1"/>
    <col min="8967" max="9216" width="9.109375" style="140"/>
    <col min="9217" max="9217" width="4.6640625" style="140" customWidth="1"/>
    <col min="9218" max="9218" width="45.6640625" style="140" customWidth="1"/>
    <col min="9219" max="9220" width="6.6640625" style="140" customWidth="1"/>
    <col min="9221" max="9222" width="12.6640625" style="140" customWidth="1"/>
    <col min="9223" max="9472" width="9.109375" style="140"/>
    <col min="9473" max="9473" width="4.6640625" style="140" customWidth="1"/>
    <col min="9474" max="9474" width="45.6640625" style="140" customWidth="1"/>
    <col min="9475" max="9476" width="6.6640625" style="140" customWidth="1"/>
    <col min="9477" max="9478" width="12.6640625" style="140" customWidth="1"/>
    <col min="9479" max="9728" width="9.109375" style="140"/>
    <col min="9729" max="9729" width="4.6640625" style="140" customWidth="1"/>
    <col min="9730" max="9730" width="45.6640625" style="140" customWidth="1"/>
    <col min="9731" max="9732" width="6.6640625" style="140" customWidth="1"/>
    <col min="9733" max="9734" width="12.6640625" style="140" customWidth="1"/>
    <col min="9735" max="9984" width="9.109375" style="140"/>
    <col min="9985" max="9985" width="4.6640625" style="140" customWidth="1"/>
    <col min="9986" max="9986" width="45.6640625" style="140" customWidth="1"/>
    <col min="9987" max="9988" width="6.6640625" style="140" customWidth="1"/>
    <col min="9989" max="9990" width="12.6640625" style="140" customWidth="1"/>
    <col min="9991" max="10240" width="9.109375" style="140"/>
    <col min="10241" max="10241" width="4.6640625" style="140" customWidth="1"/>
    <col min="10242" max="10242" width="45.6640625" style="140" customWidth="1"/>
    <col min="10243" max="10244" width="6.6640625" style="140" customWidth="1"/>
    <col min="10245" max="10246" width="12.6640625" style="140" customWidth="1"/>
    <col min="10247" max="10496" width="9.109375" style="140"/>
    <col min="10497" max="10497" width="4.6640625" style="140" customWidth="1"/>
    <col min="10498" max="10498" width="45.6640625" style="140" customWidth="1"/>
    <col min="10499" max="10500" width="6.6640625" style="140" customWidth="1"/>
    <col min="10501" max="10502" width="12.6640625" style="140" customWidth="1"/>
    <col min="10503" max="10752" width="9.109375" style="140"/>
    <col min="10753" max="10753" width="4.6640625" style="140" customWidth="1"/>
    <col min="10754" max="10754" width="45.6640625" style="140" customWidth="1"/>
    <col min="10755" max="10756" width="6.6640625" style="140" customWidth="1"/>
    <col min="10757" max="10758" width="12.6640625" style="140" customWidth="1"/>
    <col min="10759" max="11008" width="9.109375" style="140"/>
    <col min="11009" max="11009" width="4.6640625" style="140" customWidth="1"/>
    <col min="11010" max="11010" width="45.6640625" style="140" customWidth="1"/>
    <col min="11011" max="11012" width="6.6640625" style="140" customWidth="1"/>
    <col min="11013" max="11014" width="12.6640625" style="140" customWidth="1"/>
    <col min="11015" max="11264" width="9.109375" style="140"/>
    <col min="11265" max="11265" width="4.6640625" style="140" customWidth="1"/>
    <col min="11266" max="11266" width="45.6640625" style="140" customWidth="1"/>
    <col min="11267" max="11268" width="6.6640625" style="140" customWidth="1"/>
    <col min="11269" max="11270" width="12.6640625" style="140" customWidth="1"/>
    <col min="11271" max="11520" width="9.109375" style="140"/>
    <col min="11521" max="11521" width="4.6640625" style="140" customWidth="1"/>
    <col min="11522" max="11522" width="45.6640625" style="140" customWidth="1"/>
    <col min="11523" max="11524" width="6.6640625" style="140" customWidth="1"/>
    <col min="11525" max="11526" width="12.6640625" style="140" customWidth="1"/>
    <col min="11527" max="11776" width="9.109375" style="140"/>
    <col min="11777" max="11777" width="4.6640625" style="140" customWidth="1"/>
    <col min="11778" max="11778" width="45.6640625" style="140" customWidth="1"/>
    <col min="11779" max="11780" width="6.6640625" style="140" customWidth="1"/>
    <col min="11781" max="11782" width="12.6640625" style="140" customWidth="1"/>
    <col min="11783" max="12032" width="9.109375" style="140"/>
    <col min="12033" max="12033" width="4.6640625" style="140" customWidth="1"/>
    <col min="12034" max="12034" width="45.6640625" style="140" customWidth="1"/>
    <col min="12035" max="12036" width="6.6640625" style="140" customWidth="1"/>
    <col min="12037" max="12038" width="12.6640625" style="140" customWidth="1"/>
    <col min="12039" max="12288" width="9.109375" style="140"/>
    <col min="12289" max="12289" width="4.6640625" style="140" customWidth="1"/>
    <col min="12290" max="12290" width="45.6640625" style="140" customWidth="1"/>
    <col min="12291" max="12292" width="6.6640625" style="140" customWidth="1"/>
    <col min="12293" max="12294" width="12.6640625" style="140" customWidth="1"/>
    <col min="12295" max="12544" width="9.109375" style="140"/>
    <col min="12545" max="12545" width="4.6640625" style="140" customWidth="1"/>
    <col min="12546" max="12546" width="45.6640625" style="140" customWidth="1"/>
    <col min="12547" max="12548" width="6.6640625" style="140" customWidth="1"/>
    <col min="12549" max="12550" width="12.6640625" style="140" customWidth="1"/>
    <col min="12551" max="12800" width="9.109375" style="140"/>
    <col min="12801" max="12801" width="4.6640625" style="140" customWidth="1"/>
    <col min="12802" max="12802" width="45.6640625" style="140" customWidth="1"/>
    <col min="12803" max="12804" width="6.6640625" style="140" customWidth="1"/>
    <col min="12805" max="12806" width="12.6640625" style="140" customWidth="1"/>
    <col min="12807" max="13056" width="9.109375" style="140"/>
    <col min="13057" max="13057" width="4.6640625" style="140" customWidth="1"/>
    <col min="13058" max="13058" width="45.6640625" style="140" customWidth="1"/>
    <col min="13059" max="13060" width="6.6640625" style="140" customWidth="1"/>
    <col min="13061" max="13062" width="12.6640625" style="140" customWidth="1"/>
    <col min="13063" max="13312" width="9.109375" style="140"/>
    <col min="13313" max="13313" width="4.6640625" style="140" customWidth="1"/>
    <col min="13314" max="13314" width="45.6640625" style="140" customWidth="1"/>
    <col min="13315" max="13316" width="6.6640625" style="140" customWidth="1"/>
    <col min="13317" max="13318" width="12.6640625" style="140" customWidth="1"/>
    <col min="13319" max="13568" width="9.109375" style="140"/>
    <col min="13569" max="13569" width="4.6640625" style="140" customWidth="1"/>
    <col min="13570" max="13570" width="45.6640625" style="140" customWidth="1"/>
    <col min="13571" max="13572" width="6.6640625" style="140" customWidth="1"/>
    <col min="13573" max="13574" width="12.6640625" style="140" customWidth="1"/>
    <col min="13575" max="13824" width="9.109375" style="140"/>
    <col min="13825" max="13825" width="4.6640625" style="140" customWidth="1"/>
    <col min="13826" max="13826" width="45.6640625" style="140" customWidth="1"/>
    <col min="13827" max="13828" width="6.6640625" style="140" customWidth="1"/>
    <col min="13829" max="13830" width="12.6640625" style="140" customWidth="1"/>
    <col min="13831" max="14080" width="9.109375" style="140"/>
    <col min="14081" max="14081" width="4.6640625" style="140" customWidth="1"/>
    <col min="14082" max="14082" width="45.6640625" style="140" customWidth="1"/>
    <col min="14083" max="14084" width="6.6640625" style="140" customWidth="1"/>
    <col min="14085" max="14086" width="12.6640625" style="140" customWidth="1"/>
    <col min="14087" max="14336" width="9.109375" style="140"/>
    <col min="14337" max="14337" width="4.6640625" style="140" customWidth="1"/>
    <col min="14338" max="14338" width="45.6640625" style="140" customWidth="1"/>
    <col min="14339" max="14340" width="6.6640625" style="140" customWidth="1"/>
    <col min="14341" max="14342" width="12.6640625" style="140" customWidth="1"/>
    <col min="14343" max="14592" width="9.109375" style="140"/>
    <col min="14593" max="14593" width="4.6640625" style="140" customWidth="1"/>
    <col min="14594" max="14594" width="45.6640625" style="140" customWidth="1"/>
    <col min="14595" max="14596" width="6.6640625" style="140" customWidth="1"/>
    <col min="14597" max="14598" width="12.6640625" style="140" customWidth="1"/>
    <col min="14599" max="14848" width="9.109375" style="140"/>
    <col min="14849" max="14849" width="4.6640625" style="140" customWidth="1"/>
    <col min="14850" max="14850" width="45.6640625" style="140" customWidth="1"/>
    <col min="14851" max="14852" width="6.6640625" style="140" customWidth="1"/>
    <col min="14853" max="14854" width="12.6640625" style="140" customWidth="1"/>
    <col min="14855" max="15104" width="9.109375" style="140"/>
    <col min="15105" max="15105" width="4.6640625" style="140" customWidth="1"/>
    <col min="15106" max="15106" width="45.6640625" style="140" customWidth="1"/>
    <col min="15107" max="15108" width="6.6640625" style="140" customWidth="1"/>
    <col min="15109" max="15110" width="12.6640625" style="140" customWidth="1"/>
    <col min="15111" max="15360" width="9.109375" style="140"/>
    <col min="15361" max="15361" width="4.6640625" style="140" customWidth="1"/>
    <col min="15362" max="15362" width="45.6640625" style="140" customWidth="1"/>
    <col min="15363" max="15364" width="6.6640625" style="140" customWidth="1"/>
    <col min="15365" max="15366" width="12.6640625" style="140" customWidth="1"/>
    <col min="15367" max="15616" width="9.109375" style="140"/>
    <col min="15617" max="15617" width="4.6640625" style="140" customWidth="1"/>
    <col min="15618" max="15618" width="45.6640625" style="140" customWidth="1"/>
    <col min="15619" max="15620" width="6.6640625" style="140" customWidth="1"/>
    <col min="15621" max="15622" width="12.6640625" style="140" customWidth="1"/>
    <col min="15623" max="15872" width="9.109375" style="140"/>
    <col min="15873" max="15873" width="4.6640625" style="140" customWidth="1"/>
    <col min="15874" max="15874" width="45.6640625" style="140" customWidth="1"/>
    <col min="15875" max="15876" width="6.6640625" style="140" customWidth="1"/>
    <col min="15877" max="15878" width="12.6640625" style="140" customWidth="1"/>
    <col min="15879" max="16128" width="9.109375" style="140"/>
    <col min="16129" max="16129" width="4.6640625" style="140" customWidth="1"/>
    <col min="16130" max="16130" width="45.6640625" style="140" customWidth="1"/>
    <col min="16131" max="16132" width="6.6640625" style="140" customWidth="1"/>
    <col min="16133" max="16134" width="12.6640625" style="140" customWidth="1"/>
    <col min="16135" max="16384" width="9.109375" style="140"/>
  </cols>
  <sheetData>
    <row r="1" spans="1:7" ht="17.399999999999999">
      <c r="A1" s="144" t="s">
        <v>134</v>
      </c>
      <c r="B1" s="144" t="s">
        <v>135</v>
      </c>
    </row>
    <row r="2" spans="1:7" ht="10.5" customHeight="1"/>
    <row r="3" spans="1:7">
      <c r="A3" s="143" t="s">
        <v>155</v>
      </c>
    </row>
    <row r="5" spans="1:7" ht="41.4">
      <c r="A5" s="175" t="s">
        <v>141</v>
      </c>
      <c r="B5" s="242" t="s">
        <v>310</v>
      </c>
      <c r="C5" s="178" t="s">
        <v>17</v>
      </c>
      <c r="D5" s="179">
        <v>1</v>
      </c>
      <c r="E5" s="588"/>
      <c r="F5" s="197">
        <f>D5*E5</f>
        <v>0</v>
      </c>
      <c r="G5" s="170"/>
    </row>
    <row r="6" spans="1:7">
      <c r="A6" s="175"/>
      <c r="B6" s="242"/>
      <c r="C6" s="178"/>
      <c r="D6" s="179"/>
      <c r="E6" s="588"/>
      <c r="F6" s="197"/>
      <c r="G6" s="170"/>
    </row>
    <row r="7" spans="1:7" ht="41.4">
      <c r="A7" s="228" t="s">
        <v>126</v>
      </c>
      <c r="B7" s="231" t="s">
        <v>311</v>
      </c>
      <c r="C7" s="178" t="s">
        <v>17</v>
      </c>
      <c r="D7" s="179">
        <v>4</v>
      </c>
      <c r="E7" s="588"/>
      <c r="F7" s="196">
        <f>D7*E7</f>
        <v>0</v>
      </c>
    </row>
    <row r="8" spans="1:7">
      <c r="A8" s="175"/>
      <c r="B8" s="242"/>
      <c r="C8" s="178"/>
      <c r="D8" s="179"/>
      <c r="E8" s="588"/>
      <c r="F8" s="197"/>
      <c r="G8" s="170"/>
    </row>
    <row r="9" spans="1:7" ht="27.6">
      <c r="A9" s="175" t="s">
        <v>128</v>
      </c>
      <c r="B9" s="177" t="s">
        <v>312</v>
      </c>
      <c r="C9" s="178"/>
      <c r="D9" s="179"/>
      <c r="E9" s="587"/>
      <c r="F9" s="197"/>
      <c r="G9" s="170"/>
    </row>
    <row r="10" spans="1:7">
      <c r="B10" s="157" t="s">
        <v>313</v>
      </c>
      <c r="C10" s="158" t="s">
        <v>158</v>
      </c>
      <c r="D10" s="179">
        <v>20</v>
      </c>
      <c r="E10" s="578"/>
      <c r="F10" s="160">
        <f>D10*E10</f>
        <v>0</v>
      </c>
    </row>
    <row r="11" spans="1:7">
      <c r="B11" s="157" t="s">
        <v>314</v>
      </c>
      <c r="C11" s="158" t="s">
        <v>158</v>
      </c>
      <c r="D11" s="179">
        <v>150</v>
      </c>
      <c r="E11" s="578"/>
      <c r="F11" s="160">
        <f>D11*E11</f>
        <v>0</v>
      </c>
    </row>
    <row r="12" spans="1:7">
      <c r="B12" s="157" t="s">
        <v>315</v>
      </c>
      <c r="C12" s="158" t="s">
        <v>158</v>
      </c>
      <c r="D12" s="179">
        <v>80</v>
      </c>
      <c r="E12" s="578"/>
      <c r="F12" s="160">
        <f>D12*E12</f>
        <v>0</v>
      </c>
    </row>
    <row r="13" spans="1:7">
      <c r="A13" s="175"/>
      <c r="B13" s="177"/>
      <c r="C13" s="178"/>
      <c r="D13" s="160"/>
      <c r="E13" s="588"/>
      <c r="F13" s="197"/>
      <c r="G13" s="170"/>
    </row>
    <row r="14" spans="1:7" ht="41.4">
      <c r="A14" s="175" t="s">
        <v>130</v>
      </c>
      <c r="B14" s="177" t="s">
        <v>316</v>
      </c>
      <c r="C14" s="178" t="s">
        <v>211</v>
      </c>
      <c r="D14" s="179">
        <v>1</v>
      </c>
      <c r="E14" s="588"/>
      <c r="F14" s="197">
        <f>D14*E14</f>
        <v>0</v>
      </c>
      <c r="G14" s="170"/>
    </row>
    <row r="15" spans="1:7">
      <c r="A15" s="175"/>
      <c r="B15" s="177"/>
      <c r="C15" s="178"/>
      <c r="D15" s="179"/>
      <c r="E15" s="588"/>
      <c r="F15" s="197"/>
      <c r="G15" s="170"/>
    </row>
    <row r="16" spans="1:7">
      <c r="A16" s="175" t="s">
        <v>132</v>
      </c>
      <c r="B16" s="177" t="s">
        <v>317</v>
      </c>
      <c r="C16" s="178" t="s">
        <v>17</v>
      </c>
      <c r="D16" s="179">
        <v>4</v>
      </c>
      <c r="E16" s="588"/>
      <c r="F16" s="197">
        <f>D16*E16</f>
        <v>0</v>
      </c>
      <c r="G16" s="170"/>
    </row>
    <row r="17" spans="1:7">
      <c r="A17" s="175"/>
      <c r="B17" s="177"/>
      <c r="C17" s="178"/>
      <c r="D17" s="179"/>
      <c r="E17" s="588"/>
      <c r="F17" s="197"/>
      <c r="G17" s="170"/>
    </row>
    <row r="18" spans="1:7">
      <c r="A18" s="175" t="s">
        <v>134</v>
      </c>
      <c r="B18" s="177" t="s">
        <v>318</v>
      </c>
      <c r="C18" s="178" t="s">
        <v>17</v>
      </c>
      <c r="D18" s="179">
        <v>2</v>
      </c>
      <c r="E18" s="588"/>
      <c r="F18" s="197">
        <f>D18*E18</f>
        <v>0</v>
      </c>
      <c r="G18" s="170"/>
    </row>
    <row r="19" spans="1:7">
      <c r="A19" s="175"/>
      <c r="B19" s="177"/>
      <c r="C19" s="178"/>
      <c r="D19" s="179"/>
      <c r="E19" s="588"/>
      <c r="F19" s="197"/>
      <c r="G19" s="170"/>
    </row>
    <row r="20" spans="1:7">
      <c r="A20" s="175" t="s">
        <v>136</v>
      </c>
      <c r="B20" s="177" t="s">
        <v>319</v>
      </c>
      <c r="C20" s="178" t="s">
        <v>17</v>
      </c>
      <c r="D20" s="179">
        <v>4</v>
      </c>
      <c r="E20" s="588"/>
      <c r="F20" s="197">
        <f>D20*E20</f>
        <v>0</v>
      </c>
      <c r="G20" s="170"/>
    </row>
    <row r="21" spans="1:7">
      <c r="A21" s="175"/>
      <c r="B21" s="177"/>
      <c r="C21" s="178"/>
      <c r="D21" s="179"/>
      <c r="E21" s="588"/>
      <c r="F21" s="197"/>
      <c r="G21" s="170"/>
    </row>
    <row r="22" spans="1:7" ht="27.6">
      <c r="A22" s="175" t="s">
        <v>138</v>
      </c>
      <c r="B22" s="177" t="s">
        <v>320</v>
      </c>
      <c r="C22" s="178" t="s">
        <v>158</v>
      </c>
      <c r="D22" s="179">
        <v>60</v>
      </c>
      <c r="E22" s="588"/>
      <c r="F22" s="197">
        <f>D22*E22</f>
        <v>0</v>
      </c>
      <c r="G22" s="170"/>
    </row>
    <row r="23" spans="1:7">
      <c r="A23" s="169"/>
      <c r="B23" s="170"/>
      <c r="C23" s="170"/>
      <c r="D23" s="170"/>
      <c r="E23" s="587"/>
      <c r="F23" s="243"/>
      <c r="G23" s="170"/>
    </row>
    <row r="24" spans="1:7" ht="27.6">
      <c r="A24" s="175" t="s">
        <v>139</v>
      </c>
      <c r="B24" s="177" t="s">
        <v>321</v>
      </c>
      <c r="C24" s="178" t="s">
        <v>158</v>
      </c>
      <c r="D24" s="179">
        <v>10</v>
      </c>
      <c r="E24" s="588"/>
      <c r="F24" s="197">
        <f>D24*E24</f>
        <v>0</v>
      </c>
      <c r="G24" s="170"/>
    </row>
    <row r="25" spans="1:7">
      <c r="A25" s="169"/>
      <c r="B25" s="170"/>
      <c r="C25" s="170"/>
      <c r="D25" s="170"/>
      <c r="E25" s="587"/>
      <c r="F25" s="243"/>
      <c r="G25" s="170"/>
    </row>
    <row r="26" spans="1:7" ht="27.6">
      <c r="A26" s="175" t="s">
        <v>152</v>
      </c>
      <c r="B26" s="177" t="s">
        <v>322</v>
      </c>
      <c r="C26" s="178" t="s">
        <v>158</v>
      </c>
      <c r="D26" s="179">
        <v>140</v>
      </c>
      <c r="E26" s="588"/>
      <c r="F26" s="197">
        <f>D26*E26</f>
        <v>0</v>
      </c>
      <c r="G26" s="170"/>
    </row>
    <row r="27" spans="1:7">
      <c r="A27" s="169"/>
      <c r="B27" s="170"/>
      <c r="C27" s="170"/>
      <c r="D27" s="170"/>
      <c r="E27" s="587"/>
      <c r="F27" s="243"/>
      <c r="G27" s="170"/>
    </row>
    <row r="28" spans="1:7">
      <c r="A28" s="175" t="s">
        <v>185</v>
      </c>
      <c r="B28" s="176" t="s">
        <v>323</v>
      </c>
      <c r="C28" s="178" t="s">
        <v>17</v>
      </c>
      <c r="D28" s="179">
        <v>50</v>
      </c>
      <c r="E28" s="588"/>
      <c r="F28" s="197">
        <f>D28*E28</f>
        <v>0</v>
      </c>
      <c r="G28" s="170"/>
    </row>
    <row r="29" spans="1:7">
      <c r="A29" s="169"/>
      <c r="B29" s="170"/>
      <c r="C29" s="170"/>
      <c r="D29" s="170"/>
      <c r="E29" s="587"/>
      <c r="F29" s="243"/>
      <c r="G29" s="170"/>
    </row>
    <row r="30" spans="1:7" ht="27.6">
      <c r="A30" s="175" t="s">
        <v>187</v>
      </c>
      <c r="B30" s="177" t="s">
        <v>324</v>
      </c>
      <c r="C30" s="178" t="s">
        <v>17</v>
      </c>
      <c r="D30" s="179">
        <v>6</v>
      </c>
      <c r="E30" s="588"/>
      <c r="F30" s="197">
        <f>D30*E30</f>
        <v>0</v>
      </c>
      <c r="G30" s="170"/>
    </row>
    <row r="31" spans="1:7">
      <c r="A31" s="218"/>
      <c r="B31" s="176"/>
      <c r="C31" s="176"/>
      <c r="D31" s="176"/>
      <c r="E31" s="588"/>
      <c r="F31" s="219"/>
      <c r="G31" s="170"/>
    </row>
    <row r="32" spans="1:7">
      <c r="A32" s="175" t="s">
        <v>189</v>
      </c>
      <c r="B32" s="176" t="s">
        <v>325</v>
      </c>
      <c r="C32" s="178" t="s">
        <v>17</v>
      </c>
      <c r="D32" s="179">
        <v>2</v>
      </c>
      <c r="E32" s="588"/>
      <c r="F32" s="197">
        <f>D32*E32</f>
        <v>0</v>
      </c>
      <c r="G32" s="170"/>
    </row>
    <row r="33" spans="1:12">
      <c r="A33" s="244"/>
      <c r="B33" s="167"/>
      <c r="C33" s="167"/>
      <c r="D33" s="167"/>
      <c r="E33" s="591"/>
      <c r="F33" s="245"/>
      <c r="G33" s="170"/>
    </row>
    <row r="34" spans="1:12">
      <c r="A34" s="175" t="s">
        <v>192</v>
      </c>
      <c r="B34" s="177" t="s">
        <v>326</v>
      </c>
      <c r="C34" s="178" t="s">
        <v>17</v>
      </c>
      <c r="D34" s="179">
        <v>6</v>
      </c>
      <c r="E34" s="588"/>
      <c r="F34" s="197">
        <f>D34*E34</f>
        <v>0</v>
      </c>
      <c r="G34" s="170"/>
    </row>
    <row r="35" spans="1:12">
      <c r="A35" s="169"/>
      <c r="B35" s="170"/>
      <c r="C35" s="170"/>
      <c r="D35" s="170"/>
      <c r="E35" s="587"/>
      <c r="F35" s="243"/>
      <c r="G35" s="170"/>
    </row>
    <row r="36" spans="1:12">
      <c r="A36" s="175" t="s">
        <v>197</v>
      </c>
      <c r="B36" s="176" t="s">
        <v>327</v>
      </c>
      <c r="C36" s="178" t="s">
        <v>17</v>
      </c>
      <c r="D36" s="179">
        <v>60</v>
      </c>
      <c r="E36" s="588"/>
      <c r="F36" s="197">
        <f>D36*E36</f>
        <v>0</v>
      </c>
      <c r="G36" s="170"/>
    </row>
    <row r="37" spans="1:12">
      <c r="A37" s="169"/>
      <c r="B37" s="170"/>
      <c r="C37" s="170"/>
      <c r="D37" s="170"/>
      <c r="E37" s="587"/>
      <c r="F37" s="243"/>
      <c r="G37" s="170"/>
    </row>
    <row r="38" spans="1:12" ht="27.6">
      <c r="A38" s="175" t="s">
        <v>199</v>
      </c>
      <c r="B38" s="177" t="s">
        <v>328</v>
      </c>
      <c r="C38" s="178" t="s">
        <v>329</v>
      </c>
      <c r="D38" s="179">
        <v>1</v>
      </c>
      <c r="E38" s="588"/>
      <c r="F38" s="197">
        <f>D38*E38</f>
        <v>0</v>
      </c>
      <c r="G38" s="170"/>
    </row>
    <row r="39" spans="1:12">
      <c r="A39" s="218"/>
      <c r="B39" s="176"/>
      <c r="C39" s="176"/>
      <c r="D39" s="176"/>
      <c r="E39" s="588"/>
      <c r="F39" s="219"/>
      <c r="G39" s="170"/>
    </row>
    <row r="40" spans="1:12">
      <c r="A40" s="175" t="s">
        <v>201</v>
      </c>
      <c r="B40" s="177" t="s">
        <v>330</v>
      </c>
      <c r="C40" s="178" t="s">
        <v>17</v>
      </c>
      <c r="D40" s="179">
        <v>1</v>
      </c>
      <c r="E40" s="588"/>
      <c r="F40" s="197">
        <f>D40*E40</f>
        <v>0</v>
      </c>
      <c r="G40" s="170"/>
    </row>
    <row r="41" spans="1:12">
      <c r="A41" s="218"/>
      <c r="B41" s="176"/>
      <c r="C41" s="176"/>
      <c r="D41" s="176"/>
      <c r="E41" s="196"/>
      <c r="F41" s="219"/>
      <c r="G41" s="170"/>
    </row>
    <row r="42" spans="1:12">
      <c r="A42" s="175" t="s">
        <v>203</v>
      </c>
      <c r="B42" s="177" t="s">
        <v>153</v>
      </c>
      <c r="C42" s="178" t="s">
        <v>35</v>
      </c>
      <c r="D42" s="179">
        <v>5</v>
      </c>
      <c r="E42" s="196"/>
      <c r="F42" s="196">
        <f>SUM(F5:F40)*D42/100</f>
        <v>0</v>
      </c>
      <c r="G42" s="170"/>
    </row>
    <row r="43" spans="1:12" ht="14.4" thickBot="1">
      <c r="A43" s="246"/>
      <c r="B43" s="247"/>
      <c r="C43" s="247"/>
      <c r="D43" s="247"/>
      <c r="E43" s="248"/>
      <c r="F43" s="249"/>
      <c r="G43" s="170"/>
    </row>
    <row r="44" spans="1:12">
      <c r="A44" s="218"/>
      <c r="B44" s="176"/>
      <c r="C44" s="176"/>
      <c r="D44" s="176"/>
      <c r="E44" s="238"/>
      <c r="F44" s="241"/>
      <c r="G44" s="170"/>
      <c r="H44" s="170"/>
      <c r="I44" s="224"/>
      <c r="J44" s="170"/>
      <c r="K44" s="170"/>
      <c r="L44" s="170"/>
    </row>
    <row r="45" spans="1:12">
      <c r="A45" s="175" t="s">
        <v>154</v>
      </c>
      <c r="B45" s="176"/>
      <c r="C45" s="178"/>
      <c r="D45" s="179"/>
      <c r="E45" s="238"/>
      <c r="F45" s="197">
        <f>SUM(F5:F42)</f>
        <v>0</v>
      </c>
      <c r="G45" s="170"/>
    </row>
    <row r="47" spans="1:12">
      <c r="A47" s="153"/>
      <c r="B47" s="149"/>
      <c r="C47" s="155"/>
      <c r="D47" s="156"/>
      <c r="F47" s="147"/>
    </row>
  </sheetData>
  <sheetProtection password="C610" sheet="1"/>
  <pageMargins left="0.98425196850393704" right="0.19685039370078741" top="0.98425196850393704" bottom="0.98425196850393704" header="0.19685039370078741" footer="0.19685039370078741"/>
  <pageSetup paperSize="9" orientation="portrait" horizontalDpi="360" verticalDpi="360" r:id="rId1"/>
  <headerFooter alignWithMargins="0">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7</vt:i4>
      </vt:variant>
    </vt:vector>
  </HeadingPairs>
  <TitlesOfParts>
    <vt:vector size="25" baseType="lpstr">
      <vt:lpstr>REKAPITULACIJA</vt:lpstr>
      <vt:lpstr>go_DELA KZ LUKA</vt:lpstr>
      <vt:lpstr>Rekapitulacija EI</vt:lpstr>
      <vt:lpstr>Razsvetljava</vt:lpstr>
      <vt:lpstr>Vodovni</vt:lpstr>
      <vt:lpstr>Razdelilniki</vt:lpstr>
      <vt:lpstr>Telekomunikacije</vt:lpstr>
      <vt:lpstr>Pristop in video</vt:lpstr>
      <vt:lpstr>Strelovod</vt:lpstr>
      <vt:lpstr>Gradbena dela</vt:lpstr>
      <vt:lpstr>Rekapitulacija SI</vt:lpstr>
      <vt:lpstr>Interna vodoinstalacija</vt:lpstr>
      <vt:lpstr>HLAJENJE - OGREVANJE VRF</vt:lpstr>
      <vt:lpstr>OGREVANJE SANITARNE VODE</vt:lpstr>
      <vt:lpstr>Prezračevanje</vt:lpstr>
      <vt:lpstr>Požarna zaščita</vt:lpstr>
      <vt:lpstr>Zunanji vodovod</vt:lpstr>
      <vt:lpstr>Gradbena dela (SI)</vt:lpstr>
      <vt:lpstr>'go_DELA KZ LUKA'!Print_Area</vt:lpstr>
      <vt:lpstr>'Interna vodoinstalacija'!Print_Area</vt:lpstr>
      <vt:lpstr>'Požarna zaščita'!Print_Area</vt:lpstr>
      <vt:lpstr>Prezračevanje!Print_Area</vt:lpstr>
      <vt:lpstr>REKAPITULACIJA!Print_Area</vt:lpstr>
      <vt:lpstr>'Rekapitulacija SI'!Print_Area</vt:lpstr>
      <vt:lpstr>Telekomunikacije!Print_Area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dc:creator>
  <cp:lastModifiedBy>Žerjal Mara</cp:lastModifiedBy>
  <cp:lastPrinted>2020-04-21T13:41:02Z</cp:lastPrinted>
  <dcterms:created xsi:type="dcterms:W3CDTF">2017-04-15T19:51:35Z</dcterms:created>
  <dcterms:modified xsi:type="dcterms:W3CDTF">2020-05-13T14:00:11Z</dcterms:modified>
</cp:coreProperties>
</file>