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180" windowWidth="9465" windowHeight="4440" activeTab="0"/>
  </bookViews>
  <sheets>
    <sheet name="REKAPITULACIJA" sheetId="1" r:id="rId1"/>
    <sheet name="STROJNI DEL" sheetId="2" r:id="rId2"/>
    <sheet name="GRADBENI DEL" sheetId="3" r:id="rId3"/>
    <sheet name="ELEKTRO DEL" sheetId="4" r:id="rId4"/>
    <sheet name="Popis opreme JAVLJANJE POŽARA" sheetId="5" r:id="rId5"/>
    <sheet name="Popis opreme KONTROLA PRISTOPA" sheetId="6" r:id="rId6"/>
    <sheet name="Popis opreme VIDEONADZOR" sheetId="7" r:id="rId7"/>
    <sheet name="Popis opreme +KR-PČR" sheetId="8" r:id="rId8"/>
  </sheets>
  <definedNames>
    <definedName name="_xlnm.Print_Area" localSheetId="3">'ELEKTRO DEL'!$A$1:$F$254</definedName>
  </definedNames>
  <calcPr fullCalcOnLoad="1"/>
</workbook>
</file>

<file path=xl/sharedStrings.xml><?xml version="1.0" encoding="utf-8"?>
<sst xmlns="http://schemas.openxmlformats.org/spreadsheetml/2006/main" count="2212" uniqueCount="1131">
  <si>
    <t>kos</t>
  </si>
  <si>
    <t>m</t>
  </si>
  <si>
    <t>1.</t>
  </si>
  <si>
    <t>2.</t>
  </si>
  <si>
    <t>3.</t>
  </si>
  <si>
    <t>4.</t>
  </si>
  <si>
    <t>5.</t>
  </si>
  <si>
    <t>8.</t>
  </si>
  <si>
    <t>količina</t>
  </si>
  <si>
    <t>EM</t>
  </si>
  <si>
    <t>komplet</t>
  </si>
  <si>
    <t>Cena/E</t>
  </si>
  <si>
    <t>Cena (EUR)</t>
  </si>
  <si>
    <t>Pocinkane perforirane kabelske police PK100</t>
  </si>
  <si>
    <t>Konzola NPK-099 110mm</t>
  </si>
  <si>
    <t>Vijaki za kabelske police VE-03 M6</t>
  </si>
  <si>
    <t>Križne sponke</t>
  </si>
  <si>
    <t>Vijačeni spoji na kovinske mase (vijak M10 z matico in zobato podloško</t>
  </si>
  <si>
    <t>Izvedba mostičkov z Cu pletenico 16mm2 L=0.5m, 2 x kabel čevelj M10/16, 2 x vijak M10 z matico in zobato podloško</t>
  </si>
  <si>
    <t>ELEKTRO DELA SKUPAJ:</t>
  </si>
  <si>
    <t>Zbiralka za izenačitev potenciala: 1 x razvodnica 400x200x150 mm, 1 x bakrena zbiralka 20x10x300mm, 15x x Kab uvodnice M20x1.5</t>
  </si>
  <si>
    <t>Pokrov kabelske police PK100</t>
  </si>
  <si>
    <t>1.1.</t>
  </si>
  <si>
    <t>1.1.1.</t>
  </si>
  <si>
    <t>2.1.</t>
  </si>
  <si>
    <t>2.2.</t>
  </si>
  <si>
    <t>2.3.</t>
  </si>
  <si>
    <t>2.4.</t>
  </si>
  <si>
    <t>2.5.</t>
  </si>
  <si>
    <t>2.6.</t>
  </si>
  <si>
    <t>3.1.</t>
  </si>
  <si>
    <t>3.2.</t>
  </si>
  <si>
    <t>3.3.</t>
  </si>
  <si>
    <t>5.1.</t>
  </si>
  <si>
    <t>5.2.</t>
  </si>
  <si>
    <t>5.3.</t>
  </si>
  <si>
    <t>4.1.</t>
  </si>
  <si>
    <t>4.2.</t>
  </si>
  <si>
    <t>6.</t>
  </si>
  <si>
    <t>6.1.</t>
  </si>
  <si>
    <t>7.</t>
  </si>
  <si>
    <t>1.2.</t>
  </si>
  <si>
    <t>7.1.</t>
  </si>
  <si>
    <t>7.2.</t>
  </si>
  <si>
    <t>7.3.</t>
  </si>
  <si>
    <t>7.4.</t>
  </si>
  <si>
    <t>7.5.</t>
  </si>
  <si>
    <t>7.6.</t>
  </si>
  <si>
    <t>7.7.</t>
  </si>
  <si>
    <t>POPIS MATERIALA IN DEL</t>
  </si>
  <si>
    <t>Izvedba NN priključka iz TP TROPLES</t>
  </si>
  <si>
    <t>Pripravljalna dela:</t>
  </si>
  <si>
    <t>Priprava del in materiala</t>
  </si>
  <si>
    <t>kpl</t>
  </si>
  <si>
    <t>1.1.2.</t>
  </si>
  <si>
    <t>Stikalne manipulacije (izklopi-vklopi) za zagotovitev varnosti</t>
  </si>
  <si>
    <t>Pripravljalna dela, SKUPAJ:</t>
  </si>
  <si>
    <t>Montažna dela:</t>
  </si>
  <si>
    <t>1.2.1.</t>
  </si>
  <si>
    <t>Priklop kablov v TR postaji</t>
  </si>
  <si>
    <t>taline varovalke NV250</t>
  </si>
  <si>
    <t>priklop kabla NYY-J 4x185mm2</t>
  </si>
  <si>
    <t>priklop kabla NYY 1x185mm2</t>
  </si>
  <si>
    <t>Ožičenje varovalčnega podnožja in ostala dela</t>
  </si>
  <si>
    <t>Montažna dela, SKUPAJ:</t>
  </si>
  <si>
    <t>1.3.</t>
  </si>
  <si>
    <t>Kabli in valjanec</t>
  </si>
  <si>
    <t>1.3.1.</t>
  </si>
  <si>
    <t>NYY-J 4x185 mm2 (dva kabla po 150 m)</t>
  </si>
  <si>
    <t>1.3.2.</t>
  </si>
  <si>
    <t>NYY 1x150 mm2</t>
  </si>
  <si>
    <t>Kabli in valjanec. KUPAJ:</t>
  </si>
  <si>
    <t>1.4.</t>
  </si>
  <si>
    <t xml:space="preserve">Inox valjanec 30×3,5 mm, v zemljo </t>
  </si>
  <si>
    <t>1.5.</t>
  </si>
  <si>
    <t>Zaključna dela:</t>
  </si>
  <si>
    <t>1.5.1.</t>
  </si>
  <si>
    <t>Meritve ozemljitvene upornost</t>
  </si>
  <si>
    <t>1.5.2.</t>
  </si>
  <si>
    <t>Pregled in preizkus delovanja TP</t>
  </si>
  <si>
    <t>1.5.3.</t>
  </si>
  <si>
    <t>Priprava dokumentacije za tehnični pregled</t>
  </si>
  <si>
    <t>1.5.4.</t>
  </si>
  <si>
    <t>Izdelava PID dokumentacije</t>
  </si>
  <si>
    <t>Zaključna dela, SKUPAJ:</t>
  </si>
  <si>
    <t>Izvedba NN priključka iz TP TROPLES, SKUPAJ:</t>
  </si>
  <si>
    <t>Demontaža obstoječe elektro opreme na požarnem črpališču TRO</t>
  </si>
  <si>
    <t>odklop in odstranitev energetskih in signalnih kablov ter odvoz na deponijo Investitorja,</t>
  </si>
  <si>
    <t>ure</t>
  </si>
  <si>
    <t>Odstranitev kabelskih polic komplet s konzolami ter odvoz na deponijo Investitorja,</t>
  </si>
  <si>
    <t>Demontaža svetilk, kaloriferjev, ventilatorjev in instrumentacije, ter odvoz na črpališče Rižana,</t>
  </si>
  <si>
    <t>Odstranitev opreme za komunikacije (internetna stikala, optični delilniki, komunikacijski vmesniki…) Delo izvesti pod nadzorom strokovnjakov iz Luke Koper, ki upravljajo z telekomunikcijskim omrežjem,</t>
  </si>
  <si>
    <t>Odstranitev NN razdelilcev v črpališču ter odvoz na deponijo Investitorja,</t>
  </si>
  <si>
    <t>Odstranitev NN razdelilca pod nadstrešnico (tri elektro omare) ter odvoz na črpališče Rižana.</t>
  </si>
  <si>
    <t>2.7.</t>
  </si>
  <si>
    <t>Najem avto dvigala 5t za ena dan</t>
  </si>
  <si>
    <t>2.8.</t>
  </si>
  <si>
    <t>Ostala drobna dela in material</t>
  </si>
  <si>
    <t>OPOMBA:</t>
  </si>
  <si>
    <t>Odstranitev štirih velikih črpalk in odvoz dveh na lokacijo črpališča Rižana je zajeto v strojnem projektu.</t>
  </si>
  <si>
    <t>Demontaža obstoječe elektro opreme na požarnem črpališču TRO, SKUPAJ:</t>
  </si>
  <si>
    <t>Preureditev napajanja elektro omare =SB-PP-V na Jet-u iz novega Dizel agregata</t>
  </si>
  <si>
    <t>Dograditev NN stikalnega bloka za dizel agragat pri TP Silos Obala</t>
  </si>
  <si>
    <t>Vertikalni varovalčni ločilnik PK160</t>
  </si>
  <si>
    <t>taline varovalke NV50</t>
  </si>
  <si>
    <t>priklop kabla NYY-J 5x16mm2</t>
  </si>
  <si>
    <t>Kabli in kabelska spojka</t>
  </si>
  <si>
    <t>NYY-J 4x16 mm2</t>
  </si>
  <si>
    <t>Kabelska spojka za kabel NYY-J 4x16mm2</t>
  </si>
  <si>
    <t>Kabelsk trasa</t>
  </si>
  <si>
    <t>Ravna spojka RS100</t>
  </si>
  <si>
    <t xml:space="preserve">Kotna spojka 90 stopinj US100, z pokrovom </t>
  </si>
  <si>
    <t>Položitev zaščitne cevi stignaflex 63mm v izkopani jarek. V ceni je upoštevan izkop in zasutje 6m jarka globine 200mm</t>
  </si>
  <si>
    <t>Preureditev napajanja elektro omare =SB-PP-V na Jet-u iz novega Dizel agregata, SKUPAJ:</t>
  </si>
  <si>
    <t>Demontaža in prestavitev dizl agregata 700kVA iz TRO-ja na črpališče Rižana</t>
  </si>
  <si>
    <t>Najem avto dvigala 15t, naložitev DA in prevoz na novo lokacijo, ter postavitev DA na pripravljeni temelj.</t>
  </si>
  <si>
    <t>Demontaža in prestavitev dizel agregata 700kVA iz TRO-ja na črpališče Rižana, SKUPAJ:</t>
  </si>
  <si>
    <t>Demontaža obstoječe elektro opreme na požarnem črpališču Rižana</t>
  </si>
  <si>
    <t>Demontaža instrumentacije ki na bo več v funkciji.</t>
  </si>
  <si>
    <t>5.4.</t>
  </si>
  <si>
    <t>Demontaža obstoječe elektro opreme na požarnem črpališču Rižana, SKUPAJ:</t>
  </si>
  <si>
    <t>NN razdelilci v črpališču Rižana.</t>
  </si>
  <si>
    <t>SB-PČR:</t>
  </si>
  <si>
    <t>Predstavljajo ga tri prostostoječa elektro omare, ki se premestijo iz TRO-ja (sedaj so nameščene pod nadstreškom)</t>
  </si>
  <si>
    <t>V NN razdelilcu je potrebno preurediti le polje 2, kjer se zamenja mehki zagon z obstoječim frekvenčnim pretvornikom HITACHI, ki je sedaj nameščen v NN razdelilcu znotraj črpališča na TRO-ju.</t>
  </si>
  <si>
    <t>demontaža obstoječega mehkega zagona iz polja 2</t>
  </si>
  <si>
    <t>demontaža in ponovna montaža frekvenčnega pretvornika HITACHI v polje 2</t>
  </si>
  <si>
    <t>Izvedba ožičenja frekvenčnega pretvornika. Ožičenje se izvede po tropolni shemi 30-3001 list 3 in po predhodno posnetem ožičenju pretvornika v obstoječi omari. Spremembe se bodo vnesle v PID dokumentacijo.</t>
  </si>
  <si>
    <t>6.2.</t>
  </si>
  <si>
    <t>KR-PČR</t>
  </si>
  <si>
    <t>Prostostoječa elektro omara izdelana iz dvakrat dekapirane pločevine, antikorozijsko zaščitena in prebarvana z standardno barvo za elektro omare. Mehanske zaščite IP54. Dimenzije omare so: 1000x2100x400 mm. Opremljena z opremo po vezalni shemi št. načrta: 30-3003 in izdelana po načrtu št.: 30-3004. Popis vgrajene opreme je podan v prilogi 1: "Specifikacija opreme v =KR-PČR". Vsi trije dokumenti so priloga k tej točki popisa.</t>
  </si>
  <si>
    <t>6.3.</t>
  </si>
  <si>
    <t>UPS:</t>
  </si>
  <si>
    <t>Naprava za brez prekinitveno napajanje proizvajalca "SICON". Vhod 230V 50Hz, izhod 230V 50Hz P=1000W. Prostostoječe izvedbe.</t>
  </si>
  <si>
    <t>NN razdelilci v črpališču Rižana, SKUPAJ:</t>
  </si>
  <si>
    <t>Kabli v črpališču Rižana.</t>
  </si>
  <si>
    <t>RV-K 1x185 mm2 (od DA do =SB-PČR)</t>
  </si>
  <si>
    <t>NCYY-J 4x150 mm2 (za črpalko PČ-1)</t>
  </si>
  <si>
    <t>RV-K 4x150 mm2 (za črpalko PČ-2)</t>
  </si>
  <si>
    <t>NYY-J 5x10 mm2</t>
  </si>
  <si>
    <t>NYY-J 5x4 mm2</t>
  </si>
  <si>
    <t>NYY-J 5x2,5 mm2</t>
  </si>
  <si>
    <t>NYY-J 4x2,5 mm2</t>
  </si>
  <si>
    <t>7.8.</t>
  </si>
  <si>
    <t>NYY-J 3x2,5 mm2</t>
  </si>
  <si>
    <t>7.9.</t>
  </si>
  <si>
    <t>NYY-J 3x1,5 mm2</t>
  </si>
  <si>
    <t>7.10.</t>
  </si>
  <si>
    <t>FLEX-JZ 3x1,5 mm2</t>
  </si>
  <si>
    <t>7.11.</t>
  </si>
  <si>
    <t>FLEX-JZ 7x1,5 mm2</t>
  </si>
  <si>
    <t>7.12.</t>
  </si>
  <si>
    <t>7.13.</t>
  </si>
  <si>
    <t>FLEX-0Z 10x1,5 mm2</t>
  </si>
  <si>
    <t>7.14.</t>
  </si>
  <si>
    <t>FLEX-0Z 4x1,5 mm2</t>
  </si>
  <si>
    <t>7.15.</t>
  </si>
  <si>
    <t>FLEX-0Z 5x1 mm2</t>
  </si>
  <si>
    <t>7.16.</t>
  </si>
  <si>
    <t>FLEX-0Z 4x1 mm2</t>
  </si>
  <si>
    <t>7.17.</t>
  </si>
  <si>
    <t>FLEX-0Z 3x1 mm2</t>
  </si>
  <si>
    <t>7.18.</t>
  </si>
  <si>
    <t>LIYCY 4x1 mm2</t>
  </si>
  <si>
    <t>7.19.</t>
  </si>
  <si>
    <t>LIYCY 3x1 mm2</t>
  </si>
  <si>
    <t>7.20.</t>
  </si>
  <si>
    <t>PF-Y 10 mm2</t>
  </si>
  <si>
    <t>7.21.</t>
  </si>
  <si>
    <t>PF-Y 6 mm2</t>
  </si>
  <si>
    <t>Kabli v črpališču Rižana, SKUPAJ;</t>
  </si>
  <si>
    <t>Kabelske police in pribor</t>
  </si>
  <si>
    <t>8.1.</t>
  </si>
  <si>
    <t>8.2.</t>
  </si>
  <si>
    <t>8.3.</t>
  </si>
  <si>
    <t>8.4.</t>
  </si>
  <si>
    <t>8.5.</t>
  </si>
  <si>
    <t>8.6.</t>
  </si>
  <si>
    <t>Nosilni stebriček PNZ-007/40 L=1m</t>
  </si>
  <si>
    <t>8.7.</t>
  </si>
  <si>
    <t>Nosilni stebriček PNZ-007/40 L=1m z peto</t>
  </si>
  <si>
    <t>8.8.</t>
  </si>
  <si>
    <t>Jeklena sidra z vijaki in širokimi podloškami M10</t>
  </si>
  <si>
    <t>8.9.</t>
  </si>
  <si>
    <t>8.10.</t>
  </si>
  <si>
    <t>Pocinkana cev 3/4'' L=6m</t>
  </si>
  <si>
    <t>Kjer je mogoče se ohranijo obstoječe kabelske police.</t>
  </si>
  <si>
    <t>Kabelske police in pribor, SKUPAJ:</t>
  </si>
  <si>
    <t>9.</t>
  </si>
  <si>
    <t>Razsvetljava</t>
  </si>
  <si>
    <t>9.1.</t>
  </si>
  <si>
    <t>Linijska svetilka LED59W. Prehodne izvedbe za montažo na strop objekta.</t>
  </si>
  <si>
    <t>9.2.</t>
  </si>
  <si>
    <t>Reflektorska stenska svetilka z LED sijalko 30W. Zunanja razsvetljava</t>
  </si>
  <si>
    <t>9.3.</t>
  </si>
  <si>
    <t>Stikalo navadno 10A 230V nadometno</t>
  </si>
  <si>
    <t>Razsvetljava, SKUPAJ:</t>
  </si>
  <si>
    <t>10.</t>
  </si>
  <si>
    <t>Ozemljitve in strelovod</t>
  </si>
  <si>
    <t>10.1.</t>
  </si>
  <si>
    <t>10.2.</t>
  </si>
  <si>
    <t>10.3.</t>
  </si>
  <si>
    <t>10.4.</t>
  </si>
  <si>
    <t>10.5.</t>
  </si>
  <si>
    <t>10.6.</t>
  </si>
  <si>
    <t>Cu pletenica 25 mm2</t>
  </si>
  <si>
    <t>Ozemljitve in strelovod, SKUPAJ:</t>
  </si>
  <si>
    <t>11.</t>
  </si>
  <si>
    <t>Oprema v tehnologiji</t>
  </si>
  <si>
    <t>11.1.</t>
  </si>
  <si>
    <t>omarica tip Gewiss 250x300x160 IP65 RAL 7035 z vgrajenimi 1 x izbirno stikalo 1-0-2, za lokalno opravljanje z kaloriferji in ventilatorjem.Omarica ima nosilce za pritrjevanje na zid ali ograjo na objektu.</t>
  </si>
  <si>
    <t>11.2.</t>
  </si>
  <si>
    <t xml:space="preserve">Termostat z vklop kaloriferjev </t>
  </si>
  <si>
    <t>11.3.</t>
  </si>
  <si>
    <t xml:space="preserve">Termostat z vklop ventilatorja </t>
  </si>
  <si>
    <t>11.4.</t>
  </si>
  <si>
    <t>Termostat z vklop grelnih kablov</t>
  </si>
  <si>
    <t>11.5.</t>
  </si>
  <si>
    <t>Prostorski termostat z za prenos podatkov na krmilnki in v nadzorni center</t>
  </si>
  <si>
    <t>11.6.</t>
  </si>
  <si>
    <t>Grelni kabel 25W/m samoregulirajoči z zaključnim in priključnim setom. Dilžine 4m</t>
  </si>
  <si>
    <t>11.7.</t>
  </si>
  <si>
    <t>Grelni kabel 25W/m samoregulirajoči z zaključnim in priključnim setom. Dilžine 8m</t>
  </si>
  <si>
    <t>11.8.</t>
  </si>
  <si>
    <t>Samo priklop zveznega merilnika pretoka (-FIQ1)</t>
  </si>
  <si>
    <t>11.9.</t>
  </si>
  <si>
    <t>Samo priklop zveznega merilnika tlaka (-PIAL-1 in PIAL-2)</t>
  </si>
  <si>
    <t>11.10.</t>
  </si>
  <si>
    <t>Samo priklop tlačnih stikal (-PAL-1 in PAL-2))</t>
  </si>
  <si>
    <t>11.11.</t>
  </si>
  <si>
    <t>Samo priklop nivojski stikal (suhi tek in nivo v dnevnem rezervoarju)</t>
  </si>
  <si>
    <t>11.12.</t>
  </si>
  <si>
    <t>Samo priklop ostale strojno tehnološke opreme (črpalke, hidrofor, kaloriferji…)</t>
  </si>
  <si>
    <t>Oprema v tehnologiji, SKUPAJ:</t>
  </si>
  <si>
    <t>12.</t>
  </si>
  <si>
    <t>Telekumunikacije</t>
  </si>
  <si>
    <t>Na objektu črpališče Rižana je že izvedena optična povezava z nadzornim sistemom. V obstoječi omari "RHP", ki se odstrani, je vgrajena oprema za internetno povetavo. Opremo je potrebno demontirati in ponovno montirati v novo krmilno omaro "KR-PČR".</t>
  </si>
  <si>
    <t>12.1.</t>
  </si>
  <si>
    <t>Odstranitev opreme za komunikacije (internetna stikala, optični delilniki, komunikacijski vmesniki…) in ponovno vgraditi v novo krmilno omaro "KR-PČR". Delo izvesti pod nadzorom strokovnjakov iz Luke Koper, ki upravljajo z telekomunikcijskim omrežjem.</t>
  </si>
  <si>
    <t>13.</t>
  </si>
  <si>
    <t>Dizel agregat</t>
  </si>
  <si>
    <t>Dizel agregat (700kVA) se prestavi iz TRO-ja. Potrebno je izvesti le priklop energetskih in signalnih kablov.</t>
  </si>
  <si>
    <t>13.1.</t>
  </si>
  <si>
    <t>priklop kabla RV-K 1x185mm2</t>
  </si>
  <si>
    <t>13.2.</t>
  </si>
  <si>
    <t>priklop kabla NYY 3x2.5mm2</t>
  </si>
  <si>
    <t>Dizel agregat, SKUPAJ:</t>
  </si>
  <si>
    <t>14.</t>
  </si>
  <si>
    <t>Gradbena dela za elektriko</t>
  </si>
  <si>
    <t>14.1.</t>
  </si>
  <si>
    <t>Izvedba preboja v v betonski plošči pod elektro omaro SB-PČR polje 1, za dovodne kable iz TR postaje in kable iz dizel agregata</t>
  </si>
  <si>
    <t xml:space="preserve">Razbijanje betona z kompresorejm za vgradnjo  štirih cevi stigmafeks 125mm proti jaški EJ3 </t>
  </si>
  <si>
    <t>Razbijanje betona z kompresorejm za vgradnjo  štirih cevi stigmafeks 110mm proti temelju za dizel agregat</t>
  </si>
  <si>
    <t>14.2.</t>
  </si>
  <si>
    <t>Izvedba preboja v betonski plošči pod elektro omaro SB-PČR polje 2, za odvodni kabel proti črpalki PČ1</t>
  </si>
  <si>
    <t>Razbijanje betona z kompresorejm za vgradnjo  ene cevi stigmafeks 110mm</t>
  </si>
  <si>
    <t>14.3.</t>
  </si>
  <si>
    <t>Izvedba preboja v betonski plošči pod elektro omaro SB-PČR polje 3, za odvodni kabel proti črpalki PČ2</t>
  </si>
  <si>
    <t>14.4.</t>
  </si>
  <si>
    <t>Izvedba kabelskega jarka za izvedbo šriti cevne kabelske kanalizacije od SB-PČR polje 1 do EJ-3:</t>
  </si>
  <si>
    <t>Obdelano v gradbenih delih za NN priključek</t>
  </si>
  <si>
    <t>14.5.</t>
  </si>
  <si>
    <t xml:space="preserve">Izvedba kabelskega jarka za izvedbo šriti cevne kabelske kanalizacije od SB-PČR polje 1 do dizel agregata. </t>
  </si>
  <si>
    <t>Strojni in ročni izkop kabelskega jarka, za izdelavo 4 cevne kabelske trase, globine 0,8 m in širine 0,6 m, niveliranje dna jarka, planiranje in utrjevanje, izdelava podloge iz peska, delno zasutje cevi s peskom, ostalo zasutje s prebranim materialom in nabijanjem materiala v plasteh.</t>
  </si>
  <si>
    <t>14.6.</t>
  </si>
  <si>
    <t xml:space="preserve">Izvedba kabelskega jarka za izvedbo dvo cevne kabelske kanalizacije od SB-PČR polje 1 in 2 do črpalk PČ1 in PČ2. </t>
  </si>
  <si>
    <t>Strojni in ročni izkop kabelskega jarka, za izdelavo 2 cevne kabelske trase, globine 0,8 m in širine 0,4 m, niveliranje dna jarka, planiranje in utrjevanje, izdelava podloge iz peska, delno zasutje cevi s peskom, ostalo zasutje s prebranim materialom in nabijanjem materiala v plasteh.</t>
  </si>
  <si>
    <t>Dvostransko rezanje betonske plošče v dolžini 2 m in globini 0,2 m do črpalke PČ1 in dvostransko rezanje betonske plošče v dolžini 2 m in globini 0,2 m do črpalke PČ2. Izseka betona za vgradnjo stigmaflex cevi 110mm. Odstranjevanje in odvoz na deponijo. Fgradnja cevi in ponovno betoniranje betonske plošče.</t>
  </si>
  <si>
    <t>14.7.</t>
  </si>
  <si>
    <t>Položitev zaščitnih cevi stignaflex 110mm v izkopani jarek.</t>
  </si>
  <si>
    <t>14.8.</t>
  </si>
  <si>
    <t>Polaganje valjanca za ozemljitev pri gradbenih delih</t>
  </si>
  <si>
    <t>14.9.</t>
  </si>
  <si>
    <t>Izvedba ozemljitve temelja DA</t>
  </si>
  <si>
    <t>Okoli temelja se položi v zaključeno zanko  inox valjanec 30×3,5 mm, v zemljo na globino 0,8m in izvedeta se dva izvoda iz betonske plošče za bodočo ozemljitev DA. Glej načrt "Tloris črpališča Rižana - kabelska kanalizacija"</t>
  </si>
  <si>
    <t>Inox valjanec 30×3,5 mm, v zemljo in temelj DA</t>
  </si>
  <si>
    <t>14.10.</t>
  </si>
  <si>
    <t>Izvedba ozemljitve temelja črpalk PČ1 in PČ2</t>
  </si>
  <si>
    <t>V izrezan temelj (za cev stigmaflex 110) se pred betoniranjem položi inox valjanec 30×3,5 mm. Izvede se izvod iz betonskega temelja za črpalko in pri steni črpališča. Glej načrt "Tloris črpališča Rižana - kabelska kanalizacija"</t>
  </si>
  <si>
    <t xml:space="preserve">Inox valjanec 30×3,5 mm, v betonsko ploščo </t>
  </si>
  <si>
    <t>Gradbena dela za elektriko, SKUPAJ:</t>
  </si>
  <si>
    <t>15.</t>
  </si>
  <si>
    <t>Javljanje požara</t>
  </si>
  <si>
    <t>15.1.</t>
  </si>
  <si>
    <t>Javljanje požara skupaj:</t>
  </si>
  <si>
    <t>16.</t>
  </si>
  <si>
    <t>Kontrola pristopa</t>
  </si>
  <si>
    <t>16.1.</t>
  </si>
  <si>
    <t>Kontrola pristopa, SKUPAJ:</t>
  </si>
  <si>
    <t>17.</t>
  </si>
  <si>
    <t>Video nadzorni sistem</t>
  </si>
  <si>
    <t>17.1.</t>
  </si>
  <si>
    <t>Video nadzorni sistem, SKUPAJ:</t>
  </si>
  <si>
    <t>18.</t>
  </si>
  <si>
    <t>Vodenje tehnološkega procesa</t>
  </si>
  <si>
    <t>19.</t>
  </si>
  <si>
    <t>Dokumentacija</t>
  </si>
  <si>
    <t>19.1.</t>
  </si>
  <si>
    <t>Preverjanje z pregledom, funkcionalni preizkus</t>
  </si>
  <si>
    <t>19.2.</t>
  </si>
  <si>
    <t>Meritve izolacijske upornosti, meritve opornosti zanke močnostnih in krmilnih tokokrogov</t>
  </si>
  <si>
    <t>19.3.</t>
  </si>
  <si>
    <t>Meritve ponikalne upornosti ozemljila</t>
  </si>
  <si>
    <t>Sodelava pri zagonu objekta</t>
  </si>
  <si>
    <t>19.5.</t>
  </si>
  <si>
    <t>Dokumentacija, SKUPAJ:</t>
  </si>
  <si>
    <t>Demontaža in prestavitev dizel agregata 700kVA iz TRO-ja na črpališče Rižana</t>
  </si>
  <si>
    <t>Video nadzor</t>
  </si>
  <si>
    <t>Ročno vnašanje sprememb v PZI, kot osnova za izdelavo PID</t>
  </si>
  <si>
    <t xml:space="preserve"> Opremljena z opremo po vezalni shemi št. načrta: 30-4001  Popis vgrajene opreme je podan v prilogi  =Priloga-4C Popis opreme javljanja požara. Vsi  dokumenti so priloga k tej točki popisa.</t>
  </si>
  <si>
    <t>Popis vgrajene opreme je podan v prilogi  =Priloga-4E Popis opreme videonadzor. Vsi  dokumenti so priloga k tej točki popisa.</t>
  </si>
  <si>
    <t>Opremljena z opremo po vezalni shemi št. načrta: 30-4002  Popis vgrajene opreme je podan v prilogi  =Priloga-4D Popis opreme kontrola pristopa. Vsi  dokumenti so priloga k tej točki popisa.</t>
  </si>
  <si>
    <t>Priprava in izdelava  komunikacijskega programa za požarno črpališče Rižana</t>
  </si>
  <si>
    <t>Zagon in vzpostavitev funcionalnega delovanja po končani izvedbi montaže</t>
  </si>
  <si>
    <t>Funkcionalni preizkus, navodilo in šolanje uporabnika</t>
  </si>
  <si>
    <t>20.</t>
  </si>
  <si>
    <t xml:space="preserve">Prenos podatkov v Varnostni Nadzorni Center (VNC), (avtomatsko javljanje napak, opozoril in alarmov na VNC ter dežurnim operterjem)                      </t>
  </si>
  <si>
    <t>Vodenje tehnološkega procesa, SKUPAJ:</t>
  </si>
  <si>
    <t>18.1.</t>
  </si>
  <si>
    <t>18.2.</t>
  </si>
  <si>
    <t>18.3.</t>
  </si>
  <si>
    <t>18.4.</t>
  </si>
  <si>
    <t>POPIS OPREME JAVLJANJE POŽARA</t>
  </si>
  <si>
    <t>MATERIAL</t>
  </si>
  <si>
    <r>
      <t xml:space="preserve">Optični delilnik (stenski, kovinski) za 8 vlaken, ST konektorji, multimode - 62,5/125µm, dimenzij 265mm x 150mm x 55mm        Tip: </t>
    </r>
    <r>
      <rPr>
        <b/>
        <sz val="11"/>
        <color indexed="8"/>
        <rFont val="Arial"/>
        <family val="2"/>
      </rPr>
      <t>8/8 ST MM</t>
    </r>
  </si>
  <si>
    <t>Montažna plošča za vgradnjo 8 ST spojnikov</t>
  </si>
  <si>
    <t>Spojnik ST/ST, MM cevka iz kositrove bronze</t>
  </si>
  <si>
    <t>Konektor predpoliran ST 62,5/125µm</t>
  </si>
  <si>
    <t>1.6.</t>
  </si>
  <si>
    <r>
      <t>Optični pretvornik, RS-232/485/422 ZarjaNet, optika (MM - ST) - baker (UTP - RJ-45);
gigabitni optični pretvornik, 10/100/1000TX RJ45 - 1000LX Multi mode, ST konektorja za priklop optičnega kabla, RJ-45 konektor za priklop UTP kabla, maksimalna razdalja optičnega kabla do 2km, maksimalna razdalja UTP kabla do 100m, kompatibilnost z IEEE802.3, IEEE802.3U, IEEE802.3ab, 10/100 / 1000Base-TX, in IEEE802.3z 1000Base-LX standardi
Tip:</t>
    </r>
    <r>
      <rPr>
        <b/>
        <sz val="11"/>
        <color indexed="8"/>
        <rFont val="Arial"/>
        <family val="2"/>
      </rPr>
      <t>277MM-ST-(0-2KM)-9V</t>
    </r>
  </si>
  <si>
    <t>1.7.</t>
  </si>
  <si>
    <t xml:space="preserve">Optični priključni/povezovalni kabel, MM - ST-ST, dvojni;
ST-ST konektorja, multimode - 62,5/125µm, 5m
</t>
  </si>
  <si>
    <t>1.8.</t>
  </si>
  <si>
    <r>
      <t>Priključna ploščica;
priključna ploščica za priklop mrežnih UTP kablov in napajanja 24V DC, za požarno centralo Zarja, NJP-2000A
Tip:</t>
    </r>
    <r>
      <rPr>
        <b/>
        <sz val="11"/>
        <color indexed="8"/>
        <rFont val="Arial"/>
        <family val="2"/>
      </rPr>
      <t>Zarja, PP 2000</t>
    </r>
  </si>
  <si>
    <t>1.9.</t>
  </si>
  <si>
    <r>
      <t xml:space="preserve">Linijski modul Apollo;
linijski modul za priklop dveh adresnih zank s po 126 elementi na zanko, za požarno centralo Zarja, NJP-2000A
Tip: </t>
    </r>
    <r>
      <rPr>
        <b/>
        <sz val="11"/>
        <color indexed="8"/>
        <rFont val="Arial"/>
        <family val="2"/>
      </rPr>
      <t>Zarja, LIMO-Ap 2000</t>
    </r>
    <r>
      <rPr>
        <sz val="11"/>
        <color indexed="8"/>
        <rFont val="Arial"/>
        <family val="2"/>
      </rPr>
      <t xml:space="preserve">
</t>
    </r>
  </si>
  <si>
    <t>1.10.</t>
  </si>
  <si>
    <t xml:space="preserve">Napajalni modul;
napajalni modul 8A za požarno centralo Zarja, NJP-2000A
</t>
  </si>
  <si>
    <t>1.11.</t>
  </si>
  <si>
    <t>Plinotesna akumulatorska baterija, 12V / 26Ah</t>
  </si>
  <si>
    <t>1.12.</t>
  </si>
  <si>
    <r>
      <t xml:space="preserve">Adresni zunanji ročni javljalnik požara;z izolatorjem in pleksi zaščito, vgrajen v vodotesno ohišje, zaščita IP 67                    Tip: </t>
    </r>
    <r>
      <rPr>
        <b/>
        <sz val="11"/>
        <color indexed="8"/>
        <rFont val="Arial"/>
        <family val="2"/>
      </rPr>
      <t>Apollo, RJ XP-95 - VODOTESNI</t>
    </r>
  </si>
  <si>
    <t>1.13.</t>
  </si>
  <si>
    <r>
      <t xml:space="preserve">Adresni optični javljalnik dima;
z izolatorjem Tip: </t>
    </r>
    <r>
      <rPr>
        <b/>
        <sz val="11"/>
        <color indexed="8"/>
        <rFont val="Arial"/>
        <family val="2"/>
      </rPr>
      <t>Apollo, OPT Soteria</t>
    </r>
    <r>
      <rPr>
        <sz val="11"/>
        <color indexed="8"/>
        <rFont val="Arial"/>
        <family val="2"/>
      </rPr>
      <t xml:space="preserve">
</t>
    </r>
  </si>
  <si>
    <t>1.14.</t>
  </si>
  <si>
    <r>
      <t xml:space="preserve">Podnožje za adresne javljalnike Apollo Tip: </t>
    </r>
    <r>
      <rPr>
        <b/>
        <sz val="11"/>
        <color indexed="8"/>
        <rFont val="Arial"/>
        <family val="2"/>
      </rPr>
      <t>Apollo, P Soteria</t>
    </r>
  </si>
  <si>
    <t>1.15.</t>
  </si>
  <si>
    <r>
      <t xml:space="preserve">Adresna zunanja sirena z bliskovko;
adresna alarmna zunanja elektronska sirena z bliskavko in izolatorjem, ohišje rdeče barve, vodotesna izvedba, nadometna montaža, 9mA, 92dB / 100dB, IP66                                           Tip: </t>
    </r>
    <r>
      <rPr>
        <b/>
        <sz val="11"/>
        <color indexed="8"/>
        <rFont val="Arial"/>
        <family val="2"/>
      </rPr>
      <t>Apollo, WBSQMA</t>
    </r>
    <r>
      <rPr>
        <sz val="11"/>
        <color indexed="8"/>
        <rFont val="Arial"/>
        <family val="2"/>
      </rPr>
      <t xml:space="preserve">
</t>
    </r>
  </si>
  <si>
    <t>1.16.</t>
  </si>
  <si>
    <t>Označevalna ploščica, ROČNI JAVLJALNIK,rdeče barve z belim simbolom, 125mm x 125mm</t>
  </si>
  <si>
    <t>1.17.</t>
  </si>
  <si>
    <t>Označevalna plošča HUPA, rdeče barve z belim simbolom, 125mm x 125mm</t>
  </si>
  <si>
    <t>1.18.</t>
  </si>
  <si>
    <t>Označevalna ploščica, rdeče barve z belo vgravirano oznako, 40mm x 30mm</t>
  </si>
  <si>
    <t>1.19.</t>
  </si>
  <si>
    <t>Označevalna ploščica, rdeče barve z belo vgravirano oznako, 55mm x 30mm</t>
  </si>
  <si>
    <t>MATERIAL SKUPAJ:</t>
  </si>
  <si>
    <t>DELO IN PRIKLOPNI STROŠKI</t>
  </si>
  <si>
    <t>Priklop na obstoječi sistem javljanja požara;                             adresiranje in označevanje vmesnikov in ostalih elementov sistema za javljanje požara ter povezava na obstoječi sistem za javljanje požara, preizkus in zagon sistema, prevozni stroški</t>
  </si>
  <si>
    <t>Izdelava programa za požarni sistem</t>
  </si>
  <si>
    <t xml:space="preserve">AMS vnos tlorisov ACAD;
odstranitev grafičnih elementov iz osnovnih ACAD-ovih predlog, prilagoditev velikosti ACAD-ovih tlorisov na resolucijo GNC-ja, monitorja in vnos v grafični del SCADE. Hierarični prikaz grafike. Sistem omogoča priklop neomejenega števila točk in sistemov tehničnega nadzora za požar, vlom, video in kontrolo dostopa.
</t>
  </si>
  <si>
    <t xml:space="preserve">AMS vnos elementov;
vnos točk v GNC (javljalniki, vmesniki, itd). Prenos podatkov iz konfiguracijske datoteke požarne centrale na grafične podlage za GNC, ki vključuje:
- razdelitev javljalnikov in adresnih vmesnikov po posameznih etažah v odvisnosti od dogodka, ki ga vsaka točka lahko generira (alarm, izklop, napaka, normalno stanje, nealarmni dogodek)
- določitev in vnos tekstovnih in številčnih oznak za vsak prikazan javljalnik ali adresni vmesnik
- natančno razporeditev javljalnikov in vmesnikov po posameznih prostorih na grafičnem tlorisu
</t>
  </si>
  <si>
    <t xml:space="preserve">AMS postavitev na objektu;
finalno parametriranje, testiranje sistema
</t>
  </si>
  <si>
    <t>klp</t>
  </si>
  <si>
    <t>Ročno vnašanje spremembe v PZI, kot osnova za izdelavo PID</t>
  </si>
  <si>
    <t>Sodelovanje pri pregledu požarnega sistema;                          sodelovanje serviserjev pri izvedbi funkcionalnega pregleda vgrajenega sistema za javljanje požara</t>
  </si>
  <si>
    <t>Drobni pritrdilni in vezni material</t>
  </si>
  <si>
    <t>DELO IN PRIKLOPNI STROŠKI SKUPAJ:</t>
  </si>
  <si>
    <t>ELEKTRO INŠTALACIJE</t>
  </si>
  <si>
    <t>Dobava in montaža kabla;
kabel 3x1,5 mm2, energetski, UV odporen
NYY-J 3x1,5 RE</t>
  </si>
  <si>
    <t>Dobava in montaža kabla;
kabel 1x2x1,0mm, požarnojavljalni, opleten, s sukanimi paricami, plašč rdeče barve
JY(St)Y 1x2x1,0 BMK (RDEČ)</t>
  </si>
  <si>
    <t xml:space="preserve">Dobava in montaža cevi komplet s skobami;
nadometna inštalacijska PVC cev,  PN 13.5
</t>
  </si>
  <si>
    <t>3.4.</t>
  </si>
  <si>
    <t>Dobava in montaža inštalacijske gibljive cevi;
inštalacijska gibljiva PE cev, premer 14mm
EUROFLEX 14</t>
  </si>
  <si>
    <t>3.5.</t>
  </si>
  <si>
    <t>Drobni vezni in pritrdilni material</t>
  </si>
  <si>
    <t>ELEKTRO INŠTALACIJE SKUPAJ:</t>
  </si>
  <si>
    <t>PREGLED POOBLAŠČENE INŠTITUCIJE</t>
  </si>
  <si>
    <t>Pregled požarnega javljanja;                                               stroški in organizacija preizkusa javljanja požara s strani pooblaščene organizacije ter izdaja potrdila o brezhibnosti</t>
  </si>
  <si>
    <t xml:space="preserve">Sodelovanje pri pregledu požarnega sistema;
sodelovanje serviserjev pri izvedbi funkcionalnega pregleda vgrajenega sistema za javljanje požara
</t>
  </si>
  <si>
    <t>PREGLED POOBLAŠČENE INŠTITUCIJE SKUPAJ:</t>
  </si>
  <si>
    <t>2.10.</t>
  </si>
  <si>
    <t>POPIS OPREME KONTROLA PRISTOPA</t>
  </si>
  <si>
    <t xml:space="preserve">Zone Spot, samostojni inteeligentni krmilnik za kontrolo pristopa z vgrajeno vhodno/izhodno naparavo in standardnim napajanjem 12VDC. Kontrolira lahko pristop do 2-eh vrat. Podpira priklop dveh čitalcev, dveh inputov, 4 tipk in 4 relejev. 
</t>
  </si>
  <si>
    <t>Napajalnik TDR30-12VK</t>
  </si>
  <si>
    <t>Elektro omarica za sistem KP-micro, Dimenzije 30x25x15. Omogoča priklop do 4-ih točk.</t>
  </si>
  <si>
    <t>Brezkontaktni čitalnik iClass SE R10</t>
  </si>
  <si>
    <t>Elektična ključavnica, 12VDC, senzor, zaščita diod</t>
  </si>
  <si>
    <t>Kabli:                                                                          4x24AWG(FTP)                          20m                                               2x0,5+8x0,22 signalani kabel,  10m                                       3x1,5 napajalnik kabel,               5m</t>
  </si>
  <si>
    <t>Namestitev terminalske naprave.
Montaža, priklop in zagon inteligentne terminalske naprave (Z1W, Z1D, Z1B TT, DOG, BOX, DOX, kamera) z napajanjem na ustrezno pripravljeno instalacijo.</t>
  </si>
  <si>
    <t>Namestitev zunanjega čitalnika.
Montaža priklop in zagon zunanjega čitalnika na ustrezno pripravljeno instalacijo.</t>
  </si>
  <si>
    <t>Namestitev elektromeh elementa.
Montaža, priklop in zagon elektromehanskega elementa (elektro prijemnik, tipka, senzor, indikator) na ustrezno pripravljen izrez (el. prijemnik) oz. instalacijo.</t>
  </si>
  <si>
    <t>Priprava okolja za montažo EK</t>
  </si>
  <si>
    <t>Nastavitev točke in alarmov
Nastavitev posamezne točke, kamere ali alarmov (do 5) na ustrezno pripravljeno okolje ter infrastrukturo in testiranje sistema.</t>
  </si>
  <si>
    <t>Vodenje enostavnih projektov.
Vodenje projekta pri postavitvni registracijskih/pristopnih točk (do 5 točk).</t>
  </si>
  <si>
    <t xml:space="preserve">Delo </t>
  </si>
  <si>
    <t>Gibljiva zaščitna cev za električno žico</t>
  </si>
  <si>
    <t>Ključavničarske storitve
-bunka/kljuka
-samozapiralo</t>
  </si>
  <si>
    <t>Montaža in nastavitev ključavničarskih elemntov
Montaža in nastavitev ključavničarskih elemntov (kljuka, bunka, samozapiralo, ipd.)</t>
  </si>
  <si>
    <t>ura</t>
  </si>
  <si>
    <t>POPIS OPREME VIDEONADZOR</t>
  </si>
  <si>
    <t xml:space="preserve">Kamera Avigilon 3.0C-H4A-DP1-IR 
Digitalna IP kamera z vgrajeno analitiko v protivandalskem DOME ohišju za zunanjo montažo na stenski nosilec (IP66 zaščita) in ADAPTIVNIM IR-om ter LightCatcher tehnologijo za boljšo sliko tudi v slabih svetlobnih pogojih; 3 Megapiksel; H264 in MJPEG; zajem do 30 slik/s ob izključeni WDR funkciji in do 20 slik/s ob vključeni WDR funkciji; ločljivost 2048 x 1536; razmerje slike 4:3; maskiranje zasebnih con; alarmni vhod/izhod; Day/Night funkcija z mehanskim IR-Cut filtrom; občutljivost 0.04 lux pri F1.3; 0 lux v č/b načinu z IR;WDR do 120 dB s trojno osvetlitvijo; vgrajen varifokalni objektiv 3-9mm; F1.3, P-IRIS; pokrivanje vidnega polja 32° - 98° daljinski fokus in zoom; vgrajena adaptivna IR LED osvetlitev (prilagajanje glede na približevanje/oddaljevanje goriščne razdalje do 30m); možnost snemanja na SD/SDHC/SDCX kartico, skladno s standardom ONVIF; audio vhod in izhod; napajanje 12VDC, 24VAC, PoE class 3 (opcija PoE vmesnik IEEE802.3af); delovna temperatura od -40°C do +60°C; Certifikati:/CE/ROHS/WEEE/EN. 
</t>
  </si>
  <si>
    <t>Nosilec  H4-BO-JBOX1</t>
  </si>
  <si>
    <t>Napajalnik 24V AC 30W</t>
  </si>
  <si>
    <t xml:space="preserve">Montaža in priklop na obstoječi sistem </t>
  </si>
  <si>
    <t>Programiranje in vključitev kamer v sistem, dokumentacija</t>
  </si>
  <si>
    <t>Licenca ACC6 Enterprise za kamero</t>
  </si>
  <si>
    <t xml:space="preserve">Dobava in montaža kabla; kabel SFTP Cat6A
</t>
  </si>
  <si>
    <t xml:space="preserve">Dobava in montaža kabla; Napajalni kabel 3x2,5mm </t>
  </si>
  <si>
    <t xml:space="preserve">Dobava in montaža ZAŠČITNEcevi komplet ;
</t>
  </si>
  <si>
    <t>POPIS OPREME +KR-PČR</t>
  </si>
  <si>
    <t xml:space="preserve"> ZAP.. ŠT.</t>
  </si>
  <si>
    <t>OZNAKA</t>
  </si>
  <si>
    <t>OPIS, PARAMETRI (V, A, funkcija)</t>
  </si>
  <si>
    <t>TIP</t>
  </si>
  <si>
    <t>PROIZVAJALEC ALI PODOBNA KVALITETA</t>
  </si>
  <si>
    <t>KOS</t>
  </si>
  <si>
    <t>OPOMBA</t>
  </si>
  <si>
    <t>=KR-PČR</t>
  </si>
  <si>
    <t>-</t>
  </si>
  <si>
    <t>RITALL</t>
  </si>
  <si>
    <t>Q1</t>
  </si>
  <si>
    <t>Tropolno stikalo,  40A (glavno stikalo)</t>
  </si>
  <si>
    <t>Schneider</t>
  </si>
  <si>
    <t>1F1, 1F2</t>
  </si>
  <si>
    <t>1X1</t>
  </si>
  <si>
    <t>Enofazna vtičnica 230V, 16A, za montažo na letev</t>
  </si>
  <si>
    <t>1S1
1H1</t>
  </si>
  <si>
    <t>Končno stikalo in luč v omari</t>
  </si>
  <si>
    <t>1B1</t>
  </si>
  <si>
    <t>Termostat za grelec v omari</t>
  </si>
  <si>
    <t>.1E1</t>
  </si>
  <si>
    <t>grelec v omari 150W</t>
  </si>
  <si>
    <t>1B2</t>
  </si>
  <si>
    <t>Termostat za ventilator v omari</t>
  </si>
  <si>
    <t>1M1</t>
  </si>
  <si>
    <t>ventilator na vratih omare 150W</t>
  </si>
  <si>
    <t>2F1, 2F2</t>
  </si>
  <si>
    <t>2F3</t>
  </si>
  <si>
    <t>2F4</t>
  </si>
  <si>
    <t>2S1</t>
  </si>
  <si>
    <t>Stikalo 0-1, 20A, 230V AC, dvopolno za montažo na vrata</t>
  </si>
  <si>
    <t>2Q1, 2Q1.1.</t>
  </si>
  <si>
    <t>kombinirano zaščitno stikalo, dvopolno 10A</t>
  </si>
  <si>
    <t>2T1</t>
  </si>
  <si>
    <t>krmilni TR 230/230V AC, 200VA</t>
  </si>
  <si>
    <t>2U1</t>
  </si>
  <si>
    <t>Napajalnik 230/24V DC 10A</t>
  </si>
  <si>
    <t>3F1, 3F2, 3F3</t>
  </si>
  <si>
    <t>3F4</t>
  </si>
  <si>
    <t>3F5</t>
  </si>
  <si>
    <t>3F6</t>
  </si>
  <si>
    <t>21.</t>
  </si>
  <si>
    <t>10F1</t>
  </si>
  <si>
    <t>Varovalčni ločilnik NH00//3/NV16A,komplet z tremi varovalkami NV16A</t>
  </si>
  <si>
    <t>22.</t>
  </si>
  <si>
    <t>10F2</t>
  </si>
  <si>
    <t>23.</t>
  </si>
  <si>
    <t>10K1, 10K2</t>
  </si>
  <si>
    <t>Pomožni (interface) rele z dvemi preklopnimi kontakti z tuljavico za 230 V AC,  s podnožjem</t>
  </si>
  <si>
    <t>24.</t>
  </si>
  <si>
    <t>10KA1</t>
  </si>
  <si>
    <t>Pomožni (interface) rele z dvemi preklopnimi kontakti z tuljavico za 24 V DC,  s podnožjem</t>
  </si>
  <si>
    <t>25.</t>
  </si>
  <si>
    <t>11F1</t>
  </si>
  <si>
    <t>26.</t>
  </si>
  <si>
    <t>11K1, 11K2, 11K3, 11K4</t>
  </si>
  <si>
    <t>27.</t>
  </si>
  <si>
    <t>12KA1</t>
  </si>
  <si>
    <t>28.</t>
  </si>
  <si>
    <t>11S1, 11S2</t>
  </si>
  <si>
    <t>Stikalo 1-0-2, 10A, 230V AC, enopolno za montažo na vrata</t>
  </si>
  <si>
    <t>29.</t>
  </si>
  <si>
    <t>11H1, 11H2</t>
  </si>
  <si>
    <t>Signalna svetilka (zelena), 230V AC, za montažo na vrata</t>
  </si>
  <si>
    <t>30.</t>
  </si>
  <si>
    <t>11H3</t>
  </si>
  <si>
    <t>Signalna svetilka (rdeča), 230V AC, za montažo na vrata</t>
  </si>
  <si>
    <t>13F1</t>
  </si>
  <si>
    <t>13K1, 13K2, 13K3, 13K4</t>
  </si>
  <si>
    <t>14KA1</t>
  </si>
  <si>
    <t>13S1, 13S2</t>
  </si>
  <si>
    <t>13H1, 13H2</t>
  </si>
  <si>
    <t>13H3</t>
  </si>
  <si>
    <t>15F1</t>
  </si>
  <si>
    <t>15F2</t>
  </si>
  <si>
    <t>15K1</t>
  </si>
  <si>
    <t>Kontaktor 16A dva delovna kontakta, za tuljavico 230 V AC</t>
  </si>
  <si>
    <t>15K2, 15K3</t>
  </si>
  <si>
    <t>15KA1</t>
  </si>
  <si>
    <t>16F1</t>
  </si>
  <si>
    <t>16F2</t>
  </si>
  <si>
    <t>16K1</t>
  </si>
  <si>
    <t>16K2</t>
  </si>
  <si>
    <t>16KA1</t>
  </si>
  <si>
    <t>17F1</t>
  </si>
  <si>
    <t>17F2</t>
  </si>
  <si>
    <t>17K1</t>
  </si>
  <si>
    <t>17K2</t>
  </si>
  <si>
    <t>17KA1</t>
  </si>
  <si>
    <t>18F1</t>
  </si>
  <si>
    <t>18F2</t>
  </si>
  <si>
    <t>18K1</t>
  </si>
  <si>
    <t>18K2, 18K3</t>
  </si>
  <si>
    <t>18KA1</t>
  </si>
  <si>
    <t>19F1</t>
  </si>
  <si>
    <t>KZS, zaščitno stikalo 10/0.03A dvopolno</t>
  </si>
  <si>
    <t>19F2</t>
  </si>
  <si>
    <t>19K1</t>
  </si>
  <si>
    <t>Kontaktor 16A tropolni, z dvemi preklopnimi kontakti, za tuljavico 230 V AC</t>
  </si>
  <si>
    <t>19K2, 19K3</t>
  </si>
  <si>
    <t>19KA1</t>
  </si>
  <si>
    <t>19S1</t>
  </si>
  <si>
    <t>19H1</t>
  </si>
  <si>
    <t>20F1</t>
  </si>
  <si>
    <t>20F2</t>
  </si>
  <si>
    <t>20K1</t>
  </si>
  <si>
    <t>20K2, 20K3</t>
  </si>
  <si>
    <t>20KA1</t>
  </si>
  <si>
    <t>20S1</t>
  </si>
  <si>
    <t>20H1</t>
  </si>
  <si>
    <t>A0-1</t>
  </si>
  <si>
    <t>SIEMENS</t>
  </si>
  <si>
    <t>A0-2</t>
  </si>
  <si>
    <t>6ES7953-8LJ31-0AA0</t>
  </si>
  <si>
    <t>A0-3</t>
  </si>
  <si>
    <t>A0-4</t>
  </si>
  <si>
    <t>Procesni krmilnik, digitalni vhodni modul</t>
  </si>
  <si>
    <t>Procesni krmilnik, digitalni izhodni modul</t>
  </si>
  <si>
    <t>4A1</t>
  </si>
  <si>
    <t>Operaciski panel TP12000 Comfort</t>
  </si>
  <si>
    <t>SIMATIC HMI TP1200 Comfort, Comfort Panel, Touch operation, 12" widescreen TFT display, 16 million colors, PROFINET interface, MPI/PROFIBUS DP interface, 12 MB configuration memory, Windows CE 6.0 (Microsoft Support included Security updates discontinued) configurable from WinCC Comfort V11</t>
  </si>
  <si>
    <t>6AV2124-0MC01-0AX0</t>
  </si>
  <si>
    <t>4A2</t>
  </si>
  <si>
    <t>Mrežno eternet stikalo</t>
  </si>
  <si>
    <t>6GK5124-0BA00-2AB2</t>
  </si>
  <si>
    <t>4A3</t>
  </si>
  <si>
    <t>Industrijski ruter</t>
  </si>
  <si>
    <t>SCALANCE M874-3 3G router; for the wireless IP communication from Ethernet-based Programmable controllers via 3G mobile radio HSPA+, VPN, Firewall, NAT; 2-port switch; 1x digital input, 1x digital output; observe national approvals!</t>
  </si>
  <si>
    <t>6GK5874-3AA00-2AA2</t>
  </si>
  <si>
    <t>SET</t>
  </si>
  <si>
    <t>Komplet set za priklop krmilnika, RACK, podnožja….</t>
  </si>
  <si>
    <t>26F1, 31F1</t>
  </si>
  <si>
    <t>3XF</t>
  </si>
  <si>
    <t>Spončn varovalk 1A, 24V DC</t>
  </si>
  <si>
    <t>Spončn varovalk 2A, 24V DC</t>
  </si>
  <si>
    <t>Spončn varovalk 0,5A, 24V DC</t>
  </si>
  <si>
    <t>Spončn varovalk 250mA, 24V DC</t>
  </si>
  <si>
    <t>28K1      28K2      29K1      29K2</t>
  </si>
  <si>
    <t>Pomožni (interface) rele z štirimi preklopnimi kontakti z tuljavico za 24 V AC,  s podnožjem</t>
  </si>
  <si>
    <t xml:space="preserve">
WDU 10
</t>
  </si>
  <si>
    <t>WEIDMÜLLER</t>
  </si>
  <si>
    <t xml:space="preserve">
WDU 4
</t>
  </si>
  <si>
    <t>Kabelske uvodnice M32x1.5</t>
  </si>
  <si>
    <t>Kabelske uvodnice M25x1.5</t>
  </si>
  <si>
    <t>Kabelske uvodnice M20x1.5</t>
  </si>
  <si>
    <t>Kabelske uvodnice M16x1.5</t>
  </si>
  <si>
    <t>Zračnik za montažo na vrata omare</t>
  </si>
  <si>
    <t>Droben nespecificiran material, Cu zbiralke, POK kanali, ožičenje, montažne letve, zaključne in pritrdilne ploščice, votlice, napisne ploščice, vijaki…</t>
  </si>
  <si>
    <r>
      <t xml:space="preserve">Kovinska omara, prebarvana s standarsno barvo za elektro mare. Dimewnzije omare so 1000 x 2000 x 400 mm z montažno ploščo in podstavkom 100mm. Vgrajeno bo prekritje za kable po končani montaži, vrata bodo z trojnim zapiralom v zaščiti IP 54.:
- predal za načrte 
Komplet z vgrajeno opremo in ožičenjem po priloženi krmilni shemi in načrtu izgleda omare.  Omara, </t>
    </r>
    <r>
      <rPr>
        <b/>
        <sz val="11"/>
        <rFont val="Arial"/>
        <family val="2"/>
      </rPr>
      <t xml:space="preserve"> dimenzije 1000x2100x400 mm</t>
    </r>
  </si>
  <si>
    <r>
      <t>Avtomatska varovalka, enopolna 10</t>
    </r>
    <r>
      <rPr>
        <b/>
        <sz val="11"/>
        <rFont val="Arial"/>
        <family val="2"/>
      </rPr>
      <t xml:space="preserve"> A</t>
    </r>
    <r>
      <rPr>
        <sz val="11"/>
        <rFont val="Arial"/>
        <family val="2"/>
      </rPr>
      <t xml:space="preserve">, karakteristika </t>
    </r>
    <r>
      <rPr>
        <b/>
        <sz val="11"/>
        <rFont val="Arial"/>
        <family val="2"/>
      </rPr>
      <t>"C"</t>
    </r>
  </si>
  <si>
    <r>
      <t>Avtomatska varovalka, dvopolna 16</t>
    </r>
    <r>
      <rPr>
        <b/>
        <sz val="11"/>
        <rFont val="Arial"/>
        <family val="2"/>
      </rPr>
      <t xml:space="preserve"> A</t>
    </r>
    <r>
      <rPr>
        <sz val="11"/>
        <rFont val="Arial"/>
        <family val="2"/>
      </rPr>
      <t xml:space="preserve">, karakteristika </t>
    </r>
    <r>
      <rPr>
        <b/>
        <sz val="11"/>
        <rFont val="Arial"/>
        <family val="2"/>
      </rPr>
      <t>"C"</t>
    </r>
  </si>
  <si>
    <r>
      <t>Avtomatska varovalka, enopolna 6</t>
    </r>
    <r>
      <rPr>
        <b/>
        <sz val="11"/>
        <rFont val="Arial"/>
        <family val="2"/>
      </rPr>
      <t xml:space="preserve"> A</t>
    </r>
    <r>
      <rPr>
        <sz val="11"/>
        <rFont val="Arial"/>
        <family val="2"/>
      </rPr>
      <t xml:space="preserve">, karakteristika </t>
    </r>
    <r>
      <rPr>
        <b/>
        <sz val="11"/>
        <rFont val="Arial"/>
        <family val="2"/>
      </rPr>
      <t>"C"</t>
    </r>
  </si>
  <si>
    <r>
      <t>Avtomatska varovalka, tripolna 16</t>
    </r>
    <r>
      <rPr>
        <b/>
        <sz val="11"/>
        <rFont val="Arial"/>
        <family val="2"/>
      </rPr>
      <t xml:space="preserve"> A</t>
    </r>
    <r>
      <rPr>
        <sz val="11"/>
        <rFont val="Arial"/>
        <family val="2"/>
      </rPr>
      <t xml:space="preserve">, karakteristika </t>
    </r>
    <r>
      <rPr>
        <b/>
        <sz val="11"/>
        <rFont val="Arial"/>
        <family val="2"/>
      </rPr>
      <t>"C"</t>
    </r>
  </si>
  <si>
    <r>
      <t>Avtomatska varovalka, enopolna 10</t>
    </r>
    <r>
      <rPr>
        <b/>
        <sz val="11"/>
        <rFont val="Arial"/>
        <family val="2"/>
      </rPr>
      <t xml:space="preserve"> A</t>
    </r>
    <r>
      <rPr>
        <sz val="11"/>
        <rFont val="Arial"/>
        <family val="2"/>
      </rPr>
      <t xml:space="preserve">, karakteristika </t>
    </r>
    <r>
      <rPr>
        <b/>
        <sz val="11"/>
        <rFont val="Arial"/>
        <family val="2"/>
      </rPr>
      <t>"B"</t>
    </r>
  </si>
  <si>
    <r>
      <t>Avtomatska varovalka, enopolna 16</t>
    </r>
    <r>
      <rPr>
        <b/>
        <sz val="11"/>
        <rFont val="Arial"/>
        <family val="2"/>
      </rPr>
      <t xml:space="preserve"> A</t>
    </r>
    <r>
      <rPr>
        <sz val="11"/>
        <rFont val="Arial"/>
        <family val="2"/>
      </rPr>
      <t xml:space="preserve">, karakteristika </t>
    </r>
    <r>
      <rPr>
        <b/>
        <sz val="11"/>
        <rFont val="Arial"/>
        <family val="2"/>
      </rPr>
      <t>"C"</t>
    </r>
  </si>
  <si>
    <r>
      <t>Avtomatska varovalka, enopolna 10</t>
    </r>
    <r>
      <rPr>
        <b/>
        <sz val="11"/>
        <rFont val="Arial"/>
        <family val="2"/>
      </rPr>
      <t xml:space="preserve"> A</t>
    </r>
    <r>
      <rPr>
        <sz val="11"/>
        <rFont val="Arial"/>
        <family val="2"/>
      </rPr>
      <t xml:space="preserve">, karakteristika </t>
    </r>
    <r>
      <rPr>
        <b/>
        <sz val="11"/>
        <rFont val="Arial"/>
        <family val="2"/>
      </rPr>
      <t>"C", s pomožnim kontaktom "NO"</t>
    </r>
  </si>
  <si>
    <r>
      <t>Avtomatska varovalka, enopolna 10</t>
    </r>
    <r>
      <rPr>
        <b/>
        <sz val="11"/>
        <rFont val="Arial"/>
        <family val="2"/>
      </rPr>
      <t xml:space="preserve"> A</t>
    </r>
    <r>
      <rPr>
        <sz val="11"/>
        <rFont val="Arial"/>
        <family val="2"/>
      </rPr>
      <t xml:space="preserve">, karakteristika </t>
    </r>
    <r>
      <rPr>
        <b/>
        <sz val="11"/>
        <rFont val="Arial"/>
        <family val="2"/>
      </rPr>
      <t>"C". S pomožnim kontaktom (napaka)</t>
    </r>
  </si>
  <si>
    <r>
      <t>Avtomatska varovalka, enopolna 2</t>
    </r>
    <r>
      <rPr>
        <b/>
        <sz val="11"/>
        <rFont val="Arial"/>
        <family val="2"/>
      </rPr>
      <t xml:space="preserve"> A</t>
    </r>
    <r>
      <rPr>
        <sz val="11"/>
        <rFont val="Arial"/>
        <family val="2"/>
      </rPr>
      <t xml:space="preserve">, karakteristika </t>
    </r>
    <r>
      <rPr>
        <b/>
        <sz val="11"/>
        <rFont val="Arial"/>
        <family val="2"/>
      </rPr>
      <t>"C"</t>
    </r>
  </si>
  <si>
    <t>01.</t>
  </si>
  <si>
    <t xml:space="preserve">Pripravljalna in predhodna dela </t>
  </si>
  <si>
    <t>01.1.</t>
  </si>
  <si>
    <t>Organizacija gradbišča-postavitev začasnih objektov (priprava in organizacija gradbišča z vsemi objekti, z zagotovitvijo varnostnih in higiensko tehničnih pogojev s predpisanimi oznakami gradbišča, s priključitvijo na elektriko s postavitvijo el. omarice  in vodovoda)</t>
  </si>
  <si>
    <t>pavšal</t>
  </si>
  <si>
    <t>01.2.</t>
  </si>
  <si>
    <t>Zakoličba tras tangiranih ter obstoječih vodov pred pričetkom izvajanja del</t>
  </si>
  <si>
    <t>01.3.</t>
  </si>
  <si>
    <t>Odstranitev asfalta D 10cm  na prometnih površinah v predvidenem območju izkopa z odvozom v trajno deponijo s plačilom taks.</t>
  </si>
  <si>
    <t>m2</t>
  </si>
  <si>
    <t>01.4.</t>
  </si>
  <si>
    <t>Odstranitev obstoječege armiranobetonske temeljne plošče dizel agregata ob črpališču, dimenzije plošče 3,7mx2,4m</t>
  </si>
  <si>
    <t>kom</t>
  </si>
  <si>
    <t>01.5.</t>
  </si>
  <si>
    <t>Izvedba preboja v kabelski prostor TR postaje TROPLES. Odprtina dimenzij širina 1m, višina 0,7m v betonski steni debeline 0,2m. Za uvod 15 Stigmaflex cevi.</t>
  </si>
  <si>
    <t>01.6.</t>
  </si>
  <si>
    <t>Izvedba preboja v betonski plošči črpališča pod elektro omaro SB-PČR polje 1, za dovodne kable iz TR postaje in kable iz dizel agregata. Za vgradnjo 4 cevi Stigmaflex (2×110mm+2×125mm) proti jašku EJ3 ter vgradnjo 4 cevi Stigmaflex 110mm proti jašku dizel agregata. Zatesnitev fuge z gumijastim tesnilnim trakom in zalitje s tesnilno maso odporno na naftne derivate.</t>
  </si>
  <si>
    <t>01.7.</t>
  </si>
  <si>
    <t>Dvostransko rezanje betonske plošče črpališča v dolžini 7 m+~3m in globini 0,2 m do od SB-PČR polje 2,3 do črpalke PČ2 oz. PČ3. Izsek betona za vgradnjo Stigmaflex cevi 110mm. Odstranjevanje in odvoz na deponijo. Vgradnja cevi in ponovno betoniranje betonske plošče.</t>
  </si>
  <si>
    <t>Skupaj pripravljalna in predhodna dela</t>
  </si>
  <si>
    <t>02.</t>
  </si>
  <si>
    <t>Zemeljska dela za postavitev elektro cevi s polaganjem in zasipanjem</t>
  </si>
  <si>
    <t>02.1</t>
  </si>
  <si>
    <t>Strojni izkop 80% in ročni20% v terenu III.ktg z odmetom za kasnejši zasip. Izkop izveden pazljivo zaradi obstoječih komunalnih vodov.</t>
  </si>
  <si>
    <t xml:space="preserve">širina jarka spodaj 100cm, </t>
  </si>
  <si>
    <t>globina jarka 120cm</t>
  </si>
  <si>
    <t>m3</t>
  </si>
  <si>
    <t>02.2.</t>
  </si>
  <si>
    <t>Nabava materiala in izvedba spodnje peščene posteljice in obsipanje položene kabelske kanalizacije s peskom 4-8 mm po zahtevah elektro del.</t>
  </si>
  <si>
    <t>02.3.</t>
  </si>
  <si>
    <t>Polaganje kabelske kanalizacije tipa A - 135m</t>
  </si>
  <si>
    <t xml:space="preserve">Od TR postaje TROPLES do jaška EJ-3 izvedena 15 cevna kabelska kanalizacija (5 x SF200, 5 x SF125, 5 x SF 110) </t>
  </si>
  <si>
    <t>5×SF200×135m</t>
  </si>
  <si>
    <t>5×SF125×135m</t>
  </si>
  <si>
    <t>5×SF110×135m</t>
  </si>
  <si>
    <t>02.4.</t>
  </si>
  <si>
    <t>Polaganje kabelske kanalizacije tipa B - 12m</t>
  </si>
  <si>
    <t xml:space="preserve">Od jaška EJ-1 do obstoječega jaška izvedena 12 cevna kabelska kanalizacija (4 x SF200, 6 x SF125) </t>
  </si>
  <si>
    <t>4×SF200×12m</t>
  </si>
  <si>
    <t>6×SF125×12m</t>
  </si>
  <si>
    <t>02.5.</t>
  </si>
  <si>
    <t>Polaganje kabelske kanalizacije tipa C - 6m</t>
  </si>
  <si>
    <t>Od jaška EJ-3 do Črpališča Rižana izvedena 4 cevna kabelska kanalizacija (2 x SF125, 2 x SF 110)</t>
  </si>
  <si>
    <t>2×SF125×6m</t>
  </si>
  <si>
    <t>2×SF110×6m</t>
  </si>
  <si>
    <t>02.6.</t>
  </si>
  <si>
    <t>Polaganje kabelske kanalizacije med črpališčem SB-PČR polje 1 in ploščadjo za diesel agregat</t>
  </si>
  <si>
    <t>4×Stigmaflex 110</t>
  </si>
  <si>
    <t>4×SF110</t>
  </si>
  <si>
    <t>02.7.</t>
  </si>
  <si>
    <t>Polaganje inox valjanca 30×3,5mm</t>
  </si>
  <si>
    <t>02.8.</t>
  </si>
  <si>
    <t>Polaganje opozorilnega traku (ENERGETSKI KABEL) 200mm nad valjanec po celotni dolžini trase</t>
  </si>
  <si>
    <t>02.9.</t>
  </si>
  <si>
    <t xml:space="preserve">Zasip jarka z izkopanim  deponiranim izkopnim materialom s sprotnim utrjevanjem po plasteh do trdnosti 80 MPa do višine 40cm pod površjem. </t>
  </si>
  <si>
    <t>02.10.</t>
  </si>
  <si>
    <t>Odvoz odvečnega izkopanega materiala na deponijo investitorja v območju LK.Upoštevati nakladanje in prevoz do 1km. Faktor raztresenosti 1.3.</t>
  </si>
  <si>
    <t>02.11.</t>
  </si>
  <si>
    <t>Dobava in vgrajevanje tampona  0-32mm s planiranjem in utrjevanjem do trdnosti 100 MPa.</t>
  </si>
  <si>
    <t>Skupaj zemeljska dela za postavitev elektro cevi s polaganjem cevi in zasipanjem</t>
  </si>
  <si>
    <t>03.</t>
  </si>
  <si>
    <t>Temljenje črpalk</t>
  </si>
  <si>
    <t>03.1.</t>
  </si>
  <si>
    <t>Strojni zarez odprtin velikosti 186 x 100 cm v obstoječo arm. bet. ploščo predvidene debeline 30cm in strojni zarez kanalov za postavitev kabla</t>
  </si>
  <si>
    <t>03.2.</t>
  </si>
  <si>
    <t>Ročni izkop v odprtinah v globino 60cm in utrditev dna za izvedbo temelja</t>
  </si>
  <si>
    <t>03.3.</t>
  </si>
  <si>
    <t>Inox valjanec 30×3,5 mm, v betonsko ploščo</t>
  </si>
  <si>
    <t>03.4.</t>
  </si>
  <si>
    <t>Nabava in izdelava podložnega betona  C8/10, XF4, debelina 5cm</t>
  </si>
  <si>
    <t>03.5.</t>
  </si>
  <si>
    <t>Nabava in polaganje armature B500 (palice in mreže) po načrtu</t>
  </si>
  <si>
    <t>kg</t>
  </si>
  <si>
    <t>03.6.</t>
  </si>
  <si>
    <t>Namestitev stirodur plošč debeline 3cm kot opaž</t>
  </si>
  <si>
    <t>03.7.</t>
  </si>
  <si>
    <t>Polaganje cevi 2×Stigmaflex 110 v kanal</t>
  </si>
  <si>
    <t>Od SB-PČR polje 2,3 do PČ-1,2 v kanal</t>
  </si>
  <si>
    <t>03.8.</t>
  </si>
  <si>
    <t>Dobava betona in betoniranje temljev črpalk in kanalne zareze z betonom C35/45, XF4 60cm.</t>
  </si>
  <si>
    <t>03.9.</t>
  </si>
  <si>
    <t>Zatesnitev fuge z gumijastim tesnilnim trakom in zalitje s tesnilno maso odporno na naftne derivate.</t>
  </si>
  <si>
    <t>Skupaj temeljenje črpalk</t>
  </si>
  <si>
    <t>04.</t>
  </si>
  <si>
    <t>Temelj ploščadi za diesel agregat</t>
  </si>
  <si>
    <t>04.1</t>
  </si>
  <si>
    <t>Strojni izkop  za postavitev temelja v utrjeno nasutje do kote +1.40m in utrditev dna.</t>
  </si>
  <si>
    <t>04.2.</t>
  </si>
  <si>
    <t>Okoli temelja se položi v zaključeno zanko  inox valjanec 30×3,5 mm, v zemljo na globino 0,8m in izvedeta se dva izvoda iz betonske plošče za bodočo ozemljitev diesel agregata. Glej načrt "Tloris črpališča Rižana - kabelska kanalizacija"</t>
  </si>
  <si>
    <t>Inox valjanec 30×3,5 mm, v zemljo in temelj dieselskega agregata</t>
  </si>
  <si>
    <t>04.3.</t>
  </si>
  <si>
    <t>Nabava materiala in izvedba spodnje peščene posteljice v debelini 20cm.</t>
  </si>
  <si>
    <t>04.4.</t>
  </si>
  <si>
    <t>Nabava in izdelava podložnega betona  C8/10, XF4, debelina 10cm</t>
  </si>
  <si>
    <t>04.5.</t>
  </si>
  <si>
    <t>Nabava in izdelava opaža</t>
  </si>
  <si>
    <t>Preboj za cevi Stigmaflex 110mm prilagoditi glede na pozicijo črpalke - glej Elektro načrt</t>
  </si>
  <si>
    <t>04.6.</t>
  </si>
  <si>
    <t>04.7.</t>
  </si>
  <si>
    <t>Dobava betona in betoniranje temeljne plošče agregata v debelini 30cm z betonom C25/30, XF4 .</t>
  </si>
  <si>
    <t>04.8.</t>
  </si>
  <si>
    <t>Zasip jarka z izkopanim  deponiranim izkopnim materialom s sprotnim utrjevanjem po plasteh do trdnosti 80 MPa. Upoštevati nakladanje in prevoz iz začasne deponije na razdalji do 1km.</t>
  </si>
  <si>
    <t>04.9.</t>
  </si>
  <si>
    <t>Skupaj temelj ploščadi za diesel agregat</t>
  </si>
  <si>
    <t>05.</t>
  </si>
  <si>
    <t>Elektro jaški</t>
  </si>
  <si>
    <t>Popis je za 1 jašek;</t>
  </si>
  <si>
    <t>05.1.</t>
  </si>
  <si>
    <t>Izkop gradbene jame v terenu III.kat do globine 2,5m z odmetom na stran</t>
  </si>
  <si>
    <t>05.2.</t>
  </si>
  <si>
    <t>Planiranje dna gradbene jame</t>
  </si>
  <si>
    <t>05.3.</t>
  </si>
  <si>
    <t>Dobava in polaganje filca</t>
  </si>
  <si>
    <t>05.4.</t>
  </si>
  <si>
    <t>Dobava in vgrajevanje tampona z utrjevanjem debelina 50cm</t>
  </si>
  <si>
    <t>05.5.</t>
  </si>
  <si>
    <t>Dobava in vgrajevanje podložnega betona C12/15 debeline 10cm</t>
  </si>
  <si>
    <t>05.6.</t>
  </si>
  <si>
    <t>Dobava in vgrajevanje betona C30/37 prereza 0,2m3/m2 v plošči in stene jaška</t>
  </si>
  <si>
    <t>05.7.</t>
  </si>
  <si>
    <t>Montaža in demontaža opaža sten;  *Preboji za cevi-vzidane zaščitne cevi-glej elektro načrt</t>
  </si>
  <si>
    <t>05.8.</t>
  </si>
  <si>
    <t>Montaža in demontaža opaža plošče s podpiranjem do 1.5m</t>
  </si>
  <si>
    <t>05.9.</t>
  </si>
  <si>
    <t>Nabava in polaganje armature B500 (palice in mreže) po načrtu;  *Preboji za cevi-vzidane zaščitne cevi-glej elektro načrt</t>
  </si>
  <si>
    <t>05.10.</t>
  </si>
  <si>
    <t>Dobava in vgraditev LTŽ pokrova 60/60cm nosilnosti 40t</t>
  </si>
  <si>
    <t>05.11</t>
  </si>
  <si>
    <t>Izdelava hidroizolacije sten in krovne plošče z bitumenskimi varjenimi trakovi</t>
  </si>
  <si>
    <t>05.12</t>
  </si>
  <si>
    <t>Zasip jaška z izkopanim  deponiranim izkopnim materialom s sprotnim utrjevanjem po plasteh do trdnosti 80 MPa . Upoštevati nakladanje in prevoz iz začasne deponije na razdalji do 1km.</t>
  </si>
  <si>
    <t>05.13.</t>
  </si>
  <si>
    <t>Skupaj za 1 elektro jašek</t>
  </si>
  <si>
    <t>Skupaj elektro jaški 3 kom</t>
  </si>
  <si>
    <t>06.</t>
  </si>
  <si>
    <t>Prometna in zunanja ureditev površin</t>
  </si>
  <si>
    <t>06.1.</t>
  </si>
  <si>
    <t>Asfaltiranje poškodovanih površin s bitugramozom 6 cm (AC 11 base PmB 45/80-65 A2)</t>
  </si>
  <si>
    <t>06.2.</t>
  </si>
  <si>
    <t>Asfaltiranje poškodovanih površin z asfaltbetonom 4 cm (AC 8 surf PmB 45/80-65 A2). Predhodno prebrizg  z emulzijo-nosilni in vezni sloj</t>
  </si>
  <si>
    <t>06.3.</t>
  </si>
  <si>
    <t>Čiščenje površin, prizadetih med gradnjo in povrnitev v obstoječe stanje</t>
  </si>
  <si>
    <t>Polaganje inox valjanca 30×3,5mm okoli ploščadi diesel agregata V izrezan temelj (za cev stigmaflex 110) se pred betoniranjem položi inox valjanec 30×3,5 mm. Izvede se izvod iz betonskega temelja za črpalko in pri steni črpališča. Glej načrt "Tloris črpališča Rižana - kabelska kanalizacija"</t>
  </si>
  <si>
    <t>REKAPITULACIJA</t>
  </si>
  <si>
    <t>07.</t>
  </si>
  <si>
    <t>SKUPAJ</t>
  </si>
  <si>
    <t>A</t>
  </si>
  <si>
    <t>B</t>
  </si>
  <si>
    <t>C</t>
  </si>
  <si>
    <t>D</t>
  </si>
  <si>
    <t>E</t>
  </si>
  <si>
    <t>F</t>
  </si>
  <si>
    <t>G</t>
  </si>
  <si>
    <t>H</t>
  </si>
  <si>
    <t>I</t>
  </si>
  <si>
    <t>SKUPAJ BREZ DDV</t>
  </si>
  <si>
    <t>DDV</t>
  </si>
  <si>
    <t>SKUPAJ Z DDV</t>
  </si>
  <si>
    <t>Zap. št.</t>
  </si>
  <si>
    <t>Postavka</t>
  </si>
  <si>
    <t>Količina</t>
  </si>
  <si>
    <t>Enota
 mere</t>
  </si>
  <si>
    <t>Cena (€)
/enoto</t>
  </si>
  <si>
    <t>I.</t>
  </si>
  <si>
    <t>SPLOŠNI DEL</t>
  </si>
  <si>
    <t>Pri izdelavi ponudbe je potrebno proučiti projekt in upoštevati kompletnost posamezne pozicije.
Vsa dela morajo biti izvedena kvalitetno iz materialov z zahtevanimi lastnostmi in ustreznimi
atesti oz. certifikati.
Upoštevane morajo biti zahteve tlačne direktive 97/23/EC in Pravilnik o tlačni opremi (Uradni list RS, št. 15/02, 47/02, 54/03, 114/03, 138/06, 17/11 – ZTZPUS-1, 101/11, 18/15 in 66/16).
Radiografska kontrola mora biti izvedena za najmanj 5% zvarov na cevovodih.
Dela je potrebno izvajati po predloženi tehnični dokumentaciji, detajlih in navodilih projektanta oziroma nadzora.
Opremo izvajalec dobavi, vgradi in izvede zagon opreme v skladu z navodili, inženirsko prakso ter standardi. 
Vsako opisano delo vsebuje osnovni in pomožni material, prevoz materiala, opreme in orodja na objekt, notranje transporte, kompletno delo, zaključno čiščenje in odstranitev odpadkov po dovršenem delu. Priklopi merilnikov so zajeto v elektro načrtu.
Dodatna in nepredvidena dela, ki niso zajeta v popisu se izvedejo po predhodnem dogovoru z nadzornim organom in se obračunajo po dejanskih količinah, po predhodni odobritvi enotne cene s strani investitorja.
Izvajalec je dolžan zbrati in predati naročniku dokazilo o zanesljivosti objekta v skladu z veljavno zakonodajo  (garancijska dokumentacija, certifikati o materialu, tlačni preizkusi,...).
Pred pričetkom del je potrebno vzpostaviti brez energetsko stanje.</t>
  </si>
  <si>
    <t>II</t>
  </si>
  <si>
    <r>
      <t xml:space="preserve">DEMONTAŽA IN PRESTAVITEV OPREME POŽARNO ČRPALIŠČE TRO V ČRPALIŠČE RIŽANA
</t>
    </r>
    <r>
      <rPr>
        <sz val="10"/>
        <rFont val="Arial"/>
        <family val="2"/>
      </rPr>
      <t>Opremo je potrebno iz požarnega črpališča TRO demontirati, transportirati 1,5km na novo lokacijo črpališča Rižana in vgraditi skladno s projektno dokumentacijo.
Zajeta morajo biti vsa demontažna in montažna dela.</t>
    </r>
  </si>
  <si>
    <t>A.1</t>
  </si>
  <si>
    <r>
      <t xml:space="preserve">Prepravljalna dela:
</t>
    </r>
    <r>
      <rPr>
        <sz val="9"/>
        <rFont val="Arial"/>
        <family val="2"/>
      </rPr>
      <t>- zapiranje ventilov za dotok vode
- praznjenje sistema</t>
    </r>
  </si>
  <si>
    <t>A1.1</t>
  </si>
  <si>
    <r>
      <t xml:space="preserve">Nameščanje slepih prirobnic
</t>
    </r>
    <r>
      <rPr>
        <sz val="9"/>
        <rFont val="Arial"/>
        <family val="2"/>
      </rPr>
      <t>-1x DN400 PN16-hidrantno omrežje
-1x DN80 PN16-sladko slana voda
-1x DN50 PN16-vodovod
Dobava in montaža, komplet s tesnili</t>
    </r>
  </si>
  <si>
    <t>A.2</t>
  </si>
  <si>
    <r>
      <t xml:space="preserve">Centrifugalna požarna črpalka
</t>
    </r>
    <r>
      <rPr>
        <sz val="9"/>
        <rFont val="Arial"/>
        <family val="2"/>
      </rPr>
      <t xml:space="preserve">proizvod KSB  tip ETANORM BX125-250. </t>
    </r>
    <r>
      <rPr>
        <b/>
        <u val="single"/>
        <sz val="9"/>
        <rFont val="Arial"/>
        <family val="2"/>
      </rPr>
      <t xml:space="preserve">Q = 355 m3/h, H= 82,4 mVS, </t>
    </r>
    <r>
      <rPr>
        <sz val="9"/>
        <rFont val="Arial"/>
        <family val="2"/>
      </rPr>
      <t>P1=132 kW  elektromotorjem
Tehnološka oznaka: P-1in P-2
Vključno z ventilom in cevjo DN20 za zalivanje požarne črpalke.
Teža črpalke ca. 400kg
Izvedba sidranja v nove temelje</t>
    </r>
  </si>
  <si>
    <t>A.3</t>
  </si>
  <si>
    <t>Raztezna posoda reflex DIT 80l</t>
  </si>
  <si>
    <t>A.4</t>
  </si>
  <si>
    <t>Merilnik suhega teka Liquiphant M FTL50, ENDRESS+HAUSER na sesalnem cevovodu črpalk.</t>
  </si>
  <si>
    <t>A.5</t>
  </si>
  <si>
    <t>Medprirobnična loputa DN200 z elektromotornim pogonom CENTORK tip: 480.035K</t>
  </si>
  <si>
    <t>A.6</t>
  </si>
  <si>
    <t>Merilnik pretoka ENDRESS+HAUSER PROMAG W, DN200 PN10</t>
  </si>
  <si>
    <t>A.7</t>
  </si>
  <si>
    <r>
      <t>Rezervoar za sladko vodo 2m</t>
    </r>
    <r>
      <rPr>
        <b/>
        <vertAlign val="superscript"/>
        <sz val="9"/>
        <rFont val="Arial"/>
        <family val="2"/>
      </rPr>
      <t>3</t>
    </r>
    <r>
      <rPr>
        <b/>
        <sz val="9"/>
        <rFont val="Arial"/>
        <family val="2"/>
      </rPr>
      <t xml:space="preserve"> vključno z:
</t>
    </r>
    <r>
      <rPr>
        <sz val="9"/>
        <rFont val="Arial"/>
        <family val="2"/>
      </rPr>
      <t>- merilnikom nizkega nivoja
- vhodno cevno instalacijo dimezije DN50 s krogelnim ventilom, vodomerom
- ventil s plovcem v rezervoarju
Dimenzije rezervoarja: DxŠxV=2010x1010x1210mm, Teža ca. 500kg</t>
    </r>
  </si>
  <si>
    <t>A.7.1</t>
  </si>
  <si>
    <t>Dela na rezervoarju:
- popraviti tečajev vhodne odprtine
- vgraditi večji sesalni prirobnični priključek dimenzije DN50 PN16
- na preliv navariti prirobnico DN80 PN16
- navariti navojno mufo R3/4"za LSH (višino določiti pri montaži)
- popraviti protikorozijsko zaščito</t>
  </si>
  <si>
    <t>A.8</t>
  </si>
  <si>
    <r>
      <t xml:space="preserve">SESALNI KOŠ DN300
</t>
    </r>
    <r>
      <rPr>
        <sz val="9"/>
        <rFont val="Arial"/>
        <family val="2"/>
      </rPr>
      <t>prirobnični sesalni koš s protipovratnim ventilom
Potrebna dela:
- dviganje iz morja
- čiščenje in morebitno popravilo</t>
    </r>
  </si>
  <si>
    <t>A.9</t>
  </si>
  <si>
    <r>
      <t xml:space="preserve">Cevni sklop za redukcijo tlaka sestavljen iz:
</t>
    </r>
    <r>
      <rPr>
        <sz val="9"/>
        <rFont val="Arial"/>
        <family val="2"/>
      </rPr>
      <t>- navojnega zapornega ventila 5/4"
- navojnega reducirnega ventila 5/4"
- navojnega protipovratnega ventila 5/4"</t>
    </r>
  </si>
  <si>
    <t>A.10</t>
  </si>
  <si>
    <r>
      <t xml:space="preserve">Merilniki in tlačna stikala:
</t>
    </r>
    <r>
      <rPr>
        <sz val="9"/>
        <rFont val="Arial"/>
        <family val="2"/>
      </rPr>
      <t>- 1x manometer
- 2x tlačna stikala (presostat- Danfoss)
- 1x merilnik tlaka (WIKA- Transmitter ECO-1) z zapornim ventilom
Vsi navojne izvedbe 1/2"</t>
    </r>
  </si>
  <si>
    <t>A.11</t>
  </si>
  <si>
    <r>
      <t xml:space="preserve">Nerjavni cevovod testne proge DN200
</t>
    </r>
    <r>
      <rPr>
        <sz val="9"/>
        <rFont val="Arial"/>
        <family val="2"/>
      </rPr>
      <t>Cevovod DN200 nerjavni dolžine L=25m, 6x koleno, 3 x prirobnica PN16.
Samo demontaža.</t>
    </r>
  </si>
  <si>
    <t>A13</t>
  </si>
  <si>
    <t>Navojni protipovratni INOX ventil 5/4"</t>
  </si>
  <si>
    <t>A14</t>
  </si>
  <si>
    <r>
      <t xml:space="preserve">Kalorifer 2kW vključno s stenskimi nosilci
</t>
    </r>
    <r>
      <rPr>
        <sz val="9"/>
        <rFont val="Arial"/>
        <family val="2"/>
      </rPr>
      <t>Priklop zajet v elektor načrtu.</t>
    </r>
  </si>
  <si>
    <t>SKUPAJ DEMONTAŽA IN PRESTAVITEV OPREME POŽARNO ČRPALIŠČE TRO V ČRPALIŠČE RIŽANA</t>
  </si>
  <si>
    <r>
      <t xml:space="preserve">DEMONTAŽA OPREME POŽARNO ČRPALIŠČE TRO IN PRESTAVITEV V SKLADIŠČE INVESTITORJA
</t>
    </r>
    <r>
      <rPr>
        <sz val="10"/>
        <rFont val="Arial"/>
        <family val="2"/>
      </rPr>
      <t>Opremo je potrebno iz požarnega črpališča TRO demontirati, transportirati 2km v skladišče investitorja.
Zajeta morajo biti vsa demontažna dela.</t>
    </r>
  </si>
  <si>
    <t>B.1</t>
  </si>
  <si>
    <r>
      <t xml:space="preserve">Centrifugalna požarna črpalka
</t>
    </r>
    <r>
      <rPr>
        <sz val="9"/>
        <rFont val="Arial"/>
        <family val="2"/>
      </rPr>
      <t xml:space="preserve">proizvod KSB  tip ETANORM BX125-250. </t>
    </r>
    <r>
      <rPr>
        <b/>
        <u val="single"/>
        <sz val="9"/>
        <rFont val="Arial"/>
        <family val="2"/>
      </rPr>
      <t xml:space="preserve">Q = 355 m3/h, H= 82,4 mVS, </t>
    </r>
    <r>
      <rPr>
        <sz val="9"/>
        <rFont val="Arial"/>
        <family val="2"/>
      </rPr>
      <t>P1=132 kW  elektromotorjem
Tehnološka oznaka: P-3 in P-4
Teža črpalke ca. 400kg</t>
    </r>
  </si>
  <si>
    <t>B.2</t>
  </si>
  <si>
    <r>
      <t xml:space="preserve">Hidroforska črpalka 
</t>
    </r>
    <r>
      <rPr>
        <sz val="9"/>
        <rFont val="Arial"/>
        <family val="2"/>
      </rPr>
      <t>proizvod KSB  Tip: Movichrom NCN5/1 SK DN 32, Q=5m³/h; H=90mVS; 2,2kW. Tehnološka oznaka: P-5</t>
    </r>
  </si>
  <si>
    <t>B.3</t>
  </si>
  <si>
    <t>B.4</t>
  </si>
  <si>
    <t>Medprirobnična loputa DN400 z elektromotornim pogonom CENTORK tip: 480.300</t>
  </si>
  <si>
    <t>B.5</t>
  </si>
  <si>
    <t>Vodomer prirobnični DN50</t>
  </si>
  <si>
    <t>B.6</t>
  </si>
  <si>
    <t>B.7</t>
  </si>
  <si>
    <r>
      <t xml:space="preserve">Merilniki in tlačna stikala:
</t>
    </r>
    <r>
      <rPr>
        <sz val="9"/>
        <rFont val="Arial"/>
        <family val="2"/>
      </rPr>
      <t>- 1x manometer
- 1x tlačno stikalo z zapornim ventilom (presostat- Danfoss)
- 1x merilnik tlaka z zapornim ventilom
Vsi navojne izvedbe 1/2"</t>
    </r>
  </si>
  <si>
    <t>SKUPAJ DEMONTAŽA OPREME POŽARNO ČRPALIŠČE TRO IN PRESTAVITEV V SKLADIŠČE INVESTITORJA</t>
  </si>
  <si>
    <r>
      <t xml:space="preserve">ODSTRANITVENA DELA IZ ČRPALIŠČA TRO
</t>
    </r>
    <r>
      <rPr>
        <sz val="10"/>
        <rFont val="Arial"/>
        <family val="2"/>
      </rPr>
      <t>Opremo je potrebno iz požarnega črpališča RIŽANA demontirati in predati ustreznemu zbiralcu gradbenih odpadkov. Zajeta morajo biti vsa demontažna dela.</t>
    </r>
  </si>
  <si>
    <t>C.1</t>
  </si>
  <si>
    <t>Raztezna posoda 15l z zapornim ventilom 1/2"</t>
  </si>
  <si>
    <t>C.2</t>
  </si>
  <si>
    <t>PRIROBNIČNI ZASUNI</t>
  </si>
  <si>
    <t>DN 125</t>
  </si>
  <si>
    <t xml:space="preserve">DN 150 </t>
  </si>
  <si>
    <t>C.3</t>
  </si>
  <si>
    <t>PRIROBNIČNE LOPUTE</t>
  </si>
  <si>
    <t>DN 200</t>
  </si>
  <si>
    <t xml:space="preserve">DN 80 </t>
  </si>
  <si>
    <t>C.5</t>
  </si>
  <si>
    <t>Kompenzator prirobnični gumijasti</t>
  </si>
  <si>
    <t>C.6</t>
  </si>
  <si>
    <t>Nepovratni ventil prirobnični</t>
  </si>
  <si>
    <t>C.7</t>
  </si>
  <si>
    <t>Tlačni kolektor iz cevi GRE DN400, dolžina: 5,5 m s štirimi prirobničnimi odcepi DN 125.</t>
  </si>
  <si>
    <t>C.8</t>
  </si>
  <si>
    <t>Demontaža jeklenih cevi, kolen in priključkov</t>
  </si>
  <si>
    <t xml:space="preserve">DN 300 (Ø323,9x7,1) </t>
  </si>
  <si>
    <t>DN 80  (Ø88,9x3,2)</t>
  </si>
  <si>
    <t>Demontaža jeklenih cevi vključno z vso armaturo in fazonskimi kosi</t>
  </si>
  <si>
    <t>DN 50  (Ø60,3x2,9)</t>
  </si>
  <si>
    <t>DN 32 (Ø42,4x2,6)</t>
  </si>
  <si>
    <t>DN 20  (Ø26,9x2,3)</t>
  </si>
  <si>
    <t>C.9</t>
  </si>
  <si>
    <r>
      <t xml:space="preserve">CEVNE PODPORE
</t>
    </r>
    <r>
      <rPr>
        <sz val="9"/>
        <rFont val="Arial"/>
        <family val="2"/>
      </rPr>
      <t>Demontaža podpor cevovodov, sestavljene iz varjenih jeklenih štirikotnih profilov dimenzije 100x100x5 mm, sidrane v temelje.
Okvirna masa: 400kg</t>
    </r>
  </si>
  <si>
    <t>C.10</t>
  </si>
  <si>
    <r>
      <t xml:space="preserve">Zapiranje odprtin v steni črpališča
</t>
    </r>
    <r>
      <rPr>
        <sz val="9"/>
        <rFont val="Arial"/>
        <family val="2"/>
      </rPr>
      <t>Debelina stene 200mm
Dobava in zazidava odprtin zidov s siporeksom v debeline obstoječih zidov v podaljšani malti, z vsemi pomožnimi deli in transporti.</t>
    </r>
  </si>
  <si>
    <t>DN300-fi324mm</t>
  </si>
  <si>
    <t>DN200-fi220mm</t>
  </si>
  <si>
    <t>SKUPAJ ODSTRANITVENA DELA IZ ČRPALIŠČA TRO</t>
  </si>
  <si>
    <r>
      <t xml:space="preserve">VMESNO STANJE ČRPALIŠČE RIŽANA
</t>
    </r>
    <r>
      <rPr>
        <sz val="10"/>
        <rFont val="Arial"/>
        <family val="2"/>
      </rPr>
      <t xml:space="preserve">Za obdobje izvajanja del v požarnem črpališču Rižana je predvideno začasna izvedba delovanja požarnega črpališča. </t>
    </r>
  </si>
  <si>
    <t>Za ta name se ohrani: 
• črpalka Č-1 Allwailer NT65-200 s sesalnim in tlačnimi povezavami.
• manometer in merilnik tlaka, ki se vgradita na priključek obstoječega monometra na tlačni strani
• povezava tlačnega dela in sesalnega preko redukcijskega ventila, ki skrbi za zalitost sesalne cevi
• ostale povezave se odstranijo razen tlačnega cevovoda od črpalke Č-1 do priklopa na cev DN125</t>
  </si>
  <si>
    <t>D.1</t>
  </si>
  <si>
    <t>D.2</t>
  </si>
  <si>
    <r>
      <t xml:space="preserve">Merilniki in tlačna stikala:
</t>
    </r>
    <r>
      <rPr>
        <sz val="9"/>
        <rFont val="Arial"/>
        <family val="2"/>
      </rPr>
      <t>- 1x manometer
- 1x merilnik tlaka z zaslonom (JUMO DELOS SI)
Vsi navojne izvedbe 1/2"
Demontaža in vgradnja na tlačno stran črpalke Č1</t>
    </r>
  </si>
  <si>
    <t>D.3</t>
  </si>
  <si>
    <t>Povezava tlačnega dela in sesalnega preko redukcijskega ventila, ki skrbi za zalitost sesalne cevi</t>
  </si>
  <si>
    <t>D.4</t>
  </si>
  <si>
    <r>
      <t xml:space="preserve">Povezava tlačne cevi DN125 na novo cev pod ventilom EMV-1
</t>
    </r>
    <r>
      <rPr>
        <sz val="9"/>
        <rFont val="Arial"/>
        <family val="2"/>
      </rPr>
      <t>Potrebna dela:
- demontaža in vgradnja ventila DN125
- odrez cevi DN125
- dobava in vgradnja 2x 45° koleno DN125
- dobava in vgradnja cevi DN125 -0,5m
- dobava in vgradnja prirobnice DN125 PN16-2 kosa
- dobava in vgradnja slepe prirobnice DN125 PN16
- dobava in vgradnja navojnega pokrova 2"</t>
    </r>
  </si>
  <si>
    <t>SKUPAJ VMESNO STANJE ČRPALIŠČE RIŽANA</t>
  </si>
  <si>
    <r>
      <t xml:space="preserve">DEMONTAŽA OPREME ČRPALIŠČE RIŽANA IN PONOVNA VGRADNJA
</t>
    </r>
    <r>
      <rPr>
        <sz val="10"/>
        <rFont val="Arial"/>
        <family val="2"/>
      </rPr>
      <t>Opremo je potrebno iz požarnega črpališča RIŽANA demontirati in ponovno vgraditi skladno s projektno dokumentacijo.
Zajeta morajo biti vsa demontažna in montažna dela.</t>
    </r>
  </si>
  <si>
    <t>E.1</t>
  </si>
  <si>
    <r>
      <t xml:space="preserve">Merilniki in tlačna stikala:
</t>
    </r>
    <r>
      <rPr>
        <sz val="9"/>
        <rFont val="Arial"/>
        <family val="2"/>
      </rPr>
      <t>- 1x manometer
- 1x merilnik tlaka z zaslonom (JUMO DELOS SI)
Vsi navojne izvedbe 1/2"</t>
    </r>
  </si>
  <si>
    <t>E.2</t>
  </si>
  <si>
    <r>
      <t xml:space="preserve">Manometer
</t>
    </r>
    <r>
      <rPr>
        <sz val="9"/>
        <rFont val="Arial"/>
        <family val="2"/>
      </rPr>
      <t>Navojne izvedbe 1/2"</t>
    </r>
  </si>
  <si>
    <t>E.3</t>
  </si>
  <si>
    <r>
      <t xml:space="preserve">Cevne podpore konzole
</t>
    </r>
    <r>
      <rPr>
        <sz val="9"/>
        <rFont val="Arial"/>
        <family val="2"/>
      </rPr>
      <t>Konzole sidrane v steno objekta za cevi DN80 in DN100</t>
    </r>
  </si>
  <si>
    <t>SKUPAJ DEMONTAŽA OPREME ČRPALIŠČE RIŽANA IN PONOVNA VGRADNJA</t>
  </si>
  <si>
    <r>
      <t xml:space="preserve">DEMONTAŽA OPREME ČRPALIŠČE RIŽANA IN PRESTAVITEV V SKLADIŠČE INVESTITORJA
</t>
    </r>
    <r>
      <rPr>
        <sz val="10"/>
        <rFont val="Arial"/>
        <family val="2"/>
      </rPr>
      <t>Opremo je potrebno iz požarnega črpališča RIŽANA demontirati, transportirati 2km, v skladišče investitorja.
Zajeta morajo biti vsa demontažna dela.</t>
    </r>
  </si>
  <si>
    <t>F.1</t>
  </si>
  <si>
    <r>
      <t xml:space="preserve">Merilnik nivoja 
</t>
    </r>
    <r>
      <rPr>
        <sz val="9"/>
        <rFont val="Arial"/>
        <family val="2"/>
      </rPr>
      <t>Zvezni merilnik nivoja
Tehnološka oznaka: LC1 IN LC2</t>
    </r>
  </si>
  <si>
    <t>F.2</t>
  </si>
  <si>
    <r>
      <t>Vhodno armaturo za sladko vodo 15m</t>
    </r>
    <r>
      <rPr>
        <b/>
        <sz val="9"/>
        <rFont val="Calibri"/>
        <family val="2"/>
      </rPr>
      <t>³</t>
    </r>
    <r>
      <rPr>
        <b/>
        <sz val="9"/>
        <rFont val="Arial"/>
        <family val="2"/>
      </rPr>
      <t xml:space="preserve">, dimezije DN100: 
</t>
    </r>
    <r>
      <rPr>
        <sz val="9"/>
        <rFont val="Arial"/>
        <family val="2"/>
      </rPr>
      <t>- vodomer
- ventilom s plovcem v rezervoarju</t>
    </r>
  </si>
  <si>
    <t>F.3</t>
  </si>
  <si>
    <r>
      <t xml:space="preserve">Zračni KOMPRESOR
</t>
    </r>
    <r>
      <rPr>
        <sz val="9"/>
        <rFont val="Arial"/>
        <family val="2"/>
      </rPr>
      <t>Proizvajalec: UNI AIR tip: UB1400
 V=120 l/min, p=8 bar</t>
    </r>
  </si>
  <si>
    <t>F.4</t>
  </si>
  <si>
    <r>
      <t xml:space="preserve">Tlačna posoda za komprimiran zrak
</t>
    </r>
    <r>
      <rPr>
        <sz val="9"/>
        <rFont val="Arial"/>
        <family val="2"/>
      </rPr>
      <t>Vključno z varnostnim ventilom in vgrajenimi priključki.
Teža posode ca. 300kg
Proizvajalec: OMEGA AIR, V=1m</t>
    </r>
    <r>
      <rPr>
        <sz val="9"/>
        <rFont val="Calibri"/>
        <family val="2"/>
      </rPr>
      <t xml:space="preserve">³, </t>
    </r>
    <r>
      <rPr>
        <sz val="9"/>
        <rFont val="Arial"/>
        <family val="2"/>
      </rPr>
      <t>leto izdelave: 2003, tov. št.: 143/03</t>
    </r>
  </si>
  <si>
    <t>F.5</t>
  </si>
  <si>
    <r>
      <t xml:space="preserve">Hidroforna posoda
</t>
    </r>
    <r>
      <rPr>
        <sz val="9"/>
        <rFont val="Arial"/>
        <family val="2"/>
      </rPr>
      <t>Vključno z varnostnim ventilom in vgrajenimi priključki.
Teža posode ca. 700kg
Proizvajalec: KOVINARSKA P&amp;P, V=3m³, leto izdelave: 2003</t>
    </r>
  </si>
  <si>
    <t>F.6</t>
  </si>
  <si>
    <r>
      <t xml:space="preserve">HIDROFORNA POSTAJA HP 108 IH
</t>
    </r>
    <r>
      <rPr>
        <sz val="9"/>
        <rFont val="Arial"/>
        <family val="2"/>
      </rPr>
      <t>komplet podkonstrukcija, črpalka, cevovodi in el. omara.
Teža ca. 200kg</t>
    </r>
  </si>
  <si>
    <t>F.7</t>
  </si>
  <si>
    <r>
      <rPr>
        <b/>
        <sz val="9"/>
        <rFont val="Arial"/>
        <family val="2"/>
      </rPr>
      <t>Tlačna stikala</t>
    </r>
    <r>
      <rPr>
        <sz val="9"/>
        <rFont val="Arial"/>
        <family val="2"/>
      </rPr>
      <t xml:space="preserve">
Tehnološka oznaka: PČ1, PČ2</t>
    </r>
  </si>
  <si>
    <t>F.8</t>
  </si>
  <si>
    <r>
      <t xml:space="preserve">Črpalka Č1 
</t>
    </r>
    <r>
      <rPr>
        <sz val="9"/>
        <rFont val="Arial"/>
        <family val="2"/>
      </rPr>
      <t xml:space="preserve">proizvod ALLWEILER  tip NT 65-200/02. </t>
    </r>
    <r>
      <rPr>
        <b/>
        <u val="single"/>
        <sz val="9"/>
        <rFont val="Arial"/>
        <family val="2"/>
      </rPr>
      <t>Q = 30 l/s, H= 55 m</t>
    </r>
    <r>
      <rPr>
        <sz val="9"/>
        <rFont val="Arial"/>
        <family val="2"/>
      </rPr>
      <t>, 
P=22 kW z elektromotorjem
Teža črpalke ca. 250kg
Tehnološka oznaka: Č1</t>
    </r>
  </si>
  <si>
    <t>F.9</t>
  </si>
  <si>
    <r>
      <t xml:space="preserve">Črpalka Č2
</t>
    </r>
    <r>
      <rPr>
        <sz val="9"/>
        <rFont val="Arial"/>
        <family val="2"/>
      </rPr>
      <t xml:space="preserve">proizvod ALLWEILER  tip NT 65-200/02. </t>
    </r>
    <r>
      <rPr>
        <b/>
        <u val="single"/>
        <sz val="9"/>
        <rFont val="Arial"/>
        <family val="2"/>
      </rPr>
      <t>Q = 15 l/s, H= 55 m</t>
    </r>
    <r>
      <rPr>
        <sz val="9"/>
        <rFont val="Arial"/>
        <family val="2"/>
      </rPr>
      <t>, 
P=12 kW z elektromotorjem
Teža črpalke ca. 180kg
Tehnološka oznaka: Č2</t>
    </r>
  </si>
  <si>
    <t>F.10</t>
  </si>
  <si>
    <r>
      <t xml:space="preserve">Krogelni ventil z elektromotornim pogonom
</t>
    </r>
    <r>
      <rPr>
        <sz val="9"/>
        <rFont val="Arial"/>
        <family val="2"/>
      </rPr>
      <t>Dimenzija: DN 15</t>
    </r>
  </si>
  <si>
    <t>SKUPAJ DEMONTAŽA OPREME ČRPALIŠČE RIŽANA IN PRESTAVITEV V SKLADIŠČE INVESTITORJA</t>
  </si>
  <si>
    <r>
      <t xml:space="preserve">ODSTRANITVENA DELA IZ ČRPALIŠČA RIŽANA
</t>
    </r>
    <r>
      <rPr>
        <sz val="10"/>
        <rFont val="Arial"/>
        <family val="2"/>
      </rPr>
      <t>Opremo je potrebno iz požarnega črpališča RIŽANA demontirati in predati ustreznemu zbiralcu gradbenih odpadkov. Zajeta morajo biti vsa demontažna dela.</t>
    </r>
  </si>
  <si>
    <t>G.1</t>
  </si>
  <si>
    <t>Krogelni ventil</t>
  </si>
  <si>
    <t>DN 100</t>
  </si>
  <si>
    <t>DN 80</t>
  </si>
  <si>
    <t>DN 65</t>
  </si>
  <si>
    <t>G.2</t>
  </si>
  <si>
    <t>Nepovratni ventil</t>
  </si>
  <si>
    <t>G.3</t>
  </si>
  <si>
    <t>Demontaža jeklene cevi, kolen, prirobnic in priključkov</t>
  </si>
  <si>
    <t>DN 125 (Ø139,7x4)</t>
  </si>
  <si>
    <t>DN 100 (Ø114,3x3,6)</t>
  </si>
  <si>
    <t>DN 65  (Ø76,1x2,9)</t>
  </si>
  <si>
    <t>G.4</t>
  </si>
  <si>
    <t>Demontaža jeklene cevi vključno z vso armaturo in fazonskimi kosi</t>
  </si>
  <si>
    <t>DN 15  (Ø21,3x2)</t>
  </si>
  <si>
    <t>G.5</t>
  </si>
  <si>
    <r>
      <t xml:space="preserve">KOŠARASTI FILTER DN 125
</t>
    </r>
    <r>
      <rPr>
        <sz val="9"/>
        <rFont val="Arial"/>
        <family val="2"/>
      </rPr>
      <t>prirobnična izvedba</t>
    </r>
  </si>
  <si>
    <t>G.6</t>
  </si>
  <si>
    <r>
      <t xml:space="preserve">Demontaža zalogovnika sladke vode 15m³
</t>
    </r>
    <r>
      <rPr>
        <sz val="9"/>
        <rFont val="Arial"/>
        <family val="2"/>
      </rPr>
      <t>Razrez na lokaciji.
Dimezije DxŠxV=3m x 2,5m x 2,0m</t>
    </r>
    <r>
      <rPr>
        <b/>
        <sz val="9"/>
        <rFont val="Arial"/>
        <family val="2"/>
      </rPr>
      <t xml:space="preserve">
</t>
    </r>
    <r>
      <rPr>
        <sz val="9"/>
        <rFont val="Arial"/>
        <family val="2"/>
      </rPr>
      <t>Sestavljen iz pločevine debeline cca. 5mm, podprt z I-120 profili.
Okvirna masa: 1000kg</t>
    </r>
  </si>
  <si>
    <t>G.7</t>
  </si>
  <si>
    <r>
      <rPr>
        <b/>
        <sz val="9"/>
        <rFont val="Arial"/>
        <family val="2"/>
      </rPr>
      <t>Demontaža nadstreška</t>
    </r>
    <r>
      <rPr>
        <sz val="9"/>
        <rFont val="Arial"/>
        <family val="2"/>
      </rPr>
      <t xml:space="preserve"> dimenzij DxŠxV=3,7mx2,4mx3,0m obstoječega agregata sestavljenega iz jeklenih profilov,  jeklene valovite mreže in strešne kritine. 
Okvirna masa:  450kg</t>
    </r>
  </si>
  <si>
    <t>G.8</t>
  </si>
  <si>
    <r>
      <t xml:space="preserve">DEMONTAŽA GASILSKEGA KOLEKTORJA OB ZGRADBI
</t>
    </r>
    <r>
      <rPr>
        <sz val="9"/>
        <rFont val="Arial"/>
        <family val="2"/>
      </rPr>
      <t>Demontaža kolektorja premera DN150 v dolžini ca. 2m vključno z gasilskimi spojkami in 2x U objemkami DN150</t>
    </r>
  </si>
  <si>
    <t>G.9</t>
  </si>
  <si>
    <r>
      <t xml:space="preserve">Cevne podpore konzole
</t>
    </r>
    <r>
      <rPr>
        <sz val="9"/>
        <rFont val="Arial"/>
        <family val="2"/>
      </rPr>
      <t>Konzole sidrane v steno objekta</t>
    </r>
  </si>
  <si>
    <t>G.10</t>
  </si>
  <si>
    <r>
      <t xml:space="preserve">Odstranitev vkopane sesalne cevi DN125 s sesalnim košem
</t>
    </r>
    <r>
      <rPr>
        <sz val="9"/>
        <rFont val="Arial"/>
        <family val="2"/>
      </rPr>
      <t>Potrebna dela:
- ročni odkop cevi dolžine 4m na globini 1m (količina 4m3)
- razbijanje temeljne plošče črpališča za odstranitev cevi iz betonkse plošče
- razbijanje jaška za zajem vode na delu vboda vkopane sesalne cevi
-  odstranitev cevi DN125 in sesalnega koša
- izvedba betonskih del za zapolnitev odprtin v temeljni plošči črpališča in jaška (0,5m3)
- zasipanje gradbene jame z izkopanim materialom 4m3
- dovoz zemline 0,5m3 z ureditvijo okolice (zatravitev)</t>
    </r>
  </si>
  <si>
    <t>G.11</t>
  </si>
  <si>
    <t>DN100-fi120mm</t>
  </si>
  <si>
    <t>SKUPAJ ODSTRANITVENA DELA IZ ČRPALIŠČA RIŽANA</t>
  </si>
  <si>
    <r>
      <t xml:space="preserve">NOVO POŽARNO ČRPALIŠČE RIŽANA
</t>
    </r>
    <r>
      <rPr>
        <sz val="10"/>
        <rFont val="Arial"/>
        <family val="2"/>
      </rPr>
      <t>Opremo je potrebno iz požarnega črpališča RIŽANA demontirati in predati ustreznemu zbiralcu gradbenih odpadkov. Zajeta morajo biti vsa montažna dela.</t>
    </r>
  </si>
  <si>
    <t>H1</t>
  </si>
  <si>
    <t>STROJNA OPREMA IN CEVNA ARMATURA</t>
  </si>
  <si>
    <t>H1.1</t>
  </si>
  <si>
    <r>
      <t xml:space="preserve">KROGELNI VENTIL - PRIROBNIČNI
</t>
    </r>
    <r>
      <rPr>
        <sz val="9"/>
        <rFont val="Arial"/>
        <family val="2"/>
      </rPr>
      <t>Krogelna pipa, ohišje dvodelno, polni presek, ohišje iz GGG40, krogla iz AISl 316, tesnila za morsko vodo, prirobnične izvedbe po DIN2633 PN16,  s potrebnimi certifikati. Dobava, vgradnja in zagon-IZVAJALEC.</t>
    </r>
  </si>
  <si>
    <t>DN 50</t>
  </si>
  <si>
    <t>H1.2</t>
  </si>
  <si>
    <r>
      <t xml:space="preserve">KROGELNI VENTIL-NAVOJNI
</t>
    </r>
    <r>
      <rPr>
        <sz val="9"/>
        <rFont val="Arial"/>
        <family val="2"/>
      </rPr>
      <t>Krogelna pipa, polni presek, ohišje iz AISI316, krogla iz AISI 316, tesnila za morsko vodo,  navojne izvedbe  PN16, s potrebnimi certifikati. 
Dobava, vgradnja in zagon-IZVAJALEC.</t>
    </r>
  </si>
  <si>
    <t>DN 32</t>
  </si>
  <si>
    <t>DN 25</t>
  </si>
  <si>
    <t>DN 15</t>
  </si>
  <si>
    <t>H1.3</t>
  </si>
  <si>
    <r>
      <t xml:space="preserve">ZASUN PLOŠČATI za morsko vodo
</t>
    </r>
    <r>
      <rPr>
        <sz val="9"/>
        <rFont val="Arial"/>
        <family val="2"/>
      </rPr>
      <t>zasun, polni presek, ohišje iz W.Nr. 10619, klin iz W.Nr. 10619 s prevleko EPDM, popolno tesnenje, tesnila primerna za morsko vodo in požarno penilo, prirobnične izvedbe po EN1092-1 PN16, ročni pogon-kolo,  s potrebnimi certifikati in ustrezno dokumentacijo. Tesnila za morsko vodo in penilo. Dobava, vgradnja in zagon.</t>
    </r>
  </si>
  <si>
    <t>H1.4</t>
  </si>
  <si>
    <r>
      <rPr>
        <b/>
        <sz val="9"/>
        <rFont val="Arial"/>
        <family val="2"/>
      </rPr>
      <t>LOPUTA MEDPRIROBNIČNA s podaljšanim vretenom</t>
    </r>
    <r>
      <rPr>
        <sz val="9"/>
        <rFont val="Arial"/>
        <family val="2"/>
      </rPr>
      <t xml:space="preserve">
primerna za MORSKO VODO, vgradnja med prirobnice po DIN2633 PN16; ohišje izdelano iz GGG40, disk AISI316, tesnilni obroč za morsko vodo, s podaljšanim vretenom in polžnim pogonom, s potrebnimi certifikati  (tesnost) in ustrezno dokumentacijo. Dobava, vgradnja in zagon.</t>
    </r>
  </si>
  <si>
    <t>H1.5</t>
  </si>
  <si>
    <r>
      <rPr>
        <b/>
        <sz val="9"/>
        <rFont val="Arial"/>
        <family val="2"/>
      </rPr>
      <t>LOPUTA MEDPRIROBNIČNA Z ELEKTROMOTORNIM POGONOM</t>
    </r>
    <r>
      <rPr>
        <sz val="9"/>
        <rFont val="Arial"/>
        <family val="2"/>
      </rPr>
      <t xml:space="preserve">
primerna za MORSKO VODO, vgradnja med prirobnice po DIN2633 PN16; ohišje izdelano iz GGG40, disk AISI316, tesnilni obroč za morsko vodo, z elektromotornim pogonom CENTORK tip: 480.035K 1-230V/50Hz, čas odpiranja 31s, P=40W, s potrebnimi certifikati  (tesnost) in ustrezno dokumentacijo. Dobava, vgradnja in zagon.</t>
    </r>
  </si>
  <si>
    <t>H1.6</t>
  </si>
  <si>
    <r>
      <t xml:space="preserve">Nepovratni ventil
</t>
    </r>
    <r>
      <rPr>
        <sz val="9"/>
        <rFont val="Arial"/>
        <family val="2"/>
      </rPr>
      <t>dvojna loputa, diska nerjaveče izvedbe kvalitete AISI 316, kovinsko tesnenje, medprirobnična izvedba med prirobnice po DIN2633, PN16, s potrebnimi certifikati (CE), izjavo o skladnosti in drugo ustrezno dokumentacijo,  skupaj z ustreznim drobnim montažnim materialom, vijaki, tesnili in ozemljitveno zobato podložko.  Dobava, vgradnja in zagon-IZVAJALEC.</t>
    </r>
  </si>
  <si>
    <t>H1.7</t>
  </si>
  <si>
    <r>
      <t xml:space="preserve">Nepovratni navojni ventil
</t>
    </r>
    <r>
      <rPr>
        <sz val="9"/>
        <rFont val="Arial"/>
        <family val="2"/>
      </rPr>
      <t>dvojna loputa, diska nerjaveče izvedbe kvalitete AISI 316, kovinsko tesnenje, PN16, s potrebnimi certifikati. Dobava, vgradnja in zagon-IZVAJALEC.</t>
    </r>
  </si>
  <si>
    <t>DN 20</t>
  </si>
  <si>
    <t>H1.8</t>
  </si>
  <si>
    <r>
      <t xml:space="preserve">Manometer-mehanski
</t>
    </r>
    <r>
      <rPr>
        <sz val="9"/>
        <color indexed="8"/>
        <rFont val="Arial"/>
        <family val="2"/>
      </rPr>
      <t>za območje 0 do 16 bar, skala 100 mm klasa 1,0,
dobavljen z zaporno manometersko pipo, in navojnim priključkom G 1/2" odgovarja proizvod WIKA model 232.50, ali ustrezen drug proizvod.</t>
    </r>
  </si>
  <si>
    <t>R 1/2"</t>
  </si>
  <si>
    <r>
      <t xml:space="preserve">VAKUUMETER-mehanski
</t>
    </r>
    <r>
      <rPr>
        <sz val="9"/>
        <rFont val="Arial"/>
        <family val="2"/>
      </rPr>
      <t>za območje -1 do 1 bar, skala 100 mm klasa 1,0,
dobavljen z zaporno manometersko pipo, in navojnim priključkom G 1/2" odgovarja proizvod WIKA model 232.50, ali ustrezen drug proizvod.</t>
    </r>
  </si>
  <si>
    <t>H1.9</t>
  </si>
  <si>
    <r>
      <t xml:space="preserve">AVTOMATSKI ODZRAČEVALNI VENTIL
</t>
    </r>
    <r>
      <rPr>
        <sz val="9"/>
        <rFont val="Arial"/>
        <family val="2"/>
      </rPr>
      <t xml:space="preserve">primeren za morsko vodo, prirobnična izvedba, PN 16, s potrebnimi certifikati,  skupaj z ustreznim drobnim montažnim materialom, vijaki, tesnili in ozemljitveno zobato podložko.  Dobava, vgradnja in zagon. </t>
    </r>
  </si>
  <si>
    <t>H1.10</t>
  </si>
  <si>
    <r>
      <t xml:space="preserve">GUMJASTI KOMPENZATOR za spoj črpalke in cevovoda 
</t>
    </r>
    <r>
      <rPr>
        <sz val="9"/>
        <rFont val="Arial"/>
        <family val="2"/>
      </rPr>
      <t>Medij: morska voda
Prirobnice po DIN 2633;
Imenski pritisk:PN16
Dobava in montaža</t>
    </r>
  </si>
  <si>
    <t>H1.11</t>
  </si>
  <si>
    <r>
      <t xml:space="preserve">GUMJASTI KOMPENZATOR za spoj črpalke in cevovoda 
</t>
    </r>
    <r>
      <rPr>
        <sz val="9"/>
        <rFont val="Arial"/>
        <family val="2"/>
      </rPr>
      <t>Guma ojačana za podtlak (sesalna stran črpalke)
Medij: morska voda
Prirobnice po DIN 2633;
Imenski pritisk:PN16
Dobava in montaža</t>
    </r>
  </si>
  <si>
    <t>DN 150</t>
  </si>
  <si>
    <t>H1.12</t>
  </si>
  <si>
    <r>
      <t xml:space="preserve">PRESTRUJNI VENTIL (Fire Protection Pressure Relief Valve)
</t>
    </r>
    <r>
      <rPr>
        <sz val="9"/>
        <rFont val="Arial"/>
        <family val="2"/>
      </rPr>
      <t>Prirobnice: PN16
Tlak odpiranja nastavljiv: 5-10 bar
Dobava in montaža</t>
    </r>
  </si>
  <si>
    <t xml:space="preserve">DN 80  </t>
  </si>
  <si>
    <t>H1.13</t>
  </si>
  <si>
    <r>
      <t xml:space="preserve">STENSKI VENTILATOR
</t>
    </r>
    <r>
      <rPr>
        <sz val="9"/>
        <rFont val="Arial"/>
        <family val="2"/>
      </rPr>
      <t>Aksialni ventilator tip 04AW350E4; 230V, z lastnosti Q=3276m3/h; 0,17kW, se dobavi z montažno ploščo in nadtlačno žaluzijo iz umetne mase tip: 10WSK35. Vključno s termostatom SRE1G (TM10)0-40°C. Proizvajalec PICHLER ali ustrezen drug.</t>
    </r>
  </si>
  <si>
    <t>H1.14</t>
  </si>
  <si>
    <r>
      <t xml:space="preserve">Zaščitna ALU rešetka in nadtlačna žaluzija
</t>
    </r>
    <r>
      <rPr>
        <sz val="9"/>
        <rFont val="Arial"/>
        <family val="2"/>
      </rPr>
      <t>Zaščitna ALU rešetka US-AV 500 z nadtlačno žaluzijo iz umetne mase RAL 7035 WSK 50.
Proizvajalec PICHLER ali ustrezen drug.</t>
    </r>
  </si>
  <si>
    <t>H1.15</t>
  </si>
  <si>
    <r>
      <t xml:space="preserve">Vrtanje lukenj v steno črpališča
</t>
    </r>
    <r>
      <rPr>
        <sz val="9"/>
        <rFont val="Arial"/>
        <family val="2"/>
      </rPr>
      <t>Debelina stene 250mm, premeri lukenj spodaj</t>
    </r>
  </si>
  <si>
    <t>Premer luknje 500mm</t>
  </si>
  <si>
    <t>Premer luknje 400mm</t>
  </si>
  <si>
    <t>Premer luknje 325mm</t>
  </si>
  <si>
    <t>Premer luknje 220mm</t>
  </si>
  <si>
    <t>Premer luknje 120mm</t>
  </si>
  <si>
    <t>H1.16</t>
  </si>
  <si>
    <r>
      <t xml:space="preserve">Prestavtitev žleba fi100 iz strehe
</t>
    </r>
    <r>
      <rPr>
        <sz val="9"/>
        <rFont val="Arial"/>
        <family val="2"/>
      </rPr>
      <t>Zamik za 300mm</t>
    </r>
  </si>
  <si>
    <r>
      <t xml:space="preserve">Odstranjevanje dela betonskega jaška zaradi prehoda novih sesalnih cevi
</t>
    </r>
    <r>
      <rPr>
        <sz val="9"/>
        <rFont val="Arial"/>
        <family val="2"/>
      </rPr>
      <t>Predvidena količina 0,5m3. Odstranjen del ustrezno prilagoditi cevi in ustrezno obdelati z malto.</t>
    </r>
  </si>
  <si>
    <t>H2</t>
  </si>
  <si>
    <t>CEVOVODI IN FAZONSKI KOSI</t>
  </si>
  <si>
    <t>H2.1</t>
  </si>
  <si>
    <t>BREZŠIVNA JEKLENA CEV S KONCI PRIPRAVLJENIMI ZA VARJENJE 
Standard: DIN 2448; Material: P235TR2</t>
  </si>
  <si>
    <t xml:space="preserve">DN 250 (Ø273,1x6,3) </t>
  </si>
  <si>
    <t xml:space="preserve">DN 200 (Ø219,1x5,9) </t>
  </si>
  <si>
    <t>DN 150 (Ø168,3x4,5)</t>
  </si>
  <si>
    <t>DN 125 (Ø139,7x4,0)</t>
  </si>
  <si>
    <t>DN 100 (Ø114,3,9x3,6)</t>
  </si>
  <si>
    <t>DN 80  (Ø89,9x3,2)</t>
  </si>
  <si>
    <t>DN 50  (Ø60,3x3,65) za cevni navoj</t>
  </si>
  <si>
    <t>DN 32  (Ø42,2x3,3)-za cevni navoj</t>
  </si>
  <si>
    <t>DN 25  (Ø33,7x2,65) za cevni navoj</t>
  </si>
  <si>
    <t>DN 20  (Ø26,9x2,65)-za cevni navoj</t>
  </si>
  <si>
    <t>DN 15  (Ø21,3x2,7)-za cevni navoj</t>
  </si>
  <si>
    <t>H2.2</t>
  </si>
  <si>
    <r>
      <t xml:space="preserve">ŠIVNA INOX CEV S KONCI PRIPRAVLJENIMI ZA VARJENJE 
</t>
    </r>
    <r>
      <rPr>
        <sz val="9"/>
        <rFont val="Arial"/>
        <family val="2"/>
      </rPr>
      <t>Standard: DIN 2448; Material: AISI 316L</t>
    </r>
  </si>
  <si>
    <t xml:space="preserve">DN 200 (Ø219,1x3,0) </t>
  </si>
  <si>
    <t>H2.3</t>
  </si>
  <si>
    <r>
      <t xml:space="preserve">BREZŠIVNO JEKLENO KOLENO 90°
</t>
    </r>
    <r>
      <rPr>
        <sz val="9"/>
        <rFont val="Arial"/>
        <family val="2"/>
      </rPr>
      <t>Standard: DIN 2605; Material: P235TR2</t>
    </r>
  </si>
  <si>
    <t>DN 50  (Ø60,3x3,65)</t>
  </si>
  <si>
    <t>H2.4</t>
  </si>
  <si>
    <r>
      <t xml:space="preserve">ŠIVNO INOX KOLENO 90°
</t>
    </r>
    <r>
      <rPr>
        <sz val="9"/>
        <rFont val="Arial"/>
        <family val="2"/>
      </rPr>
      <t>Standard</t>
    </r>
    <r>
      <rPr>
        <b/>
        <sz val="9"/>
        <rFont val="Arial"/>
        <family val="2"/>
      </rPr>
      <t xml:space="preserve">: </t>
    </r>
    <r>
      <rPr>
        <sz val="9"/>
        <rFont val="Arial"/>
        <family val="2"/>
      </rPr>
      <t>DIN 2605, R=1,5D, material 316L v dimenzijah po  ISO 1127, standardna obdelava</t>
    </r>
  </si>
  <si>
    <t>H2.5</t>
  </si>
  <si>
    <r>
      <t xml:space="preserve">T-KOS REDUCIRNI
</t>
    </r>
    <r>
      <rPr>
        <sz val="9"/>
        <rFont val="Arial"/>
        <family val="2"/>
      </rPr>
      <t>Standard: DIN 2615; Material: P235TR2;</t>
    </r>
  </si>
  <si>
    <t xml:space="preserve">DN 250/200 (Ø273,1x6,3/Ø219,1x5,9) </t>
  </si>
  <si>
    <t xml:space="preserve">DN 250/125 (Ø273,1x6,3/Ø139,7x4,0) </t>
  </si>
  <si>
    <t>DN 125/80 (Ø139,7x4,0/Ø89,9x3,2)</t>
  </si>
  <si>
    <t>DN 100/80 (Ø114,3,9x3,6/Ø89,9x3,2)</t>
  </si>
  <si>
    <t>DN 50/32 (Ø60,3x3,65/Ø42,2x3,3)</t>
  </si>
  <si>
    <t>H2.6</t>
  </si>
  <si>
    <r>
      <t xml:space="preserve">T-KOS
</t>
    </r>
    <r>
      <rPr>
        <sz val="9"/>
        <rFont val="Arial"/>
        <family val="2"/>
      </rPr>
      <t>Standard: DIN 2615; Material: P235TR2;</t>
    </r>
  </si>
  <si>
    <r>
      <t>DN 50  (</t>
    </r>
    <r>
      <rPr>
        <sz val="9"/>
        <rFont val="Symbol"/>
        <family val="1"/>
      </rPr>
      <t>f</t>
    </r>
    <r>
      <rPr>
        <sz val="9"/>
        <rFont val="Arial"/>
        <family val="2"/>
      </rPr>
      <t>60,3x3,65)</t>
    </r>
  </si>
  <si>
    <t>H2.7</t>
  </si>
  <si>
    <r>
      <t xml:space="preserve">KOCENTRIČNA REDUKCIJA
</t>
    </r>
    <r>
      <rPr>
        <sz val="9"/>
        <rFont val="Arial"/>
        <family val="2"/>
      </rPr>
      <t>Standard: DIN 2616; Material: P235TR2; Debelina: STANDARD</t>
    </r>
  </si>
  <si>
    <r>
      <t>DN 250/200  (Ø273x6,3/</t>
    </r>
    <r>
      <rPr>
        <sz val="9"/>
        <rFont val="Symbol"/>
        <family val="1"/>
      </rPr>
      <t>Ø</t>
    </r>
    <r>
      <rPr>
        <sz val="9"/>
        <rFont val="Arial"/>
        <family val="2"/>
      </rPr>
      <t>219,1x5,9)</t>
    </r>
  </si>
  <si>
    <t>DN 100/50 (Ø114,3,9x3,6/Ø60,3x3,65)</t>
  </si>
  <si>
    <t>H2.8</t>
  </si>
  <si>
    <r>
      <t xml:space="preserve">EKSCENTRIČNA REDUKCIJA
</t>
    </r>
    <r>
      <rPr>
        <sz val="9"/>
        <rFont val="Arial"/>
        <family val="2"/>
      </rPr>
      <t>Standard: DIN 2616; Material: P235TR2; Debelina: STANDARD</t>
    </r>
  </si>
  <si>
    <t>DN 300/150  (Ø323,9x7,1/Ø168,3x4,5)</t>
  </si>
  <si>
    <t>H2.9</t>
  </si>
  <si>
    <r>
      <t xml:space="preserve">PRIROBNICA Z GRLOM
</t>
    </r>
    <r>
      <rPr>
        <sz val="9"/>
        <rFont val="Arial"/>
        <family val="2"/>
      </rPr>
      <t>Standard: DIN 2633; Imenski tlak: PN 16; Material: P235TR2; Lice prirobnice: Form C
Z vijačnim materialom in zobato 2x podložko na prirobnični spoj.</t>
    </r>
  </si>
  <si>
    <t>DN300</t>
  </si>
  <si>
    <t>DN250</t>
  </si>
  <si>
    <t>DN200</t>
  </si>
  <si>
    <t>DN150</t>
  </si>
  <si>
    <t>H2.10</t>
  </si>
  <si>
    <r>
      <t xml:space="preserve">PRIROBNICA Z GRLOM INOX
</t>
    </r>
    <r>
      <rPr>
        <sz val="9"/>
        <rFont val="Arial"/>
        <family val="2"/>
      </rPr>
      <t>Standard: DIN 2633; Imenski tlak: PN 16; Material: AISI 316L; Lice prirobnice: Form C, S tesnili in vijaki</t>
    </r>
  </si>
  <si>
    <t>H2.11</t>
  </si>
  <si>
    <r>
      <t xml:space="preserve">SLEPA PRIROBNICA 
</t>
    </r>
    <r>
      <rPr>
        <sz val="9"/>
        <rFont val="Arial"/>
        <family val="2"/>
      </rPr>
      <t>Standard: DIN 2527; Imenski tlak: PN 16; Material: P235TR2; S tesnili in vijaki</t>
    </r>
  </si>
  <si>
    <t>DN50</t>
  </si>
  <si>
    <t>H2.12</t>
  </si>
  <si>
    <r>
      <t xml:space="preserve">PRIROBNICA NAVOJNA
</t>
    </r>
    <r>
      <rPr>
        <sz val="9"/>
        <rFont val="Arial"/>
        <family val="2"/>
      </rPr>
      <t>Standard: DIN 2566; Imenski tlak: PN 16; Material: P250GH 
Lice prirobnice: Form C
S tesnili in vijaki</t>
    </r>
  </si>
  <si>
    <t>H2.13</t>
  </si>
  <si>
    <r>
      <t xml:space="preserve">PRIROBNICA REDUCIRNA NAVOJNA
</t>
    </r>
    <r>
      <rPr>
        <sz val="9"/>
        <rFont val="Arial"/>
        <family val="2"/>
      </rPr>
      <t>Standard: DIN 2566; Imenski tlak: PN 16; Material: P250GH 
Lice prirobnice: Form C
S tesnili in vijaki</t>
    </r>
  </si>
  <si>
    <t xml:space="preserve">DN 50/25 </t>
  </si>
  <si>
    <t>H2.14</t>
  </si>
  <si>
    <r>
      <t xml:space="preserve">NIPL-VARILNI NAVOJNI NASTAVEK
</t>
    </r>
    <r>
      <rPr>
        <sz val="9"/>
        <rFont val="Arial"/>
        <family val="2"/>
      </rPr>
      <t>Standard: DIN 2982; Material: P235TR2
L=70mm-(TOE)</t>
    </r>
  </si>
  <si>
    <t>R2" (Ø60,3x2,9)</t>
  </si>
  <si>
    <t>H2.15</t>
  </si>
  <si>
    <r>
      <t xml:space="preserve">Navojno koleno 90°
</t>
    </r>
    <r>
      <rPr>
        <sz val="9"/>
        <rFont val="Arial"/>
        <family val="2"/>
      </rPr>
      <t>Standard: DIN 2987, Material: P235-CINKANO</t>
    </r>
  </si>
  <si>
    <t>DN 50 (R2")</t>
  </si>
  <si>
    <t>DN 32 (R 1 1/4")</t>
  </si>
  <si>
    <t>DN 25 (R 1")</t>
  </si>
  <si>
    <t>DN 20 (R 3/4")</t>
  </si>
  <si>
    <t>H2.16</t>
  </si>
  <si>
    <r>
      <t xml:space="preserve">NAVOJNI T KOS
</t>
    </r>
    <r>
      <rPr>
        <sz val="9"/>
        <rFont val="Arial"/>
        <family val="2"/>
      </rPr>
      <t>Standard: DIN 2987; Material: P235-CINKANO</t>
    </r>
  </si>
  <si>
    <t>H2.17</t>
  </si>
  <si>
    <r>
      <t xml:space="preserve">NAVOJNI reducirni T KOS
</t>
    </r>
    <r>
      <rPr>
        <sz val="9"/>
        <rFont val="Arial"/>
        <family val="2"/>
      </rPr>
      <t>Standard: DIN 2987; Material: P235-CINKANO</t>
    </r>
  </si>
  <si>
    <t>DN 32/20</t>
  </si>
  <si>
    <t>DN 32/15</t>
  </si>
  <si>
    <t>H2.18</t>
  </si>
  <si>
    <r>
      <t xml:space="preserve">NAVOJNI ČEP ŠESTROBI
</t>
    </r>
    <r>
      <rPr>
        <sz val="9"/>
        <rFont val="Arial"/>
        <family val="2"/>
      </rPr>
      <t>Standard: DIN /; Material: P235-CINKANO</t>
    </r>
  </si>
  <si>
    <t>DN 15 (R 1/2")</t>
  </si>
  <si>
    <t>H2.19</t>
  </si>
  <si>
    <r>
      <t xml:space="preserve">NAVOJNI REDUCIR
</t>
    </r>
    <r>
      <rPr>
        <sz val="9"/>
        <rFont val="Arial"/>
        <family val="2"/>
      </rPr>
      <t>Standard: DIN /; Material: P235-CINKANO</t>
    </r>
  </si>
  <si>
    <t>H2.20</t>
  </si>
  <si>
    <t>HOLENDER NOTRANJI NAVOJ
Standard: DIN 2990; Material: P235GH</t>
  </si>
  <si>
    <t>H2.21</t>
  </si>
  <si>
    <r>
      <t xml:space="preserve">POLSPOJNICA-NAVARNA MUFA (notranji navoj)
</t>
    </r>
    <r>
      <rPr>
        <sz val="9"/>
        <rFont val="Arial"/>
        <family val="2"/>
      </rPr>
      <t>Standard: DIN 2982; Material: P235GH</t>
    </r>
  </si>
  <si>
    <t>H2.22</t>
  </si>
  <si>
    <r>
      <t xml:space="preserve">IZOLACIJA CEVI
</t>
    </r>
    <r>
      <rPr>
        <sz val="9"/>
        <rFont val="Arial"/>
        <family val="2"/>
      </rPr>
      <t>Namestitev cevakov iz kamene volne na sesalni cevi, z namestitvijo Al zaščitne pločevine 0,8mm. Pred namestitvijo izolacije se namesti samoregulativni el. grelni kabel, ki je zajet v elektro delu.</t>
    </r>
  </si>
  <si>
    <t>DN 300-50mm</t>
  </si>
  <si>
    <t>H3</t>
  </si>
  <si>
    <t xml:space="preserve">JEKLENE KONSTRUKCIJE IN CEVNE PODPORE </t>
  </si>
  <si>
    <t>H3.1</t>
  </si>
  <si>
    <t>CEVNE U OBJEMKE-CUO z vijačnim materialom</t>
  </si>
  <si>
    <t>CUO ZA DN300</t>
  </si>
  <si>
    <t>CUO ZA DN250</t>
  </si>
  <si>
    <t>CUO ZA DN200</t>
  </si>
  <si>
    <t>CUO ZA DN150</t>
  </si>
  <si>
    <t>CUO ZA DN100</t>
  </si>
  <si>
    <t>CUO ZA DN80</t>
  </si>
  <si>
    <t>CUO ZA DN50</t>
  </si>
  <si>
    <t>CUO ZA DN32</t>
  </si>
  <si>
    <t>H3.2</t>
  </si>
  <si>
    <t>CEVNA OBJEMKA Z NAVOJNO PALICO
Material: P235TR2-pocinkano</t>
  </si>
  <si>
    <t>H3.3</t>
  </si>
  <si>
    <r>
      <t xml:space="preserve">CEVNE PODPORE
</t>
    </r>
    <r>
      <rPr>
        <sz val="9"/>
        <rFont val="Arial"/>
        <family val="2"/>
      </rPr>
      <t>Izdelava, AKZ zaščita, montaža podpor cevovoda</t>
    </r>
    <r>
      <rPr>
        <b/>
        <sz val="9"/>
        <rFont val="Arial"/>
        <family val="2"/>
      </rPr>
      <t xml:space="preserve">
</t>
    </r>
    <r>
      <rPr>
        <sz val="9"/>
        <rFont val="Arial"/>
        <family val="2"/>
      </rPr>
      <t>v skladu z:</t>
    </r>
  </si>
  <si>
    <t>risbo 40-3000</t>
  </si>
  <si>
    <t>risbo 40-3001</t>
  </si>
  <si>
    <t>risbo 40-3002</t>
  </si>
  <si>
    <t>risbo 40-3003</t>
  </si>
  <si>
    <t>risbo 40-3004</t>
  </si>
  <si>
    <t>risbo 40-3005</t>
  </si>
  <si>
    <t>H4</t>
  </si>
  <si>
    <r>
      <t xml:space="preserve">GASILSKI KOLEKTOR OB ZGRADBI
</t>
    </r>
    <r>
      <rPr>
        <sz val="10"/>
        <rFont val="Arial"/>
        <family val="2"/>
      </rPr>
      <t>Izdelava novega gasilskega kolektorja iz spodaj navedenih delov, dimenzije so enake kot pri obstoječem.</t>
    </r>
  </si>
  <si>
    <t>H4.1</t>
  </si>
  <si>
    <t>ŠIVNA INOX CEV S KONCI PRIPRAVLJENIMI ZA VARJENJE 
Standard: DIN 2448; Material: AISI 316L</t>
  </si>
  <si>
    <t>H4.2</t>
  </si>
  <si>
    <t>H4.3</t>
  </si>
  <si>
    <r>
      <t xml:space="preserve">CEVNA KAPA
</t>
    </r>
    <r>
      <rPr>
        <sz val="9"/>
        <rFont val="Arial"/>
        <family val="2"/>
      </rPr>
      <t>Standard: DIN 2617,material AISI 316L, standardna obdelava</t>
    </r>
  </si>
  <si>
    <t>H4.4</t>
  </si>
  <si>
    <r>
      <t xml:space="preserve">PRIROBNICA Z GRLOM
</t>
    </r>
    <r>
      <rPr>
        <sz val="9"/>
        <rFont val="Arial"/>
        <family val="2"/>
      </rPr>
      <t>Standard: DIN 2633; Imenski tlak: PN 16; Material: AISI 316L; 
Lice prirobnice: Form C
Stesnili in vijačnim materialom in zobato 2x podložko na prirobnični spoj.</t>
    </r>
  </si>
  <si>
    <t>H4.5</t>
  </si>
  <si>
    <t>H4.6</t>
  </si>
  <si>
    <r>
      <t xml:space="preserve">VARILNA MUFA NOTRANJI NAVOJ INOX
</t>
    </r>
    <r>
      <rPr>
        <sz val="9"/>
        <rFont val="Arial"/>
        <family val="2"/>
      </rPr>
      <t>Standard: DIN 29860; Material: AISI 316L</t>
    </r>
  </si>
  <si>
    <t>H4.7</t>
  </si>
  <si>
    <t>H4.8</t>
  </si>
  <si>
    <r>
      <t xml:space="preserve">A GASILSKA SPOJKA
</t>
    </r>
    <r>
      <rPr>
        <sz val="9"/>
        <color indexed="8"/>
        <rFont val="Arial"/>
        <family val="2"/>
      </rPr>
      <t>110-A gasilska spojka s pokrovom, z notranjim navojem R5", Material AL</t>
    </r>
  </si>
  <si>
    <t>H4.9</t>
  </si>
  <si>
    <r>
      <t xml:space="preserve">B GASILSKA SPOJKA
</t>
    </r>
    <r>
      <rPr>
        <sz val="9"/>
        <color indexed="8"/>
        <rFont val="Arial"/>
        <family val="2"/>
      </rPr>
      <t>75-b gasilska spojka s pokrovom, z notranjim navojem R3", Material AL</t>
    </r>
  </si>
  <si>
    <t>H4.10</t>
  </si>
  <si>
    <t>H4.11</t>
  </si>
  <si>
    <r>
      <t xml:space="preserve">NIPL-VARILNI NAVOJNI NASTAVEK
</t>
    </r>
    <r>
      <rPr>
        <sz val="9"/>
        <rFont val="Arial"/>
        <family val="2"/>
      </rPr>
      <t>Standard: DIN 2982; Material: AISI316</t>
    </r>
  </si>
  <si>
    <t>DN 125 (Ø139,7x4,5)</t>
  </si>
  <si>
    <t>DN 80 (Ø89,9x4)</t>
  </si>
  <si>
    <t>SKUPAJ NOVO POŽARNO ČRPALIŠČE RIŽANA</t>
  </si>
  <si>
    <t>OSTALA MONTAŽNA DELA</t>
  </si>
  <si>
    <t>I1</t>
  </si>
  <si>
    <r>
      <t xml:space="preserve">ANTIKOROZIVNA ZAŠČITA NADZEMNIH CEVI IN JEKLA
</t>
    </r>
    <r>
      <rPr>
        <sz val="9"/>
        <rFont val="Arial"/>
        <family val="2"/>
      </rPr>
      <t xml:space="preserve">Antikorozivno zaščito opraviti po specifikaciji iz projekta. Skupna površina: </t>
    </r>
  </si>
  <si>
    <r>
      <t>m</t>
    </r>
    <r>
      <rPr>
        <vertAlign val="superscript"/>
        <sz val="9"/>
        <rFont val="Arial"/>
        <family val="2"/>
      </rPr>
      <t>2</t>
    </r>
  </si>
  <si>
    <t>I2</t>
  </si>
  <si>
    <r>
      <t xml:space="preserve">ČIŠČENJE IN IZPIHOVANJE
</t>
    </r>
    <r>
      <rPr>
        <sz val="9"/>
        <color indexed="8"/>
        <rFont val="Arial"/>
        <family val="2"/>
      </rPr>
      <t>cevovodov po opravljeni montazi.</t>
    </r>
  </si>
  <si>
    <t>I3</t>
  </si>
  <si>
    <r>
      <t xml:space="preserve">TLAČNI PREIZKUS CEVOVODA
</t>
    </r>
    <r>
      <rPr>
        <sz val="9"/>
        <rFont val="Arial"/>
        <family val="2"/>
      </rPr>
      <t>Izdelava tlačnega preizkusa novih instalacij po sekcijah s preizkusnim tlakom  in izdelava  poročila</t>
    </r>
  </si>
  <si>
    <t>I4</t>
  </si>
  <si>
    <r>
      <t xml:space="preserve">Kontrola RTG
</t>
    </r>
    <r>
      <rPr>
        <sz val="9"/>
        <rFont val="Arial"/>
        <family val="2"/>
      </rPr>
      <t xml:space="preserve">Radiografska kontrola zvarov ( 5 % zvarov z enim posnetkom na zvar ), vključno z izdelavo poročila </t>
    </r>
  </si>
  <si>
    <t>I5</t>
  </si>
  <si>
    <r>
      <t xml:space="preserve">FUNKCIONALNI PREIZKUS INSTALACIJE
</t>
    </r>
    <r>
      <rPr>
        <sz val="9"/>
        <rFont val="Arial"/>
        <family val="2"/>
      </rPr>
      <t>Preizkus instalacije od strani pooblaščene pravne osebe z dostavo poročila o opravljenem preizkusu</t>
    </r>
  </si>
  <si>
    <t>I6</t>
  </si>
  <si>
    <t>OZNAČEVANJE CEVOVODOV, ARMATURE
IN IZDELAVA NAPISNIH TABLIC</t>
  </si>
  <si>
    <t>SKUPAJ OSTALA MONTAŽNA DELA</t>
  </si>
  <si>
    <t xml:space="preserve"> </t>
  </si>
  <si>
    <r>
      <t xml:space="preserve">HIDROFORSKA POSTAJA
</t>
    </r>
    <r>
      <rPr>
        <sz val="9"/>
        <rFont val="Arial"/>
        <family val="2"/>
      </rPr>
      <t>izdelana kot kompaktna celota. Vsi sestavni deli so pritrjeni na skupnem podstavku. 
Sestavni deli hidropostaje:
1. dve  vertikalni večstopenjski črpalki Q=70l/min h=69m
2. krmilna omarica s krmilnikom UNITRONICS z displejem
3. nepovratni membranski ventil na vseh tlačnih priključkih črpalk
4. skupna tlačna cev s:
- tlačnim senzorjem
- manometrom
- krogelnim zapornim ventilom
5. skupna sesalna cev s:
- tlačnim stikalom ali priloženim plovnim stikalom
- krogelnim zapornim ventilom
6. podstavek
7. priložene gumijaste noge
8. priloženi gumijasti kompenzatorji s prirobnicami za tlačni in sesalni priključek ustrezen za morsko vodo
Ustreza HIDROPOSTAJA HP 108 IP - IH 400 V (2 x VCV 50/8S) ali ekvivalentna druga</t>
    </r>
  </si>
  <si>
    <t>STROJNI DEL</t>
  </si>
  <si>
    <t>ELEKTRO DEL</t>
  </si>
  <si>
    <t>GRADBENI DEL</t>
  </si>
  <si>
    <t>*Predračunska vrednost je seštevek vseh cen/enoto posameznega materiala in del.</t>
  </si>
  <si>
    <t xml:space="preserve">Vse vrednosti so izražene v evrih. </t>
  </si>
  <si>
    <t xml:space="preserve">Cene in vrednosti so obračunane in zaokrožene na dve (2) decimalki. </t>
  </si>
  <si>
    <t>SKUPAJ (€)</t>
  </si>
  <si>
    <t xml:space="preserve">So obstoječa. Izvede se le ozemljitev črpalk,  DA, izenačitev potenciala novo vgrajene tehnološke opreme. </t>
  </si>
  <si>
    <t>REKAPITULACIJA ELEKTRO DEL:</t>
  </si>
  <si>
    <t>Strelovod ni potreben, ker je objekt nameščen ob kovinskem stebru razsvetljave visokim 16 m.</t>
  </si>
  <si>
    <t>Kabel bo potekal delno po obstoječi in delno po novi kabelski polici</t>
  </si>
  <si>
    <t>REKAPITULACIJA JAVLJANJE POŽARA:</t>
  </si>
  <si>
    <t>JAVLJANJE POŽARA SKUPAJ</t>
  </si>
  <si>
    <t>Gradbena dela za NN priključek (glej GRADBENI DEL)</t>
  </si>
  <si>
    <t>Temeljenje črpalk</t>
  </si>
  <si>
    <t>SKUPAJ z nepredvidenimi deli 10%</t>
  </si>
  <si>
    <t>Nepredvidena dela 1-6, 10%</t>
  </si>
  <si>
    <t>J</t>
  </si>
  <si>
    <t>NEPREDVIDENA DELA 5%, A-I</t>
  </si>
  <si>
    <t>SKUPAJ Z NEPREDVIDENIMI DELI 5%</t>
  </si>
  <si>
    <t>Nepredvidena dela do višine 5%, (1-19)</t>
  </si>
  <si>
    <t>Posnetek obstoječega stanja krmilnih tokokrogov za obstoječi frekvenčni regulator HITACHI.</t>
  </si>
  <si>
    <r>
      <rPr>
        <b/>
        <sz val="12"/>
        <rFont val="Arial"/>
        <family val="2"/>
      </rPr>
      <t>Temelj za dizel agregat.</t>
    </r>
    <r>
      <rPr>
        <sz val="12"/>
        <rFont val="Arial"/>
        <family val="2"/>
      </rPr>
      <t xml:space="preserve"> Betonska plošča dimenzij: širina 2200mm, dolžina 5200mm, višina 200mm. Vzidane zaščitne cevi stigmaflex 2 x 110mm. Mesto vzidave cevi se določi glede na postavitev diesel agregata. </t>
    </r>
    <r>
      <rPr>
        <b/>
        <sz val="12"/>
        <rFont val="Arial"/>
        <family val="2"/>
      </rPr>
      <t>Glej gradbeni del.</t>
    </r>
  </si>
  <si>
    <t>REKAPITULACIJA KONTROLA PRISTOPA:</t>
  </si>
  <si>
    <t>KONTROLA PRISTOPA SKUPAJ</t>
  </si>
  <si>
    <t xml:space="preserve">Regalna stikalna elektro omara, 380mm x 600mm x 350mm;
dimenzij 380mm x 600mm x 350mm (V x Š x G), kovinska (jeklena pločevina), lakirana, stopnja mehanske zaščite IP66, barva RAL7035 - siva, dvojna vrata z ključavnico, prostostoječa, s podstavkom in notranjo zadnjo nosilno steno, uvod kablov zgoraj preko uvodnic, stranski izrez na boku omare (velikost 200mm x 200mm), za povezavo z elektro omaro poleg, komplet z uvodnicami, nosilcem modulov, nosilcem AKU baterij, DIN letvami, priključnimi sponkami in koriti, za vgradnjo napajalnika, akumulatorjev in vmesnikov, izvedba montaže vseh elementov, kompletnega ožičenja in označevanja.
</t>
  </si>
  <si>
    <t>2.9.</t>
  </si>
  <si>
    <t>REKAPITULACIJA VIDEONADZOR:</t>
  </si>
  <si>
    <t>ELEKTROINŠTALACIJE</t>
  </si>
  <si>
    <t>VIDEONADZOR SKUPAJ</t>
  </si>
  <si>
    <t>REKAPITULACIJA: SELITEV POŽARNEGA ČRPALIŠČA TRO - RIŽANA NA POMOLU I V LUKI KOPER</t>
  </si>
  <si>
    <t>Napjalnik</t>
  </si>
  <si>
    <t>SIMATIC S7-1200  Power Module PM1207 Stabilized power supply input: 120/230 V AC, output: DC 24 V/2,5 A</t>
  </si>
  <si>
    <t>6EP1332-1SH71</t>
  </si>
  <si>
    <r>
      <rPr>
        <b/>
        <sz val="11"/>
        <rFont val="Arial"/>
        <family val="2"/>
      </rPr>
      <t>Procesni krmilnik</t>
    </r>
    <r>
      <rPr>
        <sz val="11"/>
        <rFont val="Arial"/>
        <family val="2"/>
      </rPr>
      <t xml:space="preserve"> </t>
    </r>
  </si>
  <si>
    <t xml:space="preserve">SIMATIC S7-1200F, CPU 1215 FC, compact CPU, DC/DC/DC, 2 PROFINET ports, onboard I/O: 14 DI 24 V DC; 10 DO 24 V DC; 0.5A; 2 AI 0-10 V DC, 
2 AO 0-20 mA DC, Power supply: DC 20.4-28.8V DC, Program/data memory 150 KB
</t>
  </si>
  <si>
    <t>6ES7215-1AF40-0XB0</t>
  </si>
  <si>
    <t>SIMATIC Standard mounting rail 35mm, Length 483 mm for 19" cabinet</t>
  </si>
  <si>
    <t>6ES5710-8MA11</t>
  </si>
  <si>
    <t>SIMATIC S7, MEMORY CARD FOR S7-1X00 CPU/SINAMICS, 3,3 V FLASH, 24 MBYTE</t>
  </si>
  <si>
    <t>Procesni krmilnik, analogni vhodni/ izhodni modul</t>
  </si>
  <si>
    <t>SIMATIC S7-1200, analog I/O SM 1234, 4 AI/2 AO, +/-10 V, 14-bit resolution or 0 (4)-20mA, 13-bit resolution</t>
  </si>
  <si>
    <t>6ES7234-4HE32-0XB0</t>
  </si>
  <si>
    <t>A0-5,6,7</t>
  </si>
  <si>
    <t>SSIMATIC S7-1200, Digital input SM 1226, F-DI 16X 24 V DC, PROFIsafe, 70 mm overall width, up to PL E (ISO 13849-1)/ SIL3 (IEC 61508)-failsafe moduli</t>
  </si>
  <si>
    <t>6ES7226-6BA32-0XB0</t>
  </si>
  <si>
    <t xml:space="preserve">A0-8,9,10,11 </t>
  </si>
  <si>
    <t>SIMATIC S7-1200, Digital output SM 1226, F-DQ 4x 24 V DC 2A, PROFIsafe, 70 mm overall width, up to PL E (ISO 13849-1)/ SIL3 (IEC 61508)-failsafe moduli</t>
  </si>
  <si>
    <t>6ES7226-6DA32-0XB0</t>
  </si>
  <si>
    <t>Stikalo (osnovno mrežno stikalo z 16 porti):SCALANCE XB124 unmanaged IE switch, 164x 10/100 Mbit/s RJ45 ports; for setting up small star and line topologies; LED diagnostics, IP20, Redundant power supply, 24 V AC/DC Manual available as a download</t>
  </si>
  <si>
    <t>Vrstne sponke  za  montažo na DIN šino 35 mm, WDU za priključek vodnika do 10 mm2,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</si>
</sst>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SIT&quot;#,##0_);\(&quot;SIT&quot;#,##0\)"/>
    <numFmt numFmtId="175" formatCode="&quot;SIT&quot;#,##0_);[Red]\(&quot;SIT&quot;#,##0\)"/>
    <numFmt numFmtId="176" formatCode="&quot;SIT&quot;#,##0.00_);\(&quot;SIT&quot;#,##0.00\)"/>
    <numFmt numFmtId="177" formatCode="&quot;SIT&quot;#,##0.00_);[Red]\(&quot;SIT&quot;#,##0.00\)"/>
    <numFmt numFmtId="178" formatCode="_(&quot;SIT&quot;* #,##0_);_(&quot;SIT&quot;* \(#,##0\);_(&quot;SIT&quot;* &quot;-&quot;_);_(@_)"/>
    <numFmt numFmtId="179" formatCode="_(* #,##0_);_(* \(#,##0\);_(* &quot;-&quot;_);_(@_)"/>
    <numFmt numFmtId="180" formatCode="_(&quot;SIT&quot;* #,##0.00_);_(&quot;SIT&quot;* \(#,##0.00\);_(&quot;SIT&quot;* &quot;-&quot;??_);_(@_)"/>
    <numFmt numFmtId="181" formatCode="_(* #,##0.00_);_(* \(#,##0.00\);_(* &quot;-&quot;??_);_(@_)"/>
    <numFmt numFmtId="182" formatCode="0.0"/>
    <numFmt numFmtId="183" formatCode="#.##000"/>
    <numFmt numFmtId="184" formatCode="&quot;True&quot;;&quot;True&quot;;&quot;False&quot;"/>
    <numFmt numFmtId="185" formatCode="&quot;On&quot;;&quot;On&quot;;&quot;Off&quot;"/>
    <numFmt numFmtId="186" formatCode="[$-424]d\.\ mmmm\ yyyy"/>
    <numFmt numFmtId="187" formatCode="_-* #,##0.00\ [$€-1]_-;\-* #,##0.00\ [$€-1]_-;_-* &quot;-&quot;??\ [$€-1]_-;_-@_-"/>
    <numFmt numFmtId="188" formatCode="_-* #,##0.00\ [$€-424]_-;\-* #,##0.00\ [$€-424]_-;_-* &quot;-&quot;??\ [$€-424]_-;_-@_-"/>
    <numFmt numFmtId="189" formatCode="#,##0.00\ [$€-1]"/>
    <numFmt numFmtId="190" formatCode="#,##0.00\ _S_I_T"/>
    <numFmt numFmtId="191" formatCode="#,##0;\-;"/>
    <numFmt numFmtId="192" formatCode="#,##0.00\ &quot;€&quot;"/>
    <numFmt numFmtId="193" formatCode="_-&quot;kn&quot;\ * #,##0_-;\-&quot;kn&quot;\ * #,##0_-;_-&quot;kn&quot;\ * &quot;-&quot;_-;_-@_-"/>
    <numFmt numFmtId="194" formatCode="_-&quot;kn&quot;\ * #,##0.00_-;\-&quot;kn&quot;\ * #,##0.00_-;_-&quot;kn&quot;\ * &quot;-&quot;??_-;_-@_-"/>
  </numFmts>
  <fonts count="91">
    <font>
      <sz val="11"/>
      <name val="Arial CE"/>
      <family val="0"/>
    </font>
    <font>
      <u val="single"/>
      <sz val="11"/>
      <color indexed="12"/>
      <name val="Arial CE"/>
      <family val="0"/>
    </font>
    <font>
      <u val="single"/>
      <sz val="11"/>
      <color indexed="36"/>
      <name val="Arial CE"/>
      <family val="0"/>
    </font>
    <font>
      <b/>
      <sz val="14"/>
      <name val="Arial Narrow"/>
      <family val="2"/>
    </font>
    <font>
      <sz val="14"/>
      <name val="Arial Narrow"/>
      <family val="2"/>
    </font>
    <font>
      <b/>
      <sz val="11"/>
      <name val="Arial"/>
      <family val="2"/>
    </font>
    <font>
      <b/>
      <sz val="12"/>
      <name val="Arial"/>
      <family val="2"/>
    </font>
    <font>
      <sz val="11"/>
      <name val="Arial"/>
      <family val="2"/>
    </font>
    <font>
      <sz val="12"/>
      <name val="Arial"/>
      <family val="2"/>
    </font>
    <font>
      <sz val="10"/>
      <name val="Arial CE"/>
      <family val="0"/>
    </font>
    <font>
      <sz val="10"/>
      <name val="Arial"/>
      <family val="2"/>
    </font>
    <font>
      <b/>
      <sz val="10"/>
      <name val="Arial"/>
      <family val="2"/>
    </font>
    <font>
      <b/>
      <sz val="11"/>
      <color indexed="8"/>
      <name val="Arial"/>
      <family val="2"/>
    </font>
    <font>
      <sz val="11"/>
      <color indexed="8"/>
      <name val="Arial"/>
      <family val="2"/>
    </font>
    <font>
      <b/>
      <sz val="16"/>
      <name val="Times New Roman CE"/>
      <family val="0"/>
    </font>
    <font>
      <sz val="16"/>
      <name val="Arial"/>
      <family val="2"/>
    </font>
    <font>
      <sz val="16"/>
      <name val="Times New Roman CE"/>
      <family val="0"/>
    </font>
    <font>
      <sz val="16"/>
      <name val="Times New Roman"/>
      <family val="1"/>
    </font>
    <font>
      <b/>
      <sz val="16"/>
      <name val="Times New Roman"/>
      <family val="1"/>
    </font>
    <font>
      <sz val="12"/>
      <name val="Times New Roman CE"/>
      <family val="0"/>
    </font>
    <font>
      <b/>
      <sz val="9"/>
      <name val="Arial"/>
      <family val="2"/>
    </font>
    <font>
      <sz val="9"/>
      <name val="Arial"/>
      <family val="2"/>
    </font>
    <font>
      <b/>
      <u val="single"/>
      <sz val="9"/>
      <name val="Arial"/>
      <family val="2"/>
    </font>
    <font>
      <b/>
      <vertAlign val="superscript"/>
      <sz val="9"/>
      <name val="Arial"/>
      <family val="2"/>
    </font>
    <font>
      <b/>
      <sz val="9"/>
      <name val="Calibri"/>
      <family val="2"/>
    </font>
    <font>
      <sz val="9"/>
      <name val="Calibri"/>
      <family val="2"/>
    </font>
    <font>
      <b/>
      <sz val="9"/>
      <color indexed="8"/>
      <name val="Arial"/>
      <family val="2"/>
    </font>
    <font>
      <sz val="9"/>
      <color indexed="8"/>
      <name val="Arial"/>
      <family val="2"/>
    </font>
    <font>
      <sz val="9"/>
      <name val="Symbol"/>
      <family val="1"/>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1"/>
      <color indexed="10"/>
      <name val="Arial"/>
      <family val="2"/>
    </font>
    <font>
      <sz val="10"/>
      <color indexed="8"/>
      <name val="Arial"/>
      <family val="2"/>
    </font>
    <font>
      <b/>
      <sz val="16"/>
      <color indexed="10"/>
      <name val="Times New Roman CE"/>
      <family val="0"/>
    </font>
    <font>
      <sz val="16"/>
      <color indexed="10"/>
      <name val="Times New Roman CE"/>
      <family val="0"/>
    </font>
    <font>
      <sz val="16"/>
      <color indexed="10"/>
      <name val="Times New Roman"/>
      <family val="1"/>
    </font>
    <font>
      <sz val="16"/>
      <color indexed="63"/>
      <name val="Times New Roman"/>
      <family val="1"/>
    </font>
    <font>
      <b/>
      <sz val="9"/>
      <color indexed="10"/>
      <name val="Arial"/>
      <family val="2"/>
    </font>
    <font>
      <sz val="9"/>
      <color indexed="10"/>
      <name val="Arial"/>
      <family val="2"/>
    </font>
    <font>
      <b/>
      <sz val="10"/>
      <color indexed="8"/>
      <name val="Tahoma"/>
      <family val="2"/>
    </font>
    <font>
      <sz val="10"/>
      <color indexed="8"/>
      <name val="Tahoma"/>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1"/>
      <color rgb="FFFF0000"/>
      <name val="Arial"/>
      <family val="2"/>
    </font>
    <font>
      <sz val="11"/>
      <color rgb="FF000000"/>
      <name val="Arial"/>
      <family val="2"/>
    </font>
    <font>
      <b/>
      <sz val="11"/>
      <color rgb="FF000000"/>
      <name val="Arial"/>
      <family val="2"/>
    </font>
    <font>
      <sz val="10"/>
      <color rgb="FF000000"/>
      <name val="Arial"/>
      <family val="2"/>
    </font>
    <font>
      <b/>
      <sz val="16"/>
      <color rgb="FFFF0000"/>
      <name val="Times New Roman CE"/>
      <family val="0"/>
    </font>
    <font>
      <sz val="16"/>
      <color rgb="FFFF0000"/>
      <name val="Times New Roman CE"/>
      <family val="0"/>
    </font>
    <font>
      <sz val="16"/>
      <color rgb="FFFF0000"/>
      <name val="Times New Roman"/>
      <family val="1"/>
    </font>
    <font>
      <sz val="16"/>
      <color rgb="FF222222"/>
      <name val="Times New Roman"/>
      <family val="1"/>
    </font>
    <font>
      <b/>
      <sz val="9"/>
      <color rgb="FFFF0000"/>
      <name val="Arial"/>
      <family val="2"/>
    </font>
    <font>
      <sz val="9"/>
      <color rgb="FFFF0000"/>
      <name val="Arial"/>
      <family val="2"/>
    </font>
    <font>
      <b/>
      <sz val="9"/>
      <color rgb="FF000000"/>
      <name val="Arial"/>
      <family val="2"/>
    </font>
    <font>
      <b/>
      <sz val="10"/>
      <color theme="1"/>
      <name val="Tahoma"/>
      <family val="2"/>
    </font>
    <font>
      <sz val="10"/>
      <color theme="1"/>
      <name val="Tahoma"/>
      <family val="2"/>
    </font>
    <font>
      <b/>
      <sz val="10"/>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right/>
      <top/>
      <bottom style="medium"/>
    </border>
    <border>
      <left style="thin"/>
      <right style="thin"/>
      <top>
        <color indexed="63"/>
      </top>
      <bottom style="thin"/>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top/>
      <bottom style="double"/>
    </border>
    <border>
      <left style="medium"/>
      <right style="medium"/>
      <top/>
      <bottom style="double"/>
    </border>
    <border>
      <left style="medium"/>
      <right/>
      <top/>
      <bottom style="medium"/>
    </border>
    <border>
      <left style="medium"/>
      <right style="medium"/>
      <top>
        <color indexed="63"/>
      </top>
      <bottom style="medium"/>
    </border>
    <border>
      <left style="medium"/>
      <right style="medium"/>
      <top style="medium"/>
      <bottom style="medium"/>
    </border>
    <border>
      <left style="thin"/>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10" fillId="0" borderId="0">
      <alignment/>
      <protection/>
    </xf>
    <xf numFmtId="0" fontId="9" fillId="0" borderId="0">
      <alignment/>
      <protection/>
    </xf>
    <xf numFmtId="0" fontId="10" fillId="0" borderId="0" applyFont="0" applyBorder="0">
      <alignment/>
      <protection/>
    </xf>
    <xf numFmtId="0" fontId="10" fillId="0" borderId="0">
      <alignment/>
      <protection/>
    </xf>
    <xf numFmtId="0" fontId="71"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44">
    <xf numFmtId="0" fontId="0" fillId="0" borderId="0" xfId="0" applyAlignment="1">
      <alignment/>
    </xf>
    <xf numFmtId="0" fontId="4" fillId="0" borderId="0" xfId="0" applyFont="1" applyBorder="1"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horizontal="left"/>
    </xf>
    <xf numFmtId="0" fontId="6" fillId="0" borderId="0" xfId="0" applyFont="1" applyBorder="1" applyAlignment="1">
      <alignment horizontal="center"/>
    </xf>
    <xf numFmtId="0" fontId="5" fillId="0" borderId="14" xfId="0" applyFont="1" applyBorder="1" applyAlignment="1">
      <alignment horizontal="center"/>
    </xf>
    <xf numFmtId="0" fontId="5" fillId="0" borderId="14" xfId="0" applyFont="1" applyBorder="1" applyAlignment="1">
      <alignment horizontal="center" wrapText="1"/>
    </xf>
    <xf numFmtId="0" fontId="5" fillId="0" borderId="15" xfId="0" applyFont="1" applyBorder="1" applyAlignment="1">
      <alignment horizontal="center"/>
    </xf>
    <xf numFmtId="4" fontId="5" fillId="0" borderId="15" xfId="0" applyNumberFormat="1" applyFont="1" applyBorder="1" applyAlignment="1">
      <alignment horizontal="right"/>
    </xf>
    <xf numFmtId="0" fontId="7" fillId="0" borderId="14" xfId="0" applyFont="1" applyBorder="1" applyAlignment="1">
      <alignment horizontal="center"/>
    </xf>
    <xf numFmtId="3" fontId="7" fillId="0" borderId="15" xfId="0" applyNumberFormat="1" applyFont="1" applyBorder="1" applyAlignment="1">
      <alignment horizontal="center"/>
    </xf>
    <xf numFmtId="3" fontId="7" fillId="0" borderId="15" xfId="0" applyNumberFormat="1" applyFont="1" applyBorder="1" applyAlignment="1">
      <alignment horizontal="right"/>
    </xf>
    <xf numFmtId="0" fontId="5" fillId="0" borderId="16" xfId="0" applyFont="1" applyBorder="1" applyAlignment="1">
      <alignment horizontal="center"/>
    </xf>
    <xf numFmtId="3" fontId="5" fillId="0" borderId="16" xfId="0" applyNumberFormat="1" applyFont="1" applyBorder="1" applyAlignment="1">
      <alignment horizontal="center"/>
    </xf>
    <xf numFmtId="4" fontId="5" fillId="0" borderId="16" xfId="0" applyNumberFormat="1" applyFont="1" applyBorder="1" applyAlignment="1">
      <alignment horizontal="right"/>
    </xf>
    <xf numFmtId="0" fontId="5" fillId="0" borderId="17" xfId="0" applyFont="1" applyBorder="1" applyAlignment="1">
      <alignment horizontal="center"/>
    </xf>
    <xf numFmtId="4" fontId="7" fillId="0" borderId="15" xfId="0" applyNumberFormat="1" applyFont="1" applyBorder="1" applyAlignment="1">
      <alignment horizontal="right"/>
    </xf>
    <xf numFmtId="0" fontId="7" fillId="0" borderId="14" xfId="0" applyFont="1" applyBorder="1" applyAlignment="1">
      <alignment horizontal="center" wrapText="1"/>
    </xf>
    <xf numFmtId="0" fontId="7" fillId="0" borderId="14" xfId="0" applyNumberFormat="1" applyFont="1" applyFill="1" applyBorder="1" applyAlignment="1" applyProtection="1">
      <alignment horizontal="center" wrapText="1"/>
      <protection locked="0"/>
    </xf>
    <xf numFmtId="0" fontId="5" fillId="0" borderId="14" xfId="0" applyFont="1" applyFill="1" applyBorder="1" applyAlignment="1">
      <alignment horizontal="justify" wrapText="1"/>
    </xf>
    <xf numFmtId="0" fontId="7" fillId="0" borderId="14" xfId="0" applyFont="1" applyFill="1" applyBorder="1" applyAlignment="1" applyProtection="1">
      <alignment horizontal="center" wrapText="1"/>
      <protection locked="0"/>
    </xf>
    <xf numFmtId="0" fontId="3" fillId="0" borderId="0" xfId="0" applyFont="1" applyBorder="1" applyAlignment="1">
      <alignment/>
    </xf>
    <xf numFmtId="49" fontId="5" fillId="0" borderId="14" xfId="0" applyNumberFormat="1" applyFont="1" applyBorder="1" applyAlignment="1" applyProtection="1">
      <alignment horizontal="center" wrapText="1"/>
      <protection/>
    </xf>
    <xf numFmtId="3" fontId="5" fillId="0" borderId="14" xfId="0" applyNumberFormat="1" applyFont="1" applyBorder="1" applyAlignment="1" applyProtection="1">
      <alignment horizontal="center" wrapText="1"/>
      <protection/>
    </xf>
    <xf numFmtId="4" fontId="5" fillId="0" borderId="14" xfId="0" applyNumberFormat="1" applyFont="1" applyBorder="1" applyAlignment="1" applyProtection="1">
      <alignment horizontal="center" wrapText="1"/>
      <protection locked="0"/>
    </xf>
    <xf numFmtId="4" fontId="7" fillId="0" borderId="14" xfId="0" applyNumberFormat="1" applyFont="1" applyFill="1" applyBorder="1" applyAlignment="1" applyProtection="1">
      <alignment wrapText="1"/>
      <protection locked="0"/>
    </xf>
    <xf numFmtId="4" fontId="7" fillId="0" borderId="14" xfId="0" applyNumberFormat="1" applyFont="1" applyBorder="1" applyAlignment="1">
      <alignment horizontal="right"/>
    </xf>
    <xf numFmtId="4" fontId="5" fillId="0" borderId="14" xfId="0" applyNumberFormat="1" applyFont="1" applyBorder="1" applyAlignment="1">
      <alignment horizontal="right"/>
    </xf>
    <xf numFmtId="0" fontId="7" fillId="33" borderId="14" xfId="0" applyFont="1" applyFill="1" applyBorder="1" applyAlignment="1">
      <alignment horizontal="center" wrapText="1"/>
    </xf>
    <xf numFmtId="0" fontId="8" fillId="33" borderId="14" xfId="0" applyFont="1" applyFill="1" applyBorder="1" applyAlignment="1">
      <alignment horizontal="center" wrapText="1"/>
    </xf>
    <xf numFmtId="0" fontId="8" fillId="0" borderId="14" xfId="0" applyFont="1" applyFill="1" applyBorder="1" applyAlignment="1" applyProtection="1">
      <alignment horizontal="center" wrapText="1"/>
      <protection locked="0"/>
    </xf>
    <xf numFmtId="0" fontId="8" fillId="0" borderId="14" xfId="0" applyNumberFormat="1" applyFont="1" applyFill="1" applyBorder="1" applyAlignment="1" applyProtection="1">
      <alignment horizontal="center"/>
      <protection locked="0"/>
    </xf>
    <xf numFmtId="3" fontId="5" fillId="0" borderId="15" xfId="0" applyNumberFormat="1" applyFont="1" applyBorder="1" applyAlignment="1" applyProtection="1">
      <alignment horizontal="center" wrapText="1"/>
      <protection/>
    </xf>
    <xf numFmtId="4" fontId="5" fillId="0" borderId="15" xfId="0" applyNumberFormat="1" applyFont="1" applyBorder="1" applyAlignment="1" applyProtection="1">
      <alignment horizontal="center" wrapText="1"/>
      <protection locked="0"/>
    </xf>
    <xf numFmtId="0" fontId="7" fillId="0" borderId="14" xfId="0" applyFont="1" applyBorder="1" applyAlignment="1">
      <alignment horizontal="left" wrapText="1"/>
    </xf>
    <xf numFmtId="0" fontId="5" fillId="0" borderId="17" xfId="0" applyFont="1" applyFill="1" applyBorder="1" applyAlignment="1">
      <alignment horizontal="justify" wrapText="1"/>
    </xf>
    <xf numFmtId="4" fontId="7" fillId="0" borderId="15" xfId="0" applyNumberFormat="1" applyFont="1" applyFill="1" applyBorder="1" applyAlignment="1" applyProtection="1">
      <alignment wrapText="1"/>
      <protection locked="0"/>
    </xf>
    <xf numFmtId="0" fontId="76" fillId="0" borderId="14" xfId="0" applyFont="1" applyFill="1" applyBorder="1" applyAlignment="1" applyProtection="1">
      <alignment horizontal="center" wrapText="1"/>
      <protection locked="0"/>
    </xf>
    <xf numFmtId="0" fontId="76" fillId="0" borderId="14" xfId="0" applyNumberFormat="1" applyFont="1" applyFill="1" applyBorder="1" applyAlignment="1" applyProtection="1">
      <alignment horizontal="center" wrapText="1"/>
      <protection locked="0"/>
    </xf>
    <xf numFmtId="4" fontId="76" fillId="0" borderId="15" xfId="0" applyNumberFormat="1" applyFont="1" applyFill="1" applyBorder="1" applyAlignment="1" applyProtection="1">
      <alignment wrapText="1"/>
      <protection locked="0"/>
    </xf>
    <xf numFmtId="4" fontId="77" fillId="0" borderId="14" xfId="0" applyNumberFormat="1" applyFont="1" applyBorder="1" applyAlignment="1">
      <alignment horizontal="right"/>
    </xf>
    <xf numFmtId="0" fontId="7" fillId="0" borderId="14" xfId="0" applyFont="1" applyFill="1" applyBorder="1" applyAlignment="1">
      <alignment horizontal="left" vertical="top" wrapText="1"/>
    </xf>
    <xf numFmtId="0" fontId="7" fillId="0" borderId="14"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14" xfId="0" applyFont="1" applyFill="1" applyBorder="1" applyAlignment="1">
      <alignment horizontal="justify" vertical="top" wrapText="1"/>
    </xf>
    <xf numFmtId="0" fontId="7" fillId="0" borderId="17" xfId="0" applyFont="1" applyFill="1" applyBorder="1" applyAlignment="1">
      <alignment vertical="top" wrapText="1"/>
    </xf>
    <xf numFmtId="0" fontId="6" fillId="0" borderId="14" xfId="0" applyFont="1" applyBorder="1" applyAlignment="1">
      <alignment horizontal="center" wrapText="1"/>
    </xf>
    <xf numFmtId="0" fontId="6" fillId="0" borderId="14" xfId="0" applyFont="1" applyBorder="1" applyAlignment="1">
      <alignment horizontal="center"/>
    </xf>
    <xf numFmtId="0" fontId="8" fillId="0" borderId="14" xfId="0" applyFont="1" applyBorder="1" applyAlignment="1">
      <alignment horizontal="center" wrapText="1"/>
    </xf>
    <xf numFmtId="4" fontId="6" fillId="0" borderId="14" xfId="0" applyNumberFormat="1" applyFont="1" applyBorder="1" applyAlignment="1">
      <alignment horizontal="right"/>
    </xf>
    <xf numFmtId="4" fontId="6" fillId="0" borderId="14" xfId="0" applyNumberFormat="1" applyFont="1" applyBorder="1" applyAlignment="1">
      <alignment horizontal="right" wrapText="1"/>
    </xf>
    <xf numFmtId="0" fontId="7" fillId="0" borderId="14" xfId="57" applyFont="1" applyBorder="1" applyAlignment="1">
      <alignment vertical="top" wrapText="1"/>
      <protection/>
    </xf>
    <xf numFmtId="3" fontId="7" fillId="0" borderId="14" xfId="0" applyNumberFormat="1" applyFont="1" applyBorder="1" applyAlignment="1">
      <alignment horizontal="center"/>
    </xf>
    <xf numFmtId="0" fontId="7" fillId="0" borderId="17" xfId="57" applyFont="1" applyBorder="1" applyAlignment="1">
      <alignment vertical="top" wrapText="1"/>
      <protection/>
    </xf>
    <xf numFmtId="49" fontId="7" fillId="0" borderId="14" xfId="0" applyNumberFormat="1" applyFont="1" applyBorder="1" applyAlignment="1">
      <alignment horizontal="center"/>
    </xf>
    <xf numFmtId="0" fontId="7" fillId="0" borderId="14" xfId="0" applyFont="1" applyBorder="1" applyAlignment="1">
      <alignment horizontal="left" vertical="top" wrapText="1"/>
    </xf>
    <xf numFmtId="0" fontId="6" fillId="0" borderId="17" xfId="0" applyFont="1" applyBorder="1" applyAlignment="1">
      <alignment horizontal="left"/>
    </xf>
    <xf numFmtId="16" fontId="11" fillId="0" borderId="14" xfId="0" applyNumberFormat="1" applyFont="1" applyBorder="1" applyAlignment="1">
      <alignment horizontal="center"/>
    </xf>
    <xf numFmtId="0" fontId="5" fillId="0" borderId="17" xfId="0" applyFont="1" applyBorder="1" applyAlignment="1">
      <alignment horizontal="left"/>
    </xf>
    <xf numFmtId="0" fontId="78" fillId="0" borderId="14" xfId="0" applyFont="1" applyBorder="1" applyAlignment="1">
      <alignment vertical="top" wrapText="1"/>
    </xf>
    <xf numFmtId="0" fontId="7" fillId="0" borderId="14" xfId="0" applyFont="1" applyBorder="1" applyAlignment="1">
      <alignment wrapText="1"/>
    </xf>
    <xf numFmtId="0" fontId="5" fillId="0" borderId="16" xfId="0" applyFont="1" applyFill="1" applyBorder="1" applyAlignment="1">
      <alignment horizontal="left" wrapText="1"/>
    </xf>
    <xf numFmtId="0" fontId="79" fillId="0" borderId="14" xfId="0" applyFont="1" applyBorder="1" applyAlignment="1">
      <alignment/>
    </xf>
    <xf numFmtId="0" fontId="78"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vertical="top" wrapText="1"/>
    </xf>
    <xf numFmtId="0" fontId="5" fillId="0" borderId="14" xfId="0" applyFont="1" applyFill="1" applyBorder="1" applyAlignment="1">
      <alignment horizontal="left" wrapText="1"/>
    </xf>
    <xf numFmtId="49" fontId="7" fillId="0" borderId="14" xfId="0" applyNumberFormat="1" applyFont="1" applyBorder="1" applyAlignment="1">
      <alignment vertical="top" wrapText="1"/>
    </xf>
    <xf numFmtId="4" fontId="7" fillId="0" borderId="14" xfId="0" applyNumberFormat="1" applyFont="1" applyFill="1" applyBorder="1" applyAlignment="1" applyProtection="1">
      <alignment horizontal="right" wrapText="1"/>
      <protection locked="0"/>
    </xf>
    <xf numFmtId="0" fontId="7" fillId="0" borderId="12" xfId="0" applyFont="1" applyBorder="1" applyAlignment="1">
      <alignment wrapText="1"/>
    </xf>
    <xf numFmtId="49" fontId="7" fillId="0" borderId="14" xfId="0" applyNumberFormat="1" applyFont="1" applyBorder="1" applyAlignment="1">
      <alignment horizontal="center" wrapText="1"/>
    </xf>
    <xf numFmtId="0" fontId="5" fillId="0" borderId="17" xfId="0" applyFont="1" applyFill="1" applyBorder="1" applyAlignment="1">
      <alignment horizontal="justify" vertical="top" wrapText="1"/>
    </xf>
    <xf numFmtId="3" fontId="5" fillId="0" borderId="14" xfId="0" applyNumberFormat="1" applyFont="1" applyBorder="1" applyAlignment="1">
      <alignment horizontal="center"/>
    </xf>
    <xf numFmtId="16" fontId="5" fillId="0" borderId="14" xfId="0" applyNumberFormat="1" applyFont="1" applyBorder="1" applyAlignment="1">
      <alignment horizontal="center"/>
    </xf>
    <xf numFmtId="0" fontId="10" fillId="0" borderId="14" xfId="0" applyFont="1" applyBorder="1" applyAlignment="1">
      <alignment horizontal="center" vertical="top"/>
    </xf>
    <xf numFmtId="49" fontId="10" fillId="0" borderId="14" xfId="0" applyNumberFormat="1" applyFont="1" applyBorder="1" applyAlignment="1">
      <alignment horizontal="center" vertical="top"/>
    </xf>
    <xf numFmtId="0" fontId="80" fillId="0" borderId="14" xfId="0" applyFont="1" applyBorder="1" applyAlignment="1">
      <alignment vertical="top" wrapText="1"/>
    </xf>
    <xf numFmtId="0" fontId="10" fillId="0" borderId="14" xfId="0" applyFont="1" applyBorder="1" applyAlignment="1">
      <alignment vertical="top" wrapText="1"/>
    </xf>
    <xf numFmtId="0" fontId="10" fillId="0" borderId="14" xfId="0" applyFont="1" applyBorder="1" applyAlignment="1">
      <alignment horizontal="left" vertical="top" wrapText="1"/>
    </xf>
    <xf numFmtId="0" fontId="10" fillId="0" borderId="14" xfId="0" applyFont="1" applyBorder="1" applyAlignment="1">
      <alignment horizontal="left" wrapText="1"/>
    </xf>
    <xf numFmtId="0" fontId="10" fillId="0" borderId="18" xfId="0" applyFont="1" applyBorder="1" applyAlignment="1">
      <alignment horizontal="left" wrapText="1"/>
    </xf>
    <xf numFmtId="0" fontId="5" fillId="0" borderId="14" xfId="0" applyFont="1" applyFill="1" applyBorder="1" applyAlignment="1">
      <alignment horizontal="justify" vertical="top" wrapText="1"/>
    </xf>
    <xf numFmtId="0" fontId="10" fillId="0" borderId="14" xfId="0" applyFont="1" applyBorder="1" applyAlignment="1">
      <alignment horizontal="center" vertical="top" wrapText="1"/>
    </xf>
    <xf numFmtId="0" fontId="10" fillId="0" borderId="18" xfId="0" applyFont="1" applyBorder="1" applyAlignment="1">
      <alignment horizontal="center" vertical="top" wrapText="1"/>
    </xf>
    <xf numFmtId="3" fontId="10" fillId="0" borderId="15" xfId="0" applyNumberFormat="1" applyFont="1" applyBorder="1" applyAlignment="1">
      <alignment horizontal="center" vertical="top"/>
    </xf>
    <xf numFmtId="3" fontId="10" fillId="0" borderId="14" xfId="0" applyNumberFormat="1" applyFont="1" applyBorder="1" applyAlignment="1">
      <alignment horizontal="center" vertical="top"/>
    </xf>
    <xf numFmtId="0" fontId="10" fillId="0" borderId="18" xfId="0" applyFont="1" applyBorder="1" applyAlignment="1">
      <alignment horizontal="center" vertical="top"/>
    </xf>
    <xf numFmtId="187" fontId="5" fillId="0" borderId="14" xfId="0" applyNumberFormat="1" applyFont="1" applyBorder="1" applyAlignment="1">
      <alignment horizontal="right"/>
    </xf>
    <xf numFmtId="0" fontId="7" fillId="0" borderId="14" xfId="0" applyFont="1" applyBorder="1" applyAlignment="1">
      <alignment vertical="top"/>
    </xf>
    <xf numFmtId="0" fontId="0" fillId="0" borderId="0" xfId="0" applyAlignment="1">
      <alignment vertical="top"/>
    </xf>
    <xf numFmtId="49" fontId="14" fillId="0" borderId="0" xfId="0" applyNumberFormat="1" applyFont="1" applyFill="1" applyBorder="1" applyAlignment="1">
      <alignment vertical="top"/>
    </xf>
    <xf numFmtId="4" fontId="81" fillId="0" borderId="0" xfId="0" applyNumberFormat="1" applyFont="1" applyFill="1" applyBorder="1" applyAlignment="1">
      <alignment/>
    </xf>
    <xf numFmtId="189" fontId="14" fillId="0" borderId="0" xfId="0" applyNumberFormat="1" applyFont="1" applyFill="1" applyBorder="1" applyAlignment="1">
      <alignment/>
    </xf>
    <xf numFmtId="49" fontId="16" fillId="0" borderId="0" xfId="0" applyNumberFormat="1" applyFont="1" applyFill="1" applyBorder="1" applyAlignment="1">
      <alignment vertical="top"/>
    </xf>
    <xf numFmtId="1" fontId="16" fillId="0" borderId="0" xfId="0" applyNumberFormat="1" applyFont="1" applyFill="1" applyBorder="1" applyAlignment="1">
      <alignment horizontal="left" wrapText="1"/>
    </xf>
    <xf numFmtId="1" fontId="16" fillId="0" borderId="0" xfId="0" applyNumberFormat="1" applyFont="1" applyFill="1" applyBorder="1" applyAlignment="1">
      <alignment horizontal="center"/>
    </xf>
    <xf numFmtId="4" fontId="16" fillId="0" borderId="0" xfId="0" applyNumberFormat="1" applyFont="1" applyFill="1" applyBorder="1" applyAlignment="1">
      <alignment/>
    </xf>
    <xf numFmtId="4" fontId="82" fillId="0" borderId="0" xfId="0" applyNumberFormat="1" applyFont="1" applyFill="1" applyBorder="1" applyAlignment="1">
      <alignment/>
    </xf>
    <xf numFmtId="189" fontId="16" fillId="0" borderId="0" xfId="0" applyNumberFormat="1" applyFont="1" applyFill="1" applyBorder="1" applyAlignment="1">
      <alignment/>
    </xf>
    <xf numFmtId="49" fontId="16" fillId="0" borderId="0" xfId="0" applyNumberFormat="1" applyFont="1" applyFill="1" applyBorder="1" applyAlignment="1">
      <alignment horizontal="left" vertical="justify"/>
    </xf>
    <xf numFmtId="4" fontId="16" fillId="0" borderId="0" xfId="0" applyNumberFormat="1" applyFont="1" applyFill="1" applyBorder="1" applyAlignment="1">
      <alignment/>
    </xf>
    <xf numFmtId="4" fontId="16" fillId="0" borderId="0" xfId="0" applyNumberFormat="1" applyFont="1" applyFill="1" applyBorder="1" applyAlignment="1">
      <alignment wrapText="1"/>
    </xf>
    <xf numFmtId="1" fontId="16" fillId="0" borderId="0" xfId="0" applyNumberFormat="1" applyFont="1" applyFill="1" applyBorder="1" applyAlignment="1">
      <alignment horizontal="left" vertical="top" wrapText="1"/>
    </xf>
    <xf numFmtId="49" fontId="16" fillId="0" borderId="19" xfId="0" applyNumberFormat="1" applyFont="1" applyFill="1" applyBorder="1" applyAlignment="1">
      <alignment vertical="top"/>
    </xf>
    <xf numFmtId="1" fontId="16" fillId="0" borderId="19" xfId="0" applyNumberFormat="1" applyFont="1" applyFill="1" applyBorder="1" applyAlignment="1">
      <alignment horizontal="center"/>
    </xf>
    <xf numFmtId="4" fontId="16" fillId="0" borderId="19" xfId="0" applyNumberFormat="1" applyFont="1" applyFill="1" applyBorder="1" applyAlignment="1">
      <alignment/>
    </xf>
    <xf numFmtId="4" fontId="82" fillId="0" borderId="19" xfId="0" applyNumberFormat="1" applyFont="1" applyFill="1" applyBorder="1" applyAlignment="1">
      <alignment/>
    </xf>
    <xf numFmtId="189" fontId="16" fillId="0" borderId="19" xfId="0" applyNumberFormat="1" applyFont="1" applyFill="1" applyBorder="1" applyAlignment="1">
      <alignment/>
    </xf>
    <xf numFmtId="1" fontId="14" fillId="0" borderId="0" xfId="0" applyNumberFormat="1" applyFont="1" applyFill="1" applyBorder="1" applyAlignment="1">
      <alignment horizontal="left" wrapText="1"/>
    </xf>
    <xf numFmtId="0" fontId="14" fillId="0" borderId="0" xfId="0" applyFont="1" applyFill="1" applyBorder="1" applyAlignment="1">
      <alignment horizontal="left"/>
    </xf>
    <xf numFmtId="0" fontId="16" fillId="0" borderId="0" xfId="0" applyFont="1" applyBorder="1" applyAlignment="1">
      <alignment horizontal="left" vertical="top" wrapText="1"/>
    </xf>
    <xf numFmtId="0" fontId="17" fillId="0" borderId="0" xfId="0" applyFont="1" applyAlignment="1">
      <alignment wrapText="1"/>
    </xf>
    <xf numFmtId="1" fontId="16" fillId="0" borderId="10" xfId="0" applyNumberFormat="1" applyFont="1" applyFill="1" applyBorder="1" applyAlignment="1">
      <alignment horizontal="left" wrapText="1"/>
    </xf>
    <xf numFmtId="1" fontId="16" fillId="0" borderId="10" xfId="0" applyNumberFormat="1" applyFont="1" applyFill="1" applyBorder="1" applyAlignment="1">
      <alignment horizontal="center"/>
    </xf>
    <xf numFmtId="4" fontId="16" fillId="0" borderId="10" xfId="0" applyNumberFormat="1" applyFont="1" applyFill="1" applyBorder="1" applyAlignment="1">
      <alignment/>
    </xf>
    <xf numFmtId="4" fontId="82" fillId="0" borderId="10" xfId="0" applyNumberFormat="1" applyFont="1" applyFill="1" applyBorder="1" applyAlignment="1">
      <alignment/>
    </xf>
    <xf numFmtId="1" fontId="16" fillId="0" borderId="20" xfId="0" applyNumberFormat="1" applyFont="1" applyFill="1" applyBorder="1" applyAlignment="1">
      <alignment horizontal="center"/>
    </xf>
    <xf numFmtId="4" fontId="16" fillId="0" borderId="20" xfId="0" applyNumberFormat="1" applyFont="1" applyFill="1" applyBorder="1" applyAlignment="1">
      <alignment/>
    </xf>
    <xf numFmtId="4" fontId="82" fillId="0" borderId="20" xfId="0" applyNumberFormat="1" applyFont="1" applyFill="1" applyBorder="1" applyAlignment="1">
      <alignment/>
    </xf>
    <xf numFmtId="0" fontId="14" fillId="0" borderId="0" xfId="0" applyFont="1" applyFill="1" applyBorder="1" applyAlignment="1">
      <alignment horizontal="left" wrapText="1"/>
    </xf>
    <xf numFmtId="0" fontId="16" fillId="0" borderId="0" xfId="0" applyFont="1" applyBorder="1" applyAlignment="1">
      <alignment horizontal="left" vertical="center" wrapText="1"/>
    </xf>
    <xf numFmtId="189" fontId="82" fillId="0" borderId="0" xfId="0" applyNumberFormat="1" applyFont="1" applyFill="1" applyBorder="1" applyAlignment="1">
      <alignment wrapText="1"/>
    </xf>
    <xf numFmtId="49" fontId="16" fillId="0" borderId="20" xfId="0" applyNumberFormat="1" applyFont="1" applyFill="1" applyBorder="1" applyAlignment="1">
      <alignment vertical="top"/>
    </xf>
    <xf numFmtId="0" fontId="14" fillId="0" borderId="20" xfId="0" applyFont="1" applyFill="1" applyBorder="1" applyAlignment="1">
      <alignment horizontal="left" wrapText="1"/>
    </xf>
    <xf numFmtId="189" fontId="16" fillId="0" borderId="20" xfId="0" applyNumberFormat="1" applyFont="1" applyFill="1" applyBorder="1" applyAlignment="1">
      <alignment/>
    </xf>
    <xf numFmtId="49" fontId="14" fillId="0" borderId="0" xfId="0" applyNumberFormat="1" applyFont="1" applyFill="1" applyBorder="1" applyAlignment="1">
      <alignment horizontal="left" vertical="justify"/>
    </xf>
    <xf numFmtId="0" fontId="16" fillId="0" borderId="0" xfId="0" applyFont="1" applyFill="1" applyBorder="1" applyAlignment="1">
      <alignment horizontal="left" wrapText="1"/>
    </xf>
    <xf numFmtId="190" fontId="16" fillId="0" borderId="0" xfId="0" applyNumberFormat="1" applyFont="1" applyFill="1" applyBorder="1" applyAlignment="1">
      <alignment horizontal="center"/>
    </xf>
    <xf numFmtId="4" fontId="16" fillId="0" borderId="0" xfId="0" applyNumberFormat="1" applyFont="1" applyFill="1" applyBorder="1" applyAlignment="1">
      <alignment horizontal="left"/>
    </xf>
    <xf numFmtId="4" fontId="17" fillId="0" borderId="0" xfId="0" applyNumberFormat="1" applyFont="1" applyFill="1" applyBorder="1" applyAlignment="1">
      <alignment/>
    </xf>
    <xf numFmtId="1" fontId="17" fillId="0" borderId="0" xfId="0" applyNumberFormat="1" applyFont="1" applyFill="1" applyBorder="1" applyAlignment="1">
      <alignment horizontal="center"/>
    </xf>
    <xf numFmtId="49" fontId="17" fillId="0" borderId="0" xfId="0" applyNumberFormat="1" applyFont="1" applyFill="1" applyBorder="1" applyAlignment="1">
      <alignment vertical="top"/>
    </xf>
    <xf numFmtId="1" fontId="17" fillId="0" borderId="0" xfId="0" applyNumberFormat="1" applyFont="1" applyFill="1" applyBorder="1" applyAlignment="1">
      <alignment horizontal="left" wrapText="1"/>
    </xf>
    <xf numFmtId="4" fontId="83" fillId="0" borderId="0" xfId="0" applyNumberFormat="1" applyFont="1" applyFill="1" applyBorder="1" applyAlignment="1">
      <alignment/>
    </xf>
    <xf numFmtId="189" fontId="17" fillId="0" borderId="0" xfId="0" applyNumberFormat="1" applyFont="1" applyFill="1" applyBorder="1" applyAlignment="1">
      <alignment/>
    </xf>
    <xf numFmtId="1" fontId="83" fillId="0" borderId="0" xfId="0" applyNumberFormat="1" applyFont="1" applyFill="1" applyBorder="1" applyAlignment="1">
      <alignment horizontal="left" wrapText="1"/>
    </xf>
    <xf numFmtId="49" fontId="17" fillId="0" borderId="20" xfId="0" applyNumberFormat="1" applyFont="1" applyFill="1" applyBorder="1" applyAlignment="1">
      <alignment vertical="top"/>
    </xf>
    <xf numFmtId="1" fontId="17" fillId="0" borderId="20" xfId="0" applyNumberFormat="1" applyFont="1" applyFill="1" applyBorder="1" applyAlignment="1">
      <alignment horizontal="center"/>
    </xf>
    <xf numFmtId="4" fontId="17" fillId="0" borderId="20" xfId="0" applyNumberFormat="1" applyFont="1" applyFill="1" applyBorder="1" applyAlignment="1">
      <alignment/>
    </xf>
    <xf numFmtId="4" fontId="83" fillId="0" borderId="20" xfId="0" applyNumberFormat="1" applyFont="1" applyFill="1" applyBorder="1" applyAlignment="1">
      <alignment/>
    </xf>
    <xf numFmtId="189" fontId="17" fillId="0" borderId="20" xfId="0" applyNumberFormat="1" applyFont="1" applyFill="1" applyBorder="1" applyAlignment="1">
      <alignment/>
    </xf>
    <xf numFmtId="0" fontId="18" fillId="0" borderId="0" xfId="0" applyFont="1" applyFill="1" applyBorder="1" applyAlignment="1">
      <alignment horizontal="left" wrapText="1"/>
    </xf>
    <xf numFmtId="0" fontId="14" fillId="0" borderId="0" xfId="0" applyFont="1" applyFill="1" applyBorder="1" applyAlignment="1">
      <alignment horizontal="left" vertical="top" wrapText="1"/>
    </xf>
    <xf numFmtId="0" fontId="17" fillId="0" borderId="0" xfId="0" applyFont="1" applyFill="1" applyBorder="1" applyAlignment="1">
      <alignment horizontal="left" wrapText="1"/>
    </xf>
    <xf numFmtId="0" fontId="17" fillId="0" borderId="10" xfId="0" applyFont="1" applyFill="1" applyBorder="1" applyAlignment="1">
      <alignment horizontal="left" wrapText="1"/>
    </xf>
    <xf numFmtId="1" fontId="17" fillId="0" borderId="10" xfId="0" applyNumberFormat="1" applyFont="1" applyFill="1" applyBorder="1" applyAlignment="1">
      <alignment horizontal="center"/>
    </xf>
    <xf numFmtId="4" fontId="17" fillId="0" borderId="10" xfId="0" applyNumberFormat="1" applyFont="1" applyFill="1" applyBorder="1" applyAlignment="1">
      <alignment/>
    </xf>
    <xf numFmtId="4" fontId="83" fillId="0" borderId="10" xfId="0" applyNumberFormat="1" applyFont="1" applyFill="1" applyBorder="1" applyAlignment="1">
      <alignment/>
    </xf>
    <xf numFmtId="0" fontId="16" fillId="0" borderId="0" xfId="0" applyFont="1" applyFill="1" applyBorder="1" applyAlignment="1">
      <alignment vertical="top"/>
    </xf>
    <xf numFmtId="0" fontId="16" fillId="0" borderId="0" xfId="0" applyFont="1" applyFill="1" applyBorder="1" applyAlignment="1">
      <alignment horizontal="center"/>
    </xf>
    <xf numFmtId="4" fontId="81" fillId="0" borderId="0" xfId="0" applyNumberFormat="1" applyFont="1" applyFill="1" applyBorder="1" applyAlignment="1">
      <alignment/>
    </xf>
    <xf numFmtId="189" fontId="14" fillId="0" borderId="0" xfId="0" applyNumberFormat="1" applyFont="1" applyFill="1" applyBorder="1" applyAlignment="1">
      <alignment/>
    </xf>
    <xf numFmtId="49" fontId="16" fillId="0" borderId="0" xfId="0" applyNumberFormat="1" applyFont="1" applyFill="1" applyBorder="1" applyAlignment="1">
      <alignment horizontal="left" vertical="top"/>
    </xf>
    <xf numFmtId="49" fontId="16" fillId="0" borderId="10" xfId="0" applyNumberFormat="1" applyFont="1" applyFill="1" applyBorder="1" applyAlignment="1">
      <alignment horizontal="left" vertical="top"/>
    </xf>
    <xf numFmtId="0" fontId="16" fillId="0" borderId="10" xfId="0" applyFont="1" applyFill="1" applyBorder="1" applyAlignment="1">
      <alignment horizontal="left" wrapText="1"/>
    </xf>
    <xf numFmtId="0" fontId="16" fillId="0" borderId="10" xfId="0" applyFont="1" applyFill="1" applyBorder="1" applyAlignment="1">
      <alignment horizontal="center"/>
    </xf>
    <xf numFmtId="189" fontId="16" fillId="0" borderId="10" xfId="0" applyNumberFormat="1" applyFont="1" applyFill="1" applyBorder="1" applyAlignment="1">
      <alignment/>
    </xf>
    <xf numFmtId="49" fontId="16" fillId="0" borderId="20" xfId="0" applyNumberFormat="1" applyFont="1" applyFill="1" applyBorder="1" applyAlignment="1">
      <alignment horizontal="left" vertical="top"/>
    </xf>
    <xf numFmtId="0" fontId="14" fillId="0" borderId="20" xfId="0" applyFont="1" applyFill="1" applyBorder="1" applyAlignment="1">
      <alignment horizontal="left" vertical="top" wrapText="1"/>
    </xf>
    <xf numFmtId="0" fontId="16" fillId="0" borderId="20" xfId="0" applyFont="1" applyFill="1" applyBorder="1" applyAlignment="1">
      <alignment horizontal="center"/>
    </xf>
    <xf numFmtId="49" fontId="14" fillId="0" borderId="20" xfId="0" applyNumberFormat="1" applyFont="1" applyFill="1" applyBorder="1" applyAlignment="1">
      <alignment horizontal="left" vertical="top"/>
    </xf>
    <xf numFmtId="49" fontId="16" fillId="0" borderId="0" xfId="0" applyNumberFormat="1" applyFont="1" applyFill="1" applyBorder="1" applyAlignment="1">
      <alignment wrapText="1"/>
    </xf>
    <xf numFmtId="0" fontId="16" fillId="0" borderId="0" xfId="58" applyFont="1" applyBorder="1" applyAlignment="1">
      <alignment horizontal="left" vertical="top" wrapText="1"/>
      <protection/>
    </xf>
    <xf numFmtId="0" fontId="84" fillId="0" borderId="0" xfId="0" applyFont="1" applyAlignment="1">
      <alignment horizontal="left" vertical="top" wrapText="1"/>
    </xf>
    <xf numFmtId="1" fontId="14" fillId="0" borderId="19" xfId="0" applyNumberFormat="1" applyFont="1" applyFill="1" applyBorder="1" applyAlignment="1">
      <alignment horizontal="left" vertical="top" wrapText="1"/>
    </xf>
    <xf numFmtId="0" fontId="16" fillId="0" borderId="0" xfId="0" applyFont="1" applyBorder="1" applyAlignment="1">
      <alignment horizontal="left" wrapText="1"/>
    </xf>
    <xf numFmtId="1" fontId="14" fillId="0" borderId="2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xf>
    <xf numFmtId="0" fontId="17" fillId="0" borderId="0" xfId="0" applyFont="1" applyFill="1" applyBorder="1" applyAlignment="1">
      <alignment horizontal="left" vertical="top" wrapText="1"/>
    </xf>
    <xf numFmtId="0" fontId="17" fillId="0" borderId="0" xfId="0" applyFont="1" applyFill="1" applyBorder="1" applyAlignment="1">
      <alignment horizontal="right" vertical="top" wrapText="1"/>
    </xf>
    <xf numFmtId="1" fontId="14" fillId="0" borderId="20" xfId="0" applyNumberFormat="1" applyFont="1" applyFill="1" applyBorder="1" applyAlignment="1">
      <alignment horizontal="right" vertical="top" wrapText="1"/>
    </xf>
    <xf numFmtId="0" fontId="16" fillId="0" borderId="0" xfId="0" applyFont="1" applyFill="1" applyBorder="1" applyAlignment="1">
      <alignment horizontal="left" vertical="top" wrapText="1"/>
    </xf>
    <xf numFmtId="0" fontId="19" fillId="0" borderId="0" xfId="0" applyFont="1" applyFill="1" applyBorder="1" applyAlignment="1">
      <alignment/>
    </xf>
    <xf numFmtId="2" fontId="16" fillId="0" borderId="0" xfId="0" applyNumberFormat="1" applyFont="1" applyFill="1" applyBorder="1" applyAlignment="1">
      <alignment horizontal="center" vertical="top"/>
    </xf>
    <xf numFmtId="2" fontId="16" fillId="0" borderId="0" xfId="0" applyNumberFormat="1" applyFont="1" applyFill="1" applyBorder="1" applyAlignment="1">
      <alignment horizontal="left" wrapText="1"/>
    </xf>
    <xf numFmtId="2" fontId="16" fillId="0" borderId="0" xfId="0" applyNumberFormat="1" applyFont="1" applyFill="1" applyBorder="1" applyAlignment="1">
      <alignment horizontal="center"/>
    </xf>
    <xf numFmtId="4" fontId="82" fillId="0" borderId="0" xfId="0" applyNumberFormat="1" applyFont="1" applyFill="1" applyBorder="1" applyAlignment="1">
      <alignment horizontal="center"/>
    </xf>
    <xf numFmtId="189" fontId="16"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49" fontId="14" fillId="0" borderId="10" xfId="0" applyNumberFormat="1" applyFont="1" applyFill="1" applyBorder="1" applyAlignment="1">
      <alignment vertical="top"/>
    </xf>
    <xf numFmtId="0" fontId="14" fillId="0" borderId="10" xfId="0" applyFont="1" applyFill="1" applyBorder="1" applyAlignment="1">
      <alignment horizontal="left" wrapText="1"/>
    </xf>
    <xf numFmtId="190" fontId="16" fillId="0" borderId="10" xfId="0" applyNumberFormat="1" applyFont="1" applyFill="1" applyBorder="1" applyAlignment="1">
      <alignment horizontal="center"/>
    </xf>
    <xf numFmtId="4" fontId="81" fillId="0" borderId="10" xfId="0" applyNumberFormat="1" applyFont="1" applyFill="1" applyBorder="1" applyAlignment="1">
      <alignment/>
    </xf>
    <xf numFmtId="189" fontId="14" fillId="0" borderId="10" xfId="0" applyNumberFormat="1" applyFont="1" applyFill="1" applyBorder="1" applyAlignment="1">
      <alignment/>
    </xf>
    <xf numFmtId="0" fontId="11" fillId="0" borderId="0" xfId="56" applyFont="1" applyFill="1" applyBorder="1" applyAlignment="1">
      <alignment horizontal="center" vertical="center"/>
      <protection/>
    </xf>
    <xf numFmtId="0" fontId="11" fillId="0" borderId="0" xfId="56" applyFont="1" applyFill="1" applyBorder="1" applyAlignment="1">
      <alignment horizontal="left" vertical="center" wrapText="1"/>
      <protection/>
    </xf>
    <xf numFmtId="182" fontId="10" fillId="0" borderId="0" xfId="59" applyNumberFormat="1" applyFont="1" applyFill="1" applyBorder="1" applyAlignment="1" applyProtection="1">
      <alignment vertical="center" wrapText="1"/>
      <protection locked="0"/>
    </xf>
    <xf numFmtId="0" fontId="11" fillId="0" borderId="0" xfId="56" applyFont="1" applyFill="1" applyBorder="1" applyAlignment="1">
      <alignment vertical="center" wrapText="1"/>
      <protection/>
    </xf>
    <xf numFmtId="0" fontId="11" fillId="0" borderId="21" xfId="59" applyFont="1" applyFill="1" applyBorder="1" applyAlignment="1">
      <alignment vertical="center"/>
      <protection/>
    </xf>
    <xf numFmtId="0" fontId="11" fillId="0" borderId="21" xfId="56" applyFont="1" applyFill="1" applyBorder="1" applyAlignment="1">
      <alignment horizontal="left" wrapText="1"/>
      <protection/>
    </xf>
    <xf numFmtId="182" fontId="10" fillId="0" borderId="21" xfId="59" applyNumberFormat="1" applyFont="1" applyFill="1" applyBorder="1" applyAlignment="1" applyProtection="1">
      <alignment vertical="center"/>
      <protection locked="0"/>
    </xf>
    <xf numFmtId="0" fontId="11" fillId="0" borderId="0" xfId="59" applyFont="1" applyFill="1" applyBorder="1" applyAlignment="1">
      <alignment vertical="center"/>
      <protection/>
    </xf>
    <xf numFmtId="182" fontId="10" fillId="0" borderId="0" xfId="59" applyNumberFormat="1" applyFont="1" applyFill="1" applyBorder="1" applyAlignment="1" applyProtection="1">
      <alignment vertical="center"/>
      <protection locked="0"/>
    </xf>
    <xf numFmtId="0" fontId="11" fillId="0" borderId="0" xfId="59" applyFont="1" applyFill="1" applyBorder="1" applyAlignment="1">
      <alignment horizontal="center" vertical="top"/>
      <protection/>
    </xf>
    <xf numFmtId="0" fontId="11" fillId="0" borderId="0" xfId="59" applyFont="1" applyFill="1" applyBorder="1" applyAlignment="1">
      <alignment vertical="top"/>
      <protection/>
    </xf>
    <xf numFmtId="182" fontId="10" fillId="0" borderId="0" xfId="59" applyNumberFormat="1" applyFont="1" applyFill="1" applyBorder="1" applyAlignment="1">
      <alignment horizontal="center" vertical="center"/>
      <protection/>
    </xf>
    <xf numFmtId="189" fontId="11" fillId="0" borderId="0" xfId="59" applyNumberFormat="1" applyFont="1" applyFill="1" applyBorder="1" applyAlignment="1">
      <alignment vertical="center"/>
      <protection/>
    </xf>
    <xf numFmtId="0" fontId="10" fillId="0" borderId="0" xfId="59" applyFont="1" applyFill="1" applyBorder="1" applyAlignment="1">
      <alignment horizontal="center" vertical="top"/>
      <protection/>
    </xf>
    <xf numFmtId="0" fontId="11" fillId="0" borderId="14" xfId="59" applyNumberFormat="1" applyFont="1" applyFill="1" applyBorder="1" applyAlignment="1">
      <alignment horizontal="center" vertical="top"/>
      <protection/>
    </xf>
    <xf numFmtId="0" fontId="11" fillId="0" borderId="14" xfId="59" applyFont="1" applyFill="1" applyBorder="1" applyAlignment="1">
      <alignment horizontal="center" vertical="center"/>
      <protection/>
    </xf>
    <xf numFmtId="182" fontId="11" fillId="0" borderId="14" xfId="59" applyNumberFormat="1" applyFont="1" applyFill="1" applyBorder="1" applyAlignment="1">
      <alignment horizontal="center" vertical="center"/>
      <protection/>
    </xf>
    <xf numFmtId="0" fontId="11" fillId="0" borderId="14" xfId="59" applyFont="1" applyFill="1" applyBorder="1" applyAlignment="1">
      <alignment horizontal="center" vertical="center" wrapText="1"/>
      <protection/>
    </xf>
    <xf numFmtId="189" fontId="11" fillId="0" borderId="14" xfId="0" applyNumberFormat="1" applyFont="1" applyFill="1" applyBorder="1" applyAlignment="1" applyProtection="1">
      <alignment horizontal="center" vertical="center" wrapText="1"/>
      <protection locked="0"/>
    </xf>
    <xf numFmtId="189" fontId="11" fillId="0" borderId="14" xfId="0" applyNumberFormat="1" applyFont="1" applyFill="1" applyBorder="1" applyAlignment="1" applyProtection="1">
      <alignment horizontal="center" vertical="center"/>
      <protection locked="0"/>
    </xf>
    <xf numFmtId="0" fontId="11" fillId="0" borderId="14" xfId="59" applyFont="1" applyFill="1" applyBorder="1" applyAlignment="1">
      <alignment horizontal="left" vertical="top"/>
      <protection/>
    </xf>
    <xf numFmtId="0" fontId="11" fillId="0" borderId="14" xfId="59" applyFont="1" applyFill="1" applyBorder="1" applyAlignment="1">
      <alignment horizontal="left" vertical="center"/>
      <protection/>
    </xf>
    <xf numFmtId="0" fontId="5" fillId="0" borderId="14" xfId="59" applyNumberFormat="1" applyFont="1" applyFill="1" applyBorder="1" applyAlignment="1">
      <alignment horizontal="center" vertical="top"/>
      <protection/>
    </xf>
    <xf numFmtId="0" fontId="5" fillId="0" borderId="14" xfId="59" applyFont="1" applyFill="1" applyBorder="1" applyAlignment="1">
      <alignment horizontal="left" vertical="top" wrapText="1"/>
      <protection/>
    </xf>
    <xf numFmtId="16" fontId="5" fillId="34" borderId="14" xfId="0" applyNumberFormat="1" applyFont="1" applyFill="1" applyBorder="1" applyAlignment="1">
      <alignment horizontal="center" vertical="top"/>
    </xf>
    <xf numFmtId="16" fontId="20" fillId="0" borderId="14" xfId="0" applyNumberFormat="1" applyFont="1" applyFill="1" applyBorder="1" applyAlignment="1">
      <alignment horizontal="center" vertical="top"/>
    </xf>
    <xf numFmtId="0" fontId="20" fillId="0" borderId="14" xfId="59" applyFont="1" applyFill="1" applyBorder="1" applyAlignment="1">
      <alignment vertical="top" wrapText="1"/>
      <protection/>
    </xf>
    <xf numFmtId="1" fontId="21" fillId="0" borderId="14" xfId="59" applyNumberFormat="1" applyFont="1" applyFill="1" applyBorder="1" applyAlignment="1">
      <alignment horizontal="center" vertical="center"/>
      <protection/>
    </xf>
    <xf numFmtId="0" fontId="21" fillId="0" borderId="14" xfId="59" applyFont="1" applyFill="1" applyBorder="1" applyAlignment="1">
      <alignment horizontal="center" vertical="center" wrapText="1"/>
      <protection/>
    </xf>
    <xf numFmtId="189" fontId="21" fillId="0" borderId="14" xfId="59" applyNumberFormat="1" applyFont="1" applyFill="1" applyBorder="1" applyAlignment="1">
      <alignment vertical="center"/>
      <protection/>
    </xf>
    <xf numFmtId="0" fontId="21" fillId="0" borderId="14" xfId="59" applyFont="1" applyFill="1" applyBorder="1" applyAlignment="1">
      <alignment vertical="top" wrapText="1"/>
      <protection/>
    </xf>
    <xf numFmtId="0" fontId="20" fillId="0" borderId="14" xfId="0" applyFont="1" applyFill="1" applyBorder="1" applyAlignment="1">
      <alignment horizontal="center" vertical="top"/>
    </xf>
    <xf numFmtId="0" fontId="20" fillId="0" borderId="14" xfId="0" applyFont="1" applyFill="1" applyBorder="1" applyAlignment="1">
      <alignment horizontal="left" vertical="top" wrapText="1"/>
    </xf>
    <xf numFmtId="182" fontId="21" fillId="0" borderId="14" xfId="59" applyNumberFormat="1" applyFont="1" applyFill="1" applyBorder="1" applyAlignment="1">
      <alignment horizontal="center" vertical="center"/>
      <protection/>
    </xf>
    <xf numFmtId="189" fontId="20" fillId="0" borderId="14" xfId="59" applyNumberFormat="1" applyFont="1" applyFill="1" applyBorder="1" applyAlignment="1">
      <alignment vertical="center"/>
      <protection/>
    </xf>
    <xf numFmtId="0" fontId="20" fillId="0" borderId="14" xfId="59" applyFont="1" applyFill="1" applyBorder="1" applyAlignment="1">
      <alignment horizontal="left" vertical="top" wrapText="1"/>
      <protection/>
    </xf>
    <xf numFmtId="182" fontId="20" fillId="0" borderId="14" xfId="59" applyNumberFormat="1" applyFont="1" applyFill="1" applyBorder="1" applyAlignment="1">
      <alignment horizontal="center" vertical="center"/>
      <protection/>
    </xf>
    <xf numFmtId="0" fontId="20" fillId="0" borderId="14" xfId="59" applyFont="1" applyFill="1" applyBorder="1" applyAlignment="1">
      <alignment horizontal="center" vertical="center" wrapText="1"/>
      <protection/>
    </xf>
    <xf numFmtId="189" fontId="20" fillId="0" borderId="14" xfId="0" applyNumberFormat="1" applyFont="1" applyFill="1" applyBorder="1" applyAlignment="1" applyProtection="1">
      <alignment horizontal="center" vertical="center" wrapText="1"/>
      <protection locked="0"/>
    </xf>
    <xf numFmtId="0" fontId="20" fillId="0" borderId="14" xfId="59" applyNumberFormat="1" applyFont="1" applyFill="1" applyBorder="1" applyAlignment="1" quotePrefix="1">
      <alignment horizontal="center" vertical="top"/>
      <protection/>
    </xf>
    <xf numFmtId="182" fontId="21" fillId="0" borderId="14" xfId="59" applyNumberFormat="1" applyFont="1" applyFill="1" applyBorder="1" applyAlignment="1">
      <alignment horizontal="center" vertical="center" wrapText="1"/>
      <protection/>
    </xf>
    <xf numFmtId="0" fontId="21" fillId="0" borderId="14" xfId="56" applyFont="1" applyBorder="1" applyAlignment="1">
      <alignment horizontal="center" vertical="top"/>
      <protection/>
    </xf>
    <xf numFmtId="0" fontId="21" fillId="0" borderId="14" xfId="59" applyNumberFormat="1" applyFont="1" applyFill="1" applyBorder="1" applyAlignment="1" quotePrefix="1">
      <alignment horizontal="center" vertical="top"/>
      <protection/>
    </xf>
    <xf numFmtId="0" fontId="21" fillId="0" borderId="14" xfId="59" applyFont="1" applyFill="1" applyBorder="1" applyAlignment="1">
      <alignment horizontal="left" vertical="top" wrapText="1"/>
      <protection/>
    </xf>
    <xf numFmtId="0" fontId="21" fillId="0" borderId="14" xfId="59" applyFont="1" applyFill="1" applyBorder="1" applyAlignment="1">
      <alignment horizontal="center" vertical="center"/>
      <protection/>
    </xf>
    <xf numFmtId="16" fontId="85" fillId="0" borderId="14" xfId="0" applyNumberFormat="1" applyFont="1" applyFill="1" applyBorder="1" applyAlignment="1">
      <alignment horizontal="center" vertical="top"/>
    </xf>
    <xf numFmtId="0" fontId="85" fillId="0" borderId="14" xfId="59" applyFont="1" applyFill="1" applyBorder="1" applyAlignment="1">
      <alignment vertical="top" wrapText="1"/>
      <protection/>
    </xf>
    <xf numFmtId="182" fontId="86" fillId="0" borderId="14" xfId="59" applyNumberFormat="1" applyFont="1" applyFill="1" applyBorder="1" applyAlignment="1">
      <alignment horizontal="center" vertical="center"/>
      <protection/>
    </xf>
    <xf numFmtId="0" fontId="86" fillId="0" borderId="14" xfId="59" applyFont="1" applyFill="1" applyBorder="1" applyAlignment="1">
      <alignment horizontal="center" vertical="center" wrapText="1"/>
      <protection/>
    </xf>
    <xf numFmtId="189" fontId="86" fillId="0" borderId="14" xfId="59" applyNumberFormat="1" applyFont="1" applyFill="1" applyBorder="1" applyAlignment="1">
      <alignment vertical="center"/>
      <protection/>
    </xf>
    <xf numFmtId="189" fontId="85" fillId="0" borderId="14" xfId="59" applyNumberFormat="1" applyFont="1" applyFill="1" applyBorder="1" applyAlignment="1">
      <alignment vertical="center"/>
      <protection/>
    </xf>
    <xf numFmtId="0" fontId="20" fillId="0" borderId="14" xfId="0" applyFont="1" applyFill="1" applyBorder="1" applyAlignment="1">
      <alignment vertical="top" wrapText="1"/>
    </xf>
    <xf numFmtId="0" fontId="20" fillId="0" borderId="17" xfId="59" applyFont="1" applyFill="1" applyBorder="1" applyAlignment="1">
      <alignment horizontal="left" vertical="top" wrapText="1"/>
      <protection/>
    </xf>
    <xf numFmtId="0" fontId="21" fillId="0" borderId="17" xfId="59" applyFont="1" applyFill="1" applyBorder="1" applyAlignment="1">
      <alignment vertical="top" wrapText="1"/>
      <protection/>
    </xf>
    <xf numFmtId="0" fontId="21" fillId="0" borderId="14" xfId="0" applyFont="1" applyFill="1" applyBorder="1" applyAlignment="1">
      <alignment horizontal="center" vertical="center" wrapText="1"/>
    </xf>
    <xf numFmtId="0" fontId="21" fillId="0" borderId="14" xfId="0" applyFont="1" applyFill="1" applyBorder="1" applyAlignment="1">
      <alignment horizontal="left" vertical="top" wrapText="1"/>
    </xf>
    <xf numFmtId="0" fontId="21" fillId="0" borderId="14" xfId="0" applyFont="1" applyFill="1" applyBorder="1" applyAlignment="1">
      <alignment vertical="top" wrapText="1"/>
    </xf>
    <xf numFmtId="0" fontId="11" fillId="0" borderId="14" xfId="0" applyFont="1" applyFill="1" applyBorder="1" applyAlignment="1">
      <alignment horizontal="center" vertical="top"/>
    </xf>
    <xf numFmtId="0" fontId="11" fillId="0" borderId="14" xfId="59" applyFont="1" applyFill="1" applyBorder="1" applyAlignment="1">
      <alignment vertical="top" wrapText="1"/>
      <protection/>
    </xf>
    <xf numFmtId="191" fontId="21" fillId="0" borderId="0" xfId="42" applyNumberFormat="1" applyFont="1" applyFill="1" applyAlignment="1" applyProtection="1">
      <alignment vertical="top" wrapText="1"/>
      <protection/>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top"/>
    </xf>
    <xf numFmtId="0" fontId="21" fillId="0" borderId="14" xfId="0" applyFont="1" applyFill="1" applyBorder="1" applyAlignment="1">
      <alignment horizontal="center" vertical="top"/>
    </xf>
    <xf numFmtId="192" fontId="21" fillId="0" borderId="14" xfId="0" applyNumberFormat="1" applyFont="1" applyFill="1" applyBorder="1" applyAlignment="1">
      <alignment horizontal="right" vertical="top"/>
    </xf>
    <xf numFmtId="0" fontId="26" fillId="0" borderId="14" xfId="0" applyFont="1" applyFill="1" applyBorder="1" applyAlignment="1">
      <alignment vertical="top" wrapText="1"/>
    </xf>
    <xf numFmtId="0" fontId="20" fillId="0" borderId="14" xfId="0" applyFont="1" applyFill="1" applyBorder="1" applyAlignment="1">
      <alignment horizontal="left" vertical="top" wrapText="1"/>
    </xf>
    <xf numFmtId="0" fontId="20" fillId="0" borderId="14" xfId="59" applyNumberFormat="1" applyFont="1" applyFill="1" applyBorder="1" applyAlignment="1">
      <alignment horizontal="center" vertical="top"/>
      <protection/>
    </xf>
    <xf numFmtId="0" fontId="21" fillId="0" borderId="14" xfId="59" applyFont="1" applyFill="1" applyBorder="1" applyAlignment="1">
      <alignment horizontal="center" vertical="top" wrapText="1"/>
      <protection/>
    </xf>
    <xf numFmtId="1" fontId="10" fillId="0" borderId="14" xfId="0" applyNumberFormat="1" applyFont="1" applyFill="1" applyBorder="1" applyAlignment="1" quotePrefix="1">
      <alignment horizontal="center"/>
    </xf>
    <xf numFmtId="1" fontId="21" fillId="0" borderId="14" xfId="59" applyNumberFormat="1" applyFont="1" applyFill="1" applyBorder="1" applyAlignment="1">
      <alignment horizontal="center" vertical="center" wrapText="1"/>
      <protection/>
    </xf>
    <xf numFmtId="0" fontId="21" fillId="0" borderId="14" xfId="0" applyNumberFormat="1" applyFont="1" applyFill="1" applyBorder="1" applyAlignment="1">
      <alignment vertical="top"/>
    </xf>
    <xf numFmtId="0" fontId="20" fillId="35" borderId="14" xfId="59" applyNumberFormat="1" applyFont="1" applyFill="1" applyBorder="1" applyAlignment="1" quotePrefix="1">
      <alignment horizontal="center" vertical="top"/>
      <protection/>
    </xf>
    <xf numFmtId="0" fontId="21" fillId="35" borderId="14" xfId="59" applyFont="1" applyFill="1" applyBorder="1" applyAlignment="1">
      <alignment vertical="top" wrapText="1"/>
      <protection/>
    </xf>
    <xf numFmtId="0" fontId="20" fillId="35" borderId="14" xfId="59" applyNumberFormat="1" applyFont="1" applyFill="1" applyBorder="1" applyAlignment="1">
      <alignment horizontal="center" vertical="top"/>
      <protection/>
    </xf>
    <xf numFmtId="0" fontId="20" fillId="0" borderId="14" xfId="0" applyNumberFormat="1" applyFont="1" applyFill="1" applyBorder="1" applyAlignment="1">
      <alignment vertical="top" wrapText="1"/>
    </xf>
    <xf numFmtId="0" fontId="20" fillId="0" borderId="18" xfId="59" applyNumberFormat="1" applyFont="1" applyFill="1" applyBorder="1" applyAlignment="1" quotePrefix="1">
      <alignment horizontal="center" vertical="top"/>
      <protection/>
    </xf>
    <xf numFmtId="1" fontId="21" fillId="0" borderId="18" xfId="59" applyNumberFormat="1" applyFont="1" applyFill="1" applyBorder="1" applyAlignment="1">
      <alignment horizontal="center" vertical="center" wrapText="1"/>
      <protection/>
    </xf>
    <xf numFmtId="0" fontId="20" fillId="35" borderId="14" xfId="59" applyFont="1" applyFill="1" applyBorder="1" applyAlignment="1">
      <alignment vertical="top" wrapText="1"/>
      <protection/>
    </xf>
    <xf numFmtId="1" fontId="21" fillId="35" borderId="14" xfId="59" applyNumberFormat="1" applyFont="1" applyFill="1" applyBorder="1" applyAlignment="1">
      <alignment vertical="top" wrapText="1"/>
      <protection/>
    </xf>
    <xf numFmtId="1" fontId="21" fillId="35" borderId="14" xfId="59" applyNumberFormat="1" applyFont="1" applyFill="1" applyBorder="1" applyAlignment="1">
      <alignment horizontal="center" vertical="center"/>
      <protection/>
    </xf>
    <xf numFmtId="0" fontId="20" fillId="35" borderId="14" xfId="0" applyFont="1" applyFill="1" applyBorder="1" applyAlignment="1">
      <alignment horizontal="left" vertical="top" wrapText="1"/>
    </xf>
    <xf numFmtId="0" fontId="21" fillId="35" borderId="14" xfId="0" applyFont="1" applyFill="1" applyBorder="1" applyAlignment="1">
      <alignment horizontal="left" vertical="top" wrapText="1"/>
    </xf>
    <xf numFmtId="0" fontId="21" fillId="35" borderId="14" xfId="0" applyFont="1" applyFill="1" applyBorder="1" applyAlignment="1">
      <alignment horizontal="center" vertical="center"/>
    </xf>
    <xf numFmtId="182" fontId="21" fillId="35" borderId="14" xfId="59" applyNumberFormat="1" applyFont="1" applyFill="1" applyBorder="1" applyAlignment="1">
      <alignment horizontal="center" vertical="center" wrapText="1"/>
      <protection/>
    </xf>
    <xf numFmtId="0" fontId="21" fillId="35" borderId="14" xfId="59" applyFont="1" applyFill="1" applyBorder="1" applyAlignment="1">
      <alignment horizontal="center" vertical="center" wrapText="1"/>
      <protection/>
    </xf>
    <xf numFmtId="0" fontId="11" fillId="0" borderId="14" xfId="0" applyFont="1" applyFill="1" applyBorder="1" applyAlignment="1">
      <alignment horizontal="left" vertical="top" wrapText="1"/>
    </xf>
    <xf numFmtId="1" fontId="21" fillId="0" borderId="14" xfId="0" applyNumberFormat="1" applyFont="1" applyFill="1" applyBorder="1" applyAlignment="1" quotePrefix="1">
      <alignment horizontal="center"/>
    </xf>
    <xf numFmtId="0" fontId="21" fillId="35" borderId="14" xfId="59" applyFont="1" applyFill="1" applyBorder="1" applyAlignment="1">
      <alignment horizontal="center" vertical="center"/>
      <protection/>
    </xf>
    <xf numFmtId="0" fontId="20" fillId="0" borderId="14" xfId="59" applyFont="1" applyFill="1" applyBorder="1" applyAlignment="1" quotePrefix="1">
      <alignment vertical="top" wrapText="1"/>
      <protection/>
    </xf>
    <xf numFmtId="16" fontId="20" fillId="0" borderId="22" xfId="0" applyNumberFormat="1" applyFont="1" applyFill="1" applyBorder="1" applyAlignment="1">
      <alignment horizontal="center" vertical="top"/>
    </xf>
    <xf numFmtId="0" fontId="5" fillId="0" borderId="14" xfId="0" applyFont="1" applyFill="1" applyBorder="1" applyAlignment="1">
      <alignment horizontal="center" vertical="top"/>
    </xf>
    <xf numFmtId="0" fontId="5" fillId="0" borderId="14" xfId="59" applyFont="1" applyFill="1" applyBorder="1" applyAlignment="1">
      <alignment vertical="top" wrapText="1"/>
      <protection/>
    </xf>
    <xf numFmtId="189" fontId="11" fillId="0" borderId="14" xfId="0" applyNumberFormat="1" applyFont="1" applyFill="1" applyBorder="1" applyAlignment="1" applyProtection="1">
      <alignment horizontal="right" vertical="center"/>
      <protection locked="0"/>
    </xf>
    <xf numFmtId="0" fontId="87" fillId="0" borderId="14" xfId="0" applyFont="1" applyFill="1" applyBorder="1" applyAlignment="1">
      <alignment vertical="top" wrapText="1"/>
    </xf>
    <xf numFmtId="0" fontId="20" fillId="0" borderId="0" xfId="59" applyFont="1" applyFill="1" applyBorder="1" applyAlignment="1">
      <alignment vertical="top" wrapText="1"/>
      <protection/>
    </xf>
    <xf numFmtId="0" fontId="21" fillId="0" borderId="14" xfId="0" applyFont="1" applyFill="1" applyBorder="1" applyAlignment="1">
      <alignment horizontal="center" vertical="center"/>
    </xf>
    <xf numFmtId="0" fontId="21" fillId="0" borderId="14" xfId="0" applyFont="1" applyFill="1" applyBorder="1" applyAlignment="1">
      <alignment horizontal="justify" vertical="top"/>
    </xf>
    <xf numFmtId="0" fontId="20" fillId="0" borderId="0" xfId="0" applyFont="1" applyFill="1" applyBorder="1" applyAlignment="1">
      <alignment horizontal="left" vertical="top" wrapText="1"/>
    </xf>
    <xf numFmtId="49" fontId="20" fillId="0" borderId="23" xfId="62" applyNumberFormat="1" applyFont="1" applyFill="1" applyBorder="1" applyAlignment="1">
      <alignment horizontal="justify" vertical="top" wrapText="1"/>
      <protection/>
    </xf>
    <xf numFmtId="49" fontId="20" fillId="0" borderId="14" xfId="62" applyNumberFormat="1" applyFont="1" applyFill="1" applyBorder="1" applyAlignment="1">
      <alignment horizontal="justify" vertical="top" wrapText="1"/>
      <protection/>
    </xf>
    <xf numFmtId="0" fontId="11" fillId="0" borderId="21" xfId="56" applyFont="1" applyFill="1" applyBorder="1" applyAlignment="1">
      <alignment horizontal="left" vertical="top" wrapText="1"/>
      <protection/>
    </xf>
    <xf numFmtId="49" fontId="21" fillId="0" borderId="14" xfId="62" applyNumberFormat="1" applyFont="1" applyFill="1" applyBorder="1" applyAlignment="1">
      <alignment horizontal="justify" vertical="top" wrapText="1"/>
      <protection/>
    </xf>
    <xf numFmtId="0" fontId="5" fillId="0" borderId="24" xfId="59" applyFont="1" applyFill="1" applyBorder="1" applyAlignment="1" applyProtection="1">
      <alignment vertical="top"/>
      <protection/>
    </xf>
    <xf numFmtId="0" fontId="5" fillId="0" borderId="25" xfId="59" applyFont="1" applyFill="1" applyBorder="1" applyAlignment="1" applyProtection="1">
      <alignment vertical="center"/>
      <protection/>
    </xf>
    <xf numFmtId="182" fontId="7" fillId="0" borderId="25" xfId="59" applyNumberFormat="1" applyFont="1" applyFill="1" applyBorder="1" applyAlignment="1" applyProtection="1">
      <alignment vertical="center"/>
      <protection/>
    </xf>
    <xf numFmtId="189" fontId="5" fillId="0" borderId="25" xfId="56" applyNumberFormat="1" applyFont="1" applyBorder="1" applyAlignment="1" applyProtection="1">
      <alignment horizontal="center" vertical="center"/>
      <protection/>
    </xf>
    <xf numFmtId="189" fontId="11" fillId="0" borderId="25" xfId="59" applyNumberFormat="1" applyFont="1" applyFill="1" applyBorder="1" applyAlignment="1" applyProtection="1">
      <alignment vertical="center"/>
      <protection/>
    </xf>
    <xf numFmtId="189" fontId="11" fillId="0" borderId="26" xfId="59" applyNumberFormat="1" applyFont="1" applyFill="1" applyBorder="1" applyAlignment="1" applyProtection="1">
      <alignment vertical="center"/>
      <protection/>
    </xf>
    <xf numFmtId="0" fontId="5" fillId="0" borderId="27" xfId="59" applyFont="1" applyFill="1" applyBorder="1" applyAlignment="1" applyProtection="1">
      <alignment vertical="top"/>
      <protection/>
    </xf>
    <xf numFmtId="0" fontId="5" fillId="0" borderId="0" xfId="59" applyFont="1" applyFill="1" applyBorder="1" applyAlignment="1" applyProtection="1">
      <alignment vertical="center"/>
      <protection/>
    </xf>
    <xf numFmtId="182" fontId="7" fillId="0" borderId="0" xfId="59" applyNumberFormat="1" applyFont="1" applyFill="1" applyBorder="1" applyAlignment="1" applyProtection="1">
      <alignment vertical="center"/>
      <protection/>
    </xf>
    <xf numFmtId="189" fontId="5" fillId="0" borderId="0" xfId="56" applyNumberFormat="1" applyFont="1" applyBorder="1" applyAlignment="1" applyProtection="1">
      <alignment horizontal="center" vertical="center"/>
      <protection/>
    </xf>
    <xf numFmtId="189" fontId="11" fillId="0" borderId="0" xfId="59" applyNumberFormat="1" applyFont="1" applyFill="1" applyBorder="1" applyAlignment="1" applyProtection="1">
      <alignment vertical="center"/>
      <protection/>
    </xf>
    <xf numFmtId="0" fontId="11" fillId="0" borderId="27" xfId="56" applyFont="1" applyFill="1" applyBorder="1" applyAlignment="1" applyProtection="1">
      <alignment horizontal="left" vertical="center"/>
      <protection/>
    </xf>
    <xf numFmtId="0" fontId="11" fillId="0" borderId="0" xfId="56" applyFont="1" applyFill="1" applyBorder="1" applyAlignment="1" applyProtection="1">
      <alignment horizontal="left" vertical="center"/>
      <protection/>
    </xf>
    <xf numFmtId="189" fontId="11" fillId="0" borderId="28" xfId="56" applyNumberFormat="1" applyFont="1" applyFill="1" applyBorder="1" applyAlignment="1" applyProtection="1">
      <alignment horizontal="right" vertical="center"/>
      <protection/>
    </xf>
    <xf numFmtId="188" fontId="11" fillId="0" borderId="28" xfId="56" applyNumberFormat="1" applyFont="1" applyFill="1" applyBorder="1" applyAlignment="1" applyProtection="1">
      <alignment horizontal="right" vertical="center"/>
      <protection/>
    </xf>
    <xf numFmtId="0" fontId="11" fillId="0" borderId="29" xfId="56" applyFont="1" applyFill="1" applyBorder="1" applyAlignment="1" applyProtection="1">
      <alignment horizontal="left" vertical="center"/>
      <protection/>
    </xf>
    <xf numFmtId="0" fontId="11" fillId="0" borderId="20" xfId="56" applyFont="1" applyFill="1" applyBorder="1" applyAlignment="1" applyProtection="1">
      <alignment horizontal="left" vertical="center"/>
      <protection/>
    </xf>
    <xf numFmtId="188" fontId="11" fillId="0" borderId="30" xfId="56" applyNumberFormat="1" applyFont="1" applyFill="1" applyBorder="1" applyAlignment="1" applyProtection="1">
      <alignment horizontal="right" vertical="center"/>
      <protection/>
    </xf>
    <xf numFmtId="0" fontId="11" fillId="0" borderId="27" xfId="59" applyFont="1" applyFill="1" applyBorder="1" applyAlignment="1" applyProtection="1">
      <alignment vertical="center"/>
      <protection/>
    </xf>
    <xf numFmtId="0" fontId="11" fillId="0" borderId="0" xfId="59" applyFont="1" applyFill="1" applyBorder="1" applyAlignment="1" applyProtection="1">
      <alignment vertical="center"/>
      <protection/>
    </xf>
    <xf numFmtId="182" fontId="10" fillId="0" borderId="0" xfId="59" applyNumberFormat="1" applyFont="1" applyFill="1" applyBorder="1" applyAlignment="1" applyProtection="1">
      <alignment vertical="center"/>
      <protection/>
    </xf>
    <xf numFmtId="189" fontId="11" fillId="36" borderId="28" xfId="59" applyNumberFormat="1" applyFont="1" applyFill="1" applyBorder="1" applyAlignment="1" applyProtection="1">
      <alignment vertical="center"/>
      <protection/>
    </xf>
    <xf numFmtId="0" fontId="11" fillId="0" borderId="29" xfId="59" applyFont="1" applyFill="1" applyBorder="1" applyAlignment="1" applyProtection="1">
      <alignment vertical="center"/>
      <protection/>
    </xf>
    <xf numFmtId="0" fontId="11" fillId="0" borderId="20" xfId="59" applyFont="1" applyFill="1" applyBorder="1" applyAlignment="1" applyProtection="1">
      <alignment vertical="center"/>
      <protection/>
    </xf>
    <xf numFmtId="9" fontId="11" fillId="0" borderId="20" xfId="65" applyFont="1" applyFill="1" applyBorder="1" applyAlignment="1" applyProtection="1">
      <alignment vertical="center"/>
      <protection/>
    </xf>
    <xf numFmtId="182" fontId="10" fillId="0" borderId="20" xfId="59" applyNumberFormat="1" applyFont="1" applyFill="1" applyBorder="1" applyAlignment="1" applyProtection="1">
      <alignment vertical="center"/>
      <protection/>
    </xf>
    <xf numFmtId="189" fontId="11" fillId="0" borderId="30" xfId="59" applyNumberFormat="1" applyFont="1" applyFill="1" applyBorder="1" applyAlignment="1" applyProtection="1">
      <alignment vertical="center"/>
      <protection/>
    </xf>
    <xf numFmtId="0" fontId="11" fillId="0" borderId="31" xfId="59" applyFont="1" applyFill="1" applyBorder="1" applyAlignment="1" applyProtection="1">
      <alignment vertical="center"/>
      <protection/>
    </xf>
    <xf numFmtId="0" fontId="11" fillId="0" borderId="21" xfId="59" applyFont="1" applyFill="1" applyBorder="1" applyAlignment="1" applyProtection="1">
      <alignment vertical="center"/>
      <protection/>
    </xf>
    <xf numFmtId="182" fontId="10" fillId="0" borderId="21" xfId="59" applyNumberFormat="1" applyFont="1" applyFill="1" applyBorder="1" applyAlignment="1" applyProtection="1">
      <alignment vertical="center"/>
      <protection/>
    </xf>
    <xf numFmtId="189" fontId="11" fillId="36" borderId="32" xfId="59" applyNumberFormat="1" applyFont="1" applyFill="1" applyBorder="1" applyAlignment="1" applyProtection="1">
      <alignment vertical="center"/>
      <protection/>
    </xf>
    <xf numFmtId="0" fontId="0" fillId="0" borderId="0" xfId="0" applyAlignment="1" applyProtection="1">
      <alignment/>
      <protection/>
    </xf>
    <xf numFmtId="0" fontId="88" fillId="0" borderId="0" xfId="0" applyFont="1" applyAlignment="1" applyProtection="1">
      <alignment/>
      <protection/>
    </xf>
    <xf numFmtId="0" fontId="89" fillId="0" borderId="0" xfId="0" applyFont="1" applyAlignment="1" applyProtection="1">
      <alignment/>
      <protection/>
    </xf>
    <xf numFmtId="0" fontId="5" fillId="37" borderId="14" xfId="59" applyNumberFormat="1" applyFont="1" applyFill="1" applyBorder="1" applyAlignment="1">
      <alignment horizontal="center" vertical="top"/>
      <protection/>
    </xf>
    <xf numFmtId="0" fontId="5" fillId="37" borderId="14" xfId="59" applyFont="1" applyFill="1" applyBorder="1" applyAlignment="1">
      <alignment horizontal="left" vertical="top" wrapText="1"/>
      <protection/>
    </xf>
    <xf numFmtId="182" fontId="11" fillId="37" borderId="14" xfId="59" applyNumberFormat="1" applyFont="1" applyFill="1" applyBorder="1" applyAlignment="1">
      <alignment horizontal="center" vertical="center"/>
      <protection/>
    </xf>
    <xf numFmtId="0" fontId="11" fillId="37" borderId="14" xfId="59" applyFont="1" applyFill="1" applyBorder="1" applyAlignment="1">
      <alignment horizontal="center" vertical="center" wrapText="1"/>
      <protection/>
    </xf>
    <xf numFmtId="189" fontId="11" fillId="37" borderId="14" xfId="0" applyNumberFormat="1" applyFont="1" applyFill="1" applyBorder="1" applyAlignment="1" applyProtection="1">
      <alignment horizontal="center" vertical="center" wrapText="1"/>
      <protection locked="0"/>
    </xf>
    <xf numFmtId="189" fontId="11" fillId="37" borderId="14" xfId="0" applyNumberFormat="1" applyFont="1" applyFill="1" applyBorder="1" applyAlignment="1" applyProtection="1">
      <alignment horizontal="center" vertical="center"/>
      <protection locked="0"/>
    </xf>
    <xf numFmtId="0" fontId="11" fillId="0" borderId="14" xfId="59" applyNumberFormat="1" applyFont="1" applyFill="1" applyBorder="1" applyAlignment="1">
      <alignment horizontal="center" vertical="center"/>
      <protection/>
    </xf>
    <xf numFmtId="189" fontId="11" fillId="0" borderId="14" xfId="0" applyNumberFormat="1" applyFont="1" applyBorder="1" applyAlignment="1" applyProtection="1">
      <alignment horizontal="center" vertical="center" wrapText="1"/>
      <protection locked="0"/>
    </xf>
    <xf numFmtId="189" fontId="11" fillId="0" borderId="14" xfId="0" applyNumberFormat="1" applyFont="1" applyBorder="1" applyAlignment="1" applyProtection="1">
      <alignment horizontal="center" vertical="center"/>
      <protection locked="0"/>
    </xf>
    <xf numFmtId="0" fontId="6" fillId="0" borderId="0" xfId="0" applyFont="1" applyBorder="1" applyAlignment="1">
      <alignment horizontal="left" vertical="top"/>
    </xf>
    <xf numFmtId="0" fontId="5" fillId="0" borderId="14" xfId="0" applyFont="1" applyFill="1" applyBorder="1" applyAlignment="1" applyProtection="1">
      <alignment vertical="top" wrapText="1"/>
      <protection locked="0"/>
    </xf>
    <xf numFmtId="0" fontId="5" fillId="0" borderId="17" xfId="0" applyFont="1" applyFill="1" applyBorder="1" applyAlignment="1">
      <alignment vertical="top" wrapText="1"/>
    </xf>
    <xf numFmtId="0" fontId="5" fillId="0" borderId="16" xfId="0" applyFont="1" applyFill="1" applyBorder="1" applyAlignment="1">
      <alignment horizontal="justify" vertical="top" wrapText="1"/>
    </xf>
    <xf numFmtId="0" fontId="7" fillId="33" borderId="14" xfId="0" applyFont="1" applyFill="1" applyBorder="1" applyAlignment="1">
      <alignment vertical="top" wrapText="1"/>
    </xf>
    <xf numFmtId="0" fontId="8" fillId="33" borderId="14" xfId="0" applyFont="1" applyFill="1" applyBorder="1" applyAlignment="1">
      <alignment vertical="top" wrapText="1"/>
    </xf>
    <xf numFmtId="0" fontId="8" fillId="0" borderId="14" xfId="0" applyFont="1" applyFill="1" applyBorder="1" applyAlignment="1" applyProtection="1">
      <alignment horizontal="left" vertical="top" wrapText="1"/>
      <protection locked="0"/>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6" fillId="0" borderId="14" xfId="0" applyFont="1" applyBorder="1" applyAlignment="1">
      <alignment vertical="top" wrapText="1"/>
    </xf>
    <xf numFmtId="0" fontId="6" fillId="0" borderId="14" xfId="0" applyFont="1" applyBorder="1" applyAlignment="1">
      <alignment horizontal="left" vertical="top"/>
    </xf>
    <xf numFmtId="0" fontId="77" fillId="0" borderId="17" xfId="0" applyFont="1" applyFill="1" applyBorder="1" applyAlignment="1">
      <alignment horizontal="justify" vertical="top" wrapText="1"/>
    </xf>
    <xf numFmtId="0" fontId="7" fillId="0" borderId="17" xfId="0" applyFont="1" applyFill="1" applyBorder="1" applyAlignment="1">
      <alignment horizontal="left" vertical="top" wrapText="1"/>
    </xf>
    <xf numFmtId="0" fontId="7" fillId="0" borderId="16" xfId="0" applyFont="1" applyFill="1" applyBorder="1" applyAlignment="1">
      <alignment horizontal="justify" vertical="top" wrapText="1"/>
    </xf>
    <xf numFmtId="0" fontId="7" fillId="0" borderId="16" xfId="0" applyFont="1" applyFill="1" applyBorder="1" applyAlignment="1">
      <alignment vertical="top" wrapText="1"/>
    </xf>
    <xf numFmtId="0" fontId="5" fillId="0" borderId="16" xfId="0" applyFont="1" applyFill="1" applyBorder="1" applyAlignment="1">
      <alignment vertical="top" wrapText="1"/>
    </xf>
    <xf numFmtId="0" fontId="5" fillId="0" borderId="17" xfId="0" applyFont="1" applyFill="1" applyBorder="1" applyAlignment="1">
      <alignment horizontal="left" vertical="top" wrapText="1"/>
    </xf>
    <xf numFmtId="0" fontId="4" fillId="0" borderId="0" xfId="0" applyFont="1" applyAlignment="1">
      <alignment horizontal="left" vertical="top"/>
    </xf>
    <xf numFmtId="192" fontId="90" fillId="38" borderId="33" xfId="0" applyNumberFormat="1" applyFont="1" applyFill="1" applyBorder="1" applyAlignment="1" applyProtection="1">
      <alignment horizontal="right"/>
      <protection locked="0"/>
    </xf>
    <xf numFmtId="0" fontId="6" fillId="0" borderId="0" xfId="0" applyFont="1" applyBorder="1" applyAlignment="1">
      <alignment horizontal="center" vertical="top"/>
    </xf>
    <xf numFmtId="0" fontId="5" fillId="0" borderId="14" xfId="0" applyFont="1" applyBorder="1" applyAlignment="1">
      <alignment horizontal="center" vertical="top" wrapText="1"/>
    </xf>
    <xf numFmtId="0" fontId="7" fillId="0" borderId="14" xfId="0" applyFont="1" applyBorder="1" applyAlignment="1">
      <alignment horizontal="center" vertical="top" wrapText="1"/>
    </xf>
    <xf numFmtId="16" fontId="7" fillId="0" borderId="14" xfId="0" applyNumberFormat="1" applyFont="1" applyBorder="1" applyAlignment="1">
      <alignment horizontal="center" vertical="top"/>
    </xf>
    <xf numFmtId="0" fontId="7" fillId="0" borderId="14" xfId="0" applyFont="1" applyBorder="1" applyAlignment="1">
      <alignment horizontal="center" vertical="top"/>
    </xf>
    <xf numFmtId="0" fontId="5" fillId="0" borderId="14" xfId="0" applyFont="1" applyBorder="1" applyAlignment="1">
      <alignment horizontal="center" vertical="top"/>
    </xf>
    <xf numFmtId="0" fontId="8" fillId="0" borderId="14" xfId="0" applyFont="1" applyBorder="1" applyAlignment="1">
      <alignment horizontal="center" vertical="top"/>
    </xf>
    <xf numFmtId="16" fontId="7" fillId="0" borderId="14" xfId="0" applyNumberFormat="1" applyFont="1" applyBorder="1" applyAlignment="1">
      <alignment horizontal="center" vertical="top" wrapText="1"/>
    </xf>
    <xf numFmtId="0" fontId="6" fillId="0" borderId="14" xfId="0" applyFont="1" applyFill="1" applyBorder="1" applyAlignment="1">
      <alignment horizontal="center" vertical="top" wrapText="1"/>
    </xf>
    <xf numFmtId="0" fontId="8" fillId="0" borderId="14" xfId="0" applyFont="1" applyBorder="1" applyAlignment="1">
      <alignment horizontal="center" vertical="top" wrapText="1"/>
    </xf>
    <xf numFmtId="0" fontId="6" fillId="0" borderId="14" xfId="0" applyFont="1" applyBorder="1" applyAlignment="1">
      <alignment horizontal="center" vertical="top"/>
    </xf>
    <xf numFmtId="0" fontId="76" fillId="0" borderId="14" xfId="0" applyFont="1" applyBorder="1" applyAlignment="1">
      <alignment horizontal="center" vertical="top" wrapText="1"/>
    </xf>
    <xf numFmtId="49" fontId="7" fillId="0" borderId="14" xfId="0" applyNumberFormat="1" applyFont="1" applyBorder="1" applyAlignment="1">
      <alignment horizontal="center" vertical="top"/>
    </xf>
    <xf numFmtId="0" fontId="4" fillId="0" borderId="12"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Border="1" applyAlignment="1">
      <alignment horizontal="center"/>
    </xf>
    <xf numFmtId="3" fontId="5" fillId="0" borderId="0" xfId="0" applyNumberFormat="1" applyFont="1" applyBorder="1" applyAlignment="1">
      <alignment horizontal="center"/>
    </xf>
    <xf numFmtId="4" fontId="5" fillId="0" borderId="0" xfId="0" applyNumberFormat="1" applyFont="1" applyBorder="1" applyAlignment="1">
      <alignment horizontal="right"/>
    </xf>
    <xf numFmtId="192" fontId="90" fillId="0" borderId="0" xfId="0" applyNumberFormat="1" applyFont="1" applyFill="1" applyBorder="1" applyAlignment="1" applyProtection="1">
      <alignment horizontal="right"/>
      <protection locked="0"/>
    </xf>
    <xf numFmtId="192" fontId="90" fillId="0" borderId="34" xfId="0" applyNumberFormat="1" applyFont="1" applyFill="1" applyBorder="1" applyAlignment="1" applyProtection="1">
      <alignment horizontal="right"/>
      <protection locked="0"/>
    </xf>
    <xf numFmtId="0" fontId="0" fillId="0" borderId="0" xfId="0" applyAlignment="1">
      <alignment vertical="center"/>
    </xf>
    <xf numFmtId="0" fontId="5" fillId="0" borderId="17" xfId="0" applyFont="1" applyBorder="1" applyAlignment="1">
      <alignment horizontal="center" vertical="center"/>
    </xf>
    <xf numFmtId="0" fontId="5" fillId="0" borderId="16" xfId="0" applyFont="1" applyBorder="1" applyAlignment="1">
      <alignment horizontal="left" vertical="center"/>
    </xf>
    <xf numFmtId="0" fontId="4" fillId="0" borderId="0" xfId="0" applyFont="1" applyBorder="1" applyAlignment="1">
      <alignment vertical="center"/>
    </xf>
    <xf numFmtId="192" fontId="90" fillId="38" borderId="33" xfId="0" applyNumberFormat="1" applyFont="1" applyFill="1" applyBorder="1" applyAlignment="1" applyProtection="1">
      <alignment horizontal="right" vertical="center"/>
      <protection locked="0"/>
    </xf>
    <xf numFmtId="4" fontId="7" fillId="0" borderId="14" xfId="0" applyNumberFormat="1" applyFont="1" applyBorder="1" applyAlignment="1">
      <alignment horizontal="right" vertical="center"/>
    </xf>
    <xf numFmtId="0" fontId="11" fillId="0" borderId="17" xfId="59" applyFont="1" applyFill="1" applyBorder="1" applyAlignment="1">
      <alignment horizontal="center" vertical="center" wrapText="1"/>
      <protection/>
    </xf>
    <xf numFmtId="3" fontId="7" fillId="0" borderId="16" xfId="0" applyNumberFormat="1" applyFont="1" applyBorder="1" applyAlignment="1">
      <alignment horizontal="center"/>
    </xf>
    <xf numFmtId="3" fontId="7" fillId="0" borderId="17" xfId="0" applyNumberFormat="1" applyFont="1" applyBorder="1" applyAlignment="1">
      <alignment horizontal="center"/>
    </xf>
    <xf numFmtId="4" fontId="5" fillId="0" borderId="10" xfId="0" applyNumberFormat="1" applyFont="1" applyBorder="1" applyAlignment="1">
      <alignment horizontal="right"/>
    </xf>
    <xf numFmtId="189" fontId="11" fillId="0" borderId="16" xfId="0" applyNumberFormat="1" applyFont="1" applyFill="1" applyBorder="1" applyAlignment="1" applyProtection="1">
      <alignment horizontal="center" vertical="center" wrapText="1"/>
      <protection locked="0"/>
    </xf>
    <xf numFmtId="192" fontId="90" fillId="0" borderId="10" xfId="0" applyNumberFormat="1" applyFont="1" applyFill="1" applyBorder="1" applyAlignment="1" applyProtection="1">
      <alignment horizontal="right"/>
      <protection locked="0"/>
    </xf>
    <xf numFmtId="192" fontId="90" fillId="0" borderId="16" xfId="0" applyNumberFormat="1" applyFont="1" applyFill="1" applyBorder="1" applyAlignment="1" applyProtection="1">
      <alignment horizontal="right"/>
      <protection locked="0"/>
    </xf>
    <xf numFmtId="192" fontId="90" fillId="0" borderId="33" xfId="0" applyNumberFormat="1" applyFont="1" applyFill="1" applyBorder="1" applyAlignment="1" applyProtection="1">
      <alignment horizontal="right"/>
      <protection locked="0"/>
    </xf>
    <xf numFmtId="192" fontId="90" fillId="0" borderId="22" xfId="0" applyNumberFormat="1" applyFont="1" applyFill="1" applyBorder="1" applyAlignment="1" applyProtection="1">
      <alignment horizontal="right"/>
      <protection locked="0"/>
    </xf>
    <xf numFmtId="0" fontId="0" fillId="0" borderId="0" xfId="0" applyAlignment="1">
      <alignment horizontal="left"/>
    </xf>
    <xf numFmtId="0" fontId="10" fillId="0" borderId="14" xfId="61" applyFont="1" applyFill="1" applyBorder="1" applyAlignment="1">
      <alignment horizontal="left" vertical="top"/>
      <protection/>
    </xf>
    <xf numFmtId="0" fontId="5" fillId="0" borderId="14" xfId="61" applyFont="1" applyFill="1" applyBorder="1" applyAlignment="1">
      <alignment horizontal="center" vertical="center" wrapText="1"/>
      <protection/>
    </xf>
    <xf numFmtId="0" fontId="7" fillId="0" borderId="14" xfId="61" applyFont="1" applyFill="1" applyBorder="1" applyAlignment="1" quotePrefix="1">
      <alignment horizontal="center" vertical="center" wrapText="1"/>
      <protection/>
    </xf>
    <xf numFmtId="0" fontId="7" fillId="0" borderId="14" xfId="61" applyFont="1" applyFill="1" applyBorder="1" applyAlignment="1">
      <alignment horizontal="center" vertical="center" wrapText="1"/>
      <protection/>
    </xf>
    <xf numFmtId="0" fontId="7" fillId="0" borderId="14" xfId="61" applyFont="1" applyFill="1" applyBorder="1" applyAlignment="1">
      <alignment horizontal="left" vertical="top" wrapText="1"/>
      <protection/>
    </xf>
    <xf numFmtId="0" fontId="5" fillId="0" borderId="14" xfId="61" applyFont="1" applyFill="1" applyBorder="1" applyAlignment="1">
      <alignment horizontal="left" vertical="top"/>
      <protection/>
    </xf>
    <xf numFmtId="0" fontId="5" fillId="0" borderId="14" xfId="61" applyFont="1" applyFill="1" applyBorder="1" applyAlignment="1" quotePrefix="1">
      <alignment horizontal="left" vertical="top"/>
      <protection/>
    </xf>
    <xf numFmtId="0" fontId="11" fillId="0" borderId="14" xfId="61" applyFont="1" applyFill="1" applyBorder="1" applyAlignment="1" quotePrefix="1">
      <alignment horizontal="left" vertical="top"/>
      <protection/>
    </xf>
    <xf numFmtId="0" fontId="7" fillId="0" borderId="14" xfId="61" applyFont="1" applyFill="1" applyBorder="1" applyAlignment="1">
      <alignment horizontal="left" vertical="top"/>
      <protection/>
    </xf>
    <xf numFmtId="0" fontId="7" fillId="0" borderId="14" xfId="61" applyFont="1" applyBorder="1" applyAlignment="1">
      <alignment horizontal="left" vertical="top" wrapText="1"/>
      <protection/>
    </xf>
    <xf numFmtId="0" fontId="5" fillId="0" borderId="14" xfId="61" applyFont="1" applyFill="1" applyBorder="1" applyAlignment="1">
      <alignment horizontal="left" vertical="top" wrapText="1"/>
      <protection/>
    </xf>
    <xf numFmtId="0" fontId="11" fillId="0" borderId="14" xfId="61" applyFont="1" applyFill="1" applyBorder="1" applyAlignment="1">
      <alignment horizontal="left" vertical="top" wrapText="1"/>
      <protection/>
    </xf>
    <xf numFmtId="49" fontId="7" fillId="0" borderId="14" xfId="61" applyNumberFormat="1" applyFont="1" applyFill="1" applyBorder="1" applyAlignment="1">
      <alignment horizontal="left" vertical="top" wrapText="1"/>
      <protection/>
    </xf>
    <xf numFmtId="0" fontId="7" fillId="35" borderId="14" xfId="61" applyFont="1" applyFill="1" applyBorder="1" applyAlignment="1">
      <alignment horizontal="left" vertical="top" wrapText="1"/>
      <protection/>
    </xf>
    <xf numFmtId="0" fontId="5" fillId="0" borderId="14" xfId="61" applyFont="1" applyBorder="1" applyAlignment="1">
      <alignment horizontal="left" vertical="top" wrapText="1"/>
      <protection/>
    </xf>
    <xf numFmtId="0" fontId="0" fillId="0" borderId="0" xfId="0" applyAlignment="1">
      <alignment horizontal="left" vertical="top"/>
    </xf>
    <xf numFmtId="0" fontId="10" fillId="0" borderId="0" xfId="61" applyAlignment="1">
      <alignment horizontal="left" vertical="top"/>
      <protection/>
    </xf>
    <xf numFmtId="0" fontId="5" fillId="0" borderId="14" xfId="61" applyFont="1" applyFill="1" applyBorder="1" applyAlignment="1" quotePrefix="1">
      <alignment horizontal="left" vertical="top" wrapText="1"/>
      <protection/>
    </xf>
    <xf numFmtId="16" fontId="10" fillId="0" borderId="14" xfId="61" applyNumberFormat="1" applyFont="1" applyFill="1" applyBorder="1" applyAlignment="1" quotePrefix="1">
      <alignment horizontal="left" vertical="top"/>
      <protection/>
    </xf>
    <xf numFmtId="0" fontId="10" fillId="0" borderId="14" xfId="61" applyBorder="1" applyAlignment="1">
      <alignment horizontal="left" vertical="top"/>
      <protection/>
    </xf>
    <xf numFmtId="13" fontId="10" fillId="0" borderId="14" xfId="61" applyNumberFormat="1" applyFont="1" applyFill="1" applyBorder="1" applyAlignment="1" quotePrefix="1">
      <alignment horizontal="left" vertical="top"/>
      <protection/>
    </xf>
    <xf numFmtId="11" fontId="5" fillId="0" borderId="14" xfId="61" applyNumberFormat="1" applyFont="1" applyFill="1" applyBorder="1" applyAlignment="1">
      <alignment horizontal="left" vertical="top" wrapText="1"/>
      <protection/>
    </xf>
    <xf numFmtId="16" fontId="10" fillId="0" borderId="14" xfId="61" applyNumberFormat="1" applyFont="1" applyFill="1" applyBorder="1" applyAlignment="1">
      <alignment horizontal="left" vertical="top"/>
      <protection/>
    </xf>
    <xf numFmtId="0" fontId="7" fillId="0" borderId="14" xfId="61" applyFont="1" applyBorder="1" applyAlignment="1">
      <alignment horizontal="left" vertical="top"/>
      <protection/>
    </xf>
    <xf numFmtId="0" fontId="11" fillId="0" borderId="14" xfId="61" applyFont="1" applyBorder="1" applyAlignment="1">
      <alignment horizontal="left" vertical="top"/>
      <protection/>
    </xf>
    <xf numFmtId="13" fontId="11" fillId="0" borderId="14" xfId="61" applyNumberFormat="1" applyFont="1" applyFill="1" applyBorder="1" applyAlignment="1" quotePrefix="1">
      <alignment horizontal="left" vertical="top"/>
      <protection/>
    </xf>
    <xf numFmtId="0" fontId="11" fillId="0" borderId="14" xfId="61" applyFont="1" applyFill="1" applyBorder="1" applyAlignment="1">
      <alignment horizontal="left" vertical="top"/>
      <protection/>
    </xf>
    <xf numFmtId="0" fontId="10" fillId="0" borderId="14" xfId="61" applyFont="1" applyFill="1" applyBorder="1" applyAlignment="1" quotePrefix="1">
      <alignment horizontal="left" vertical="top"/>
      <protection/>
    </xf>
    <xf numFmtId="49" fontId="7" fillId="0" borderId="14" xfId="61" applyNumberFormat="1" applyFont="1" applyFill="1" applyBorder="1" applyAlignment="1">
      <alignment horizontal="left" vertical="top"/>
      <protection/>
    </xf>
    <xf numFmtId="0" fontId="11" fillId="0" borderId="14" xfId="61" applyFont="1" applyBorder="1" applyAlignment="1">
      <alignment horizontal="left" vertical="top" wrapText="1"/>
      <protection/>
    </xf>
    <xf numFmtId="0" fontId="5" fillId="0" borderId="14" xfId="61" applyFont="1" applyFill="1" applyBorder="1" applyAlignment="1" applyProtection="1">
      <alignment horizontal="left" vertical="top" wrapText="1"/>
      <protection locked="0"/>
    </xf>
    <xf numFmtId="49" fontId="7" fillId="0" borderId="14" xfId="61" applyNumberFormat="1" applyFont="1" applyFill="1" applyBorder="1" applyAlignment="1" quotePrefix="1">
      <alignment horizontal="left" vertical="top"/>
      <protection/>
    </xf>
    <xf numFmtId="9" fontId="5" fillId="0" borderId="14" xfId="61" applyNumberFormat="1" applyFont="1" applyFill="1" applyBorder="1" applyAlignment="1">
      <alignment horizontal="left" vertical="top" wrapText="1"/>
      <protection/>
    </xf>
    <xf numFmtId="0" fontId="0" fillId="0" borderId="0" xfId="0" applyAlignment="1">
      <alignment horizontal="center" vertical="center"/>
    </xf>
    <xf numFmtId="189" fontId="11" fillId="0" borderId="21" xfId="59" applyNumberFormat="1" applyFont="1" applyFill="1" applyBorder="1" applyAlignment="1" applyProtection="1">
      <alignment vertical="center"/>
      <protection/>
    </xf>
    <xf numFmtId="192" fontId="90" fillId="38" borderId="33" xfId="0" applyNumberFormat="1" applyFont="1" applyFill="1" applyBorder="1" applyAlignment="1" applyProtection="1">
      <alignment horizontal="right"/>
      <protection/>
    </xf>
    <xf numFmtId="0" fontId="88" fillId="0" borderId="0" xfId="0" applyFont="1" applyBorder="1" applyAlignment="1" applyProtection="1">
      <alignment horizontal="left" vertical="center" wrapText="1"/>
      <protection/>
    </xf>
    <xf numFmtId="0" fontId="0" fillId="0" borderId="0" xfId="0" applyAlignment="1" applyProtection="1">
      <alignment wrapText="1"/>
      <protection/>
    </xf>
    <xf numFmtId="0" fontId="5" fillId="34" borderId="14" xfId="59" applyFont="1" applyFill="1" applyBorder="1" applyAlignment="1">
      <alignment horizontal="left" vertical="top" wrapText="1"/>
      <protection/>
    </xf>
    <xf numFmtId="0" fontId="5" fillId="34" borderId="17" xfId="59" applyFont="1" applyFill="1" applyBorder="1" applyAlignment="1">
      <alignment horizontal="left" vertical="top" wrapText="1"/>
      <protection/>
    </xf>
    <xf numFmtId="0" fontId="5" fillId="34" borderId="16" xfId="59" applyFont="1" applyFill="1" applyBorder="1" applyAlignment="1">
      <alignment horizontal="left" vertical="top" wrapText="1"/>
      <protection/>
    </xf>
    <xf numFmtId="0" fontId="5" fillId="34" borderId="15" xfId="59" applyFont="1" applyFill="1" applyBorder="1" applyAlignment="1">
      <alignment horizontal="left" vertical="top" wrapText="1"/>
      <protection/>
    </xf>
    <xf numFmtId="0" fontId="10" fillId="0" borderId="17" xfId="59" applyFont="1" applyFill="1" applyBorder="1" applyAlignment="1">
      <alignment horizontal="left" vertical="top" wrapText="1"/>
      <protection/>
    </xf>
    <xf numFmtId="0" fontId="10" fillId="0" borderId="16" xfId="59" applyFont="1" applyFill="1" applyBorder="1" applyAlignment="1">
      <alignment horizontal="left" vertical="top" wrapText="1"/>
      <protection/>
    </xf>
    <xf numFmtId="0" fontId="10" fillId="0" borderId="15" xfId="59" applyFont="1" applyFill="1" applyBorder="1" applyAlignment="1">
      <alignment horizontal="left" vertical="top" wrapText="1"/>
      <protection/>
    </xf>
    <xf numFmtId="0" fontId="21" fillId="0" borderId="17" xfId="59" applyFont="1" applyFill="1" applyBorder="1" applyAlignment="1">
      <alignment horizontal="left" vertical="top" wrapText="1"/>
      <protection/>
    </xf>
    <xf numFmtId="0" fontId="20" fillId="0" borderId="16" xfId="59" applyFont="1" applyFill="1" applyBorder="1" applyAlignment="1">
      <alignment horizontal="left" vertical="top" wrapText="1"/>
      <protection/>
    </xf>
    <xf numFmtId="0" fontId="20" fillId="0" borderId="15" xfId="59" applyFont="1" applyFill="1" applyBorder="1" applyAlignment="1">
      <alignment horizontal="left" vertical="top" wrapText="1"/>
      <protection/>
    </xf>
    <xf numFmtId="1" fontId="14" fillId="0" borderId="0" xfId="0" applyNumberFormat="1" applyFont="1" applyFill="1" applyBorder="1" applyAlignment="1">
      <alignment vertical="top" wrapText="1"/>
    </xf>
    <xf numFmtId="0" fontId="15" fillId="0" borderId="0" xfId="0" applyFont="1" applyAlignment="1">
      <alignment vertical="top" wrapText="1"/>
    </xf>
    <xf numFmtId="0" fontId="14" fillId="0" borderId="0" xfId="0" applyFont="1" applyFill="1" applyBorder="1" applyAlignment="1">
      <alignment wrapText="1"/>
    </xf>
    <xf numFmtId="0" fontId="15" fillId="0" borderId="0" xfId="0" applyFont="1" applyAlignment="1">
      <alignment wrapText="1"/>
    </xf>
    <xf numFmtId="49" fontId="6" fillId="0" borderId="17" xfId="61" applyNumberFormat="1" applyFont="1" applyFill="1" applyBorder="1" applyAlignment="1">
      <alignment horizontal="left" vertical="top"/>
      <protection/>
    </xf>
    <xf numFmtId="49" fontId="6" fillId="0" borderId="16" xfId="61" applyNumberFormat="1" applyFont="1" applyFill="1" applyBorder="1" applyAlignment="1">
      <alignment horizontal="left" vertical="top"/>
      <protection/>
    </xf>
    <xf numFmtId="49" fontId="6" fillId="0" borderId="15" xfId="61" applyNumberFormat="1" applyFont="1" applyFill="1" applyBorder="1" applyAlignment="1">
      <alignment horizontal="lef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avadno 2 2" xfId="57"/>
    <cellStyle name="Navadno_List1" xfId="58"/>
    <cellStyle name="Navadno_PODLAGA ZA SPECIFIKACIJO 2" xfId="59"/>
    <cellStyle name="Neutral" xfId="60"/>
    <cellStyle name="Normal 2" xfId="61"/>
    <cellStyle name="Normal_Popis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A10" sqref="A10:E10"/>
    </sheetView>
  </sheetViews>
  <sheetFormatPr defaultColWidth="8.796875" defaultRowHeight="14.25"/>
  <cols>
    <col min="2" max="2" width="26.5" style="0" customWidth="1"/>
    <col min="3" max="3" width="19.69921875" style="0" customWidth="1"/>
    <col min="6" max="6" width="28.09765625" style="0" customWidth="1"/>
  </cols>
  <sheetData>
    <row r="1" spans="1:6" ht="15">
      <c r="A1" s="290" t="s">
        <v>1110</v>
      </c>
      <c r="B1" s="291"/>
      <c r="C1" s="292"/>
      <c r="D1" s="293"/>
      <c r="E1" s="294"/>
      <c r="F1" s="295"/>
    </row>
    <row r="2" spans="1:6" ht="15">
      <c r="A2" s="296"/>
      <c r="B2" s="297"/>
      <c r="C2" s="298"/>
      <c r="D2" s="299"/>
      <c r="E2" s="300"/>
      <c r="F2" s="300"/>
    </row>
    <row r="3" spans="1:6" ht="14.25">
      <c r="A3" s="301" t="s">
        <v>2</v>
      </c>
      <c r="B3" s="302" t="s">
        <v>1081</v>
      </c>
      <c r="C3" s="302"/>
      <c r="D3" s="302"/>
      <c r="E3" s="302"/>
      <c r="F3" s="303">
        <f>'ELEKTRO DEL'!F24</f>
        <v>0</v>
      </c>
    </row>
    <row r="4" spans="1:6" ht="14.25">
      <c r="A4" s="301">
        <v>2</v>
      </c>
      <c r="B4" s="302" t="s">
        <v>1082</v>
      </c>
      <c r="C4" s="302"/>
      <c r="D4" s="302"/>
      <c r="E4" s="302"/>
      <c r="F4" s="304">
        <f>'GRADBENI DEL'!F11</f>
        <v>0</v>
      </c>
    </row>
    <row r="5" spans="1:6" ht="15" thickBot="1">
      <c r="A5" s="305">
        <v>3</v>
      </c>
      <c r="B5" s="306" t="s">
        <v>1080</v>
      </c>
      <c r="C5" s="306"/>
      <c r="D5" s="306"/>
      <c r="E5" s="306"/>
      <c r="F5" s="307">
        <f>'STROJNI DEL'!F13</f>
        <v>0</v>
      </c>
    </row>
    <row r="6" spans="1:6" ht="15" thickTop="1">
      <c r="A6" s="308"/>
      <c r="B6" s="309" t="s">
        <v>724</v>
      </c>
      <c r="C6" s="309"/>
      <c r="D6" s="309"/>
      <c r="E6" s="310"/>
      <c r="F6" s="311">
        <f>SUM(F3:F5)</f>
        <v>0</v>
      </c>
    </row>
    <row r="7" spans="1:6" ht="15" thickBot="1">
      <c r="A7" s="312"/>
      <c r="B7" s="313" t="s">
        <v>725</v>
      </c>
      <c r="C7" s="314">
        <v>0.22</v>
      </c>
      <c r="D7" s="313"/>
      <c r="E7" s="315"/>
      <c r="F7" s="316">
        <f>F6*0.22</f>
        <v>0</v>
      </c>
    </row>
    <row r="8" spans="1:6" ht="15.75" thickBot="1" thickTop="1">
      <c r="A8" s="317"/>
      <c r="B8" s="318" t="s">
        <v>726</v>
      </c>
      <c r="C8" s="318"/>
      <c r="D8" s="318"/>
      <c r="E8" s="319"/>
      <c r="F8" s="320">
        <f>SUM(F6:F7)</f>
        <v>0</v>
      </c>
    </row>
    <row r="9" spans="1:6" ht="14.25">
      <c r="A9" s="321"/>
      <c r="B9" s="321"/>
      <c r="C9" s="321"/>
      <c r="D9" s="321"/>
      <c r="E9" s="321"/>
      <c r="F9" s="321"/>
    </row>
    <row r="10" spans="1:6" ht="14.25">
      <c r="A10" s="425" t="s">
        <v>1083</v>
      </c>
      <c r="B10" s="426"/>
      <c r="C10" s="426"/>
      <c r="D10" s="426"/>
      <c r="E10" s="426"/>
      <c r="F10" s="321"/>
    </row>
    <row r="11" spans="1:6" ht="14.25">
      <c r="A11" s="425" t="s">
        <v>1084</v>
      </c>
      <c r="B11" s="426"/>
      <c r="C11" s="426"/>
      <c r="D11" s="426"/>
      <c r="E11" s="426"/>
      <c r="F11" s="321"/>
    </row>
    <row r="12" spans="1:6" ht="14.25">
      <c r="A12" s="322" t="s">
        <v>1085</v>
      </c>
      <c r="B12" s="323"/>
      <c r="C12" s="323"/>
      <c r="D12" s="323"/>
      <c r="E12" s="323"/>
      <c r="F12" s="321"/>
    </row>
  </sheetData>
  <sheetProtection password="C48A" sheet="1"/>
  <mergeCells count="2">
    <mergeCell ref="A10:E10"/>
    <mergeCell ref="A11:E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19"/>
  <sheetViews>
    <sheetView zoomScalePageLayoutView="0" workbookViewId="0" topLeftCell="A284">
      <selection activeCell="B308" sqref="B308"/>
    </sheetView>
  </sheetViews>
  <sheetFormatPr defaultColWidth="8.796875" defaultRowHeight="14.25"/>
  <cols>
    <col min="1" max="1" width="6.3984375" style="0" customWidth="1"/>
    <col min="2" max="2" width="53.09765625" style="93" customWidth="1"/>
    <col min="3" max="3" width="7.19921875" style="0" customWidth="1"/>
    <col min="4" max="4" width="7.8984375" style="0" customWidth="1"/>
    <col min="6" max="6" width="9.3984375" style="0" customWidth="1"/>
  </cols>
  <sheetData>
    <row r="1" spans="1:6" s="373" customFormat="1" ht="26.25" customHeight="1">
      <c r="A1" s="188" t="s">
        <v>715</v>
      </c>
      <c r="B1" s="189" t="str">
        <f>B38</f>
        <v>SKUPAJ DEMONTAŽA IN PRESTAVITEV OPREME POŽARNO ČRPALIŠČE TRO V ČRPALIŠČE RIŽANA</v>
      </c>
      <c r="C1" s="189"/>
      <c r="D1" s="189"/>
      <c r="E1" s="190"/>
      <c r="F1" s="300">
        <f>F38</f>
        <v>0</v>
      </c>
    </row>
    <row r="2" spans="1:6" s="373" customFormat="1" ht="30" customHeight="1">
      <c r="A2" s="188" t="s">
        <v>716</v>
      </c>
      <c r="B2" s="191" t="str">
        <f>B48</f>
        <v>SKUPAJ DEMONTAŽA OPREME POŽARNO ČRPALIŠČE TRO IN PRESTAVITEV V SKLADIŠČE INVESTITORJA</v>
      </c>
      <c r="C2" s="191"/>
      <c r="D2" s="191"/>
      <c r="E2" s="191"/>
      <c r="F2" s="300">
        <f>F48</f>
        <v>0</v>
      </c>
    </row>
    <row r="3" spans="1:6" s="373" customFormat="1" ht="27.75" customHeight="1">
      <c r="A3" s="188" t="s">
        <v>717</v>
      </c>
      <c r="B3" s="189" t="str">
        <f>B76</f>
        <v>SKUPAJ ODSTRANITVENA DELA IZ ČRPALIŠČA TRO</v>
      </c>
      <c r="C3" s="189"/>
      <c r="D3" s="189"/>
      <c r="E3" s="190"/>
      <c r="F3" s="300">
        <f>F76</f>
        <v>0</v>
      </c>
    </row>
    <row r="4" spans="1:6" s="373" customFormat="1" ht="27.75" customHeight="1">
      <c r="A4" s="188" t="s">
        <v>718</v>
      </c>
      <c r="B4" s="189" t="str">
        <f>B85</f>
        <v>SKUPAJ VMESNO STANJE ČRPALIŠČE RIŽANA</v>
      </c>
      <c r="C4" s="189"/>
      <c r="D4" s="189"/>
      <c r="E4" s="189"/>
      <c r="F4" s="300">
        <f>F85</f>
        <v>0</v>
      </c>
    </row>
    <row r="5" spans="1:6" s="373" customFormat="1" ht="27.75" customHeight="1">
      <c r="A5" s="188" t="s">
        <v>719</v>
      </c>
      <c r="B5" s="189" t="str">
        <f>B91</f>
        <v>SKUPAJ DEMONTAŽA OPREME ČRPALIŠČE RIŽANA IN PONOVNA VGRADNJA</v>
      </c>
      <c r="C5" s="189"/>
      <c r="D5" s="189"/>
      <c r="E5" s="190"/>
      <c r="F5" s="300">
        <f>F91</f>
        <v>0</v>
      </c>
    </row>
    <row r="6" spans="1:6" s="373" customFormat="1" ht="27.75" customHeight="1">
      <c r="A6" s="188" t="s">
        <v>720</v>
      </c>
      <c r="B6" s="189" t="str">
        <f>B104</f>
        <v>SKUPAJ DEMONTAŽA OPREME ČRPALIŠČE RIŽANA IN PRESTAVITEV V SKLADIŠČE INVESTITORJA</v>
      </c>
      <c r="C6" s="189"/>
      <c r="D6" s="189"/>
      <c r="E6" s="190"/>
      <c r="F6" s="300">
        <f>F104</f>
        <v>0</v>
      </c>
    </row>
    <row r="7" spans="1:6" s="373" customFormat="1" ht="27.75" customHeight="1">
      <c r="A7" s="188" t="s">
        <v>721</v>
      </c>
      <c r="B7" s="189" t="str">
        <f>B129</f>
        <v>SKUPAJ ODSTRANITVENA DELA IZ ČRPALIŠČA RIŽANA</v>
      </c>
      <c r="C7" s="189"/>
      <c r="D7" s="189"/>
      <c r="E7" s="190"/>
      <c r="F7" s="300">
        <f>F129</f>
        <v>0</v>
      </c>
    </row>
    <row r="8" spans="1:6" s="373" customFormat="1" ht="27.75" customHeight="1">
      <c r="A8" s="188" t="s">
        <v>722</v>
      </c>
      <c r="B8" s="189" t="str">
        <f>B308</f>
        <v>SKUPAJ NOVO POŽARNO ČRPALIŠČE RIŽANA</v>
      </c>
      <c r="C8" s="189"/>
      <c r="D8" s="189"/>
      <c r="E8" s="190"/>
      <c r="F8" s="300">
        <f>F308</f>
        <v>0</v>
      </c>
    </row>
    <row r="9" spans="1:6" s="373" customFormat="1" ht="27.75" customHeight="1">
      <c r="A9" s="188" t="s">
        <v>723</v>
      </c>
      <c r="B9" s="189" t="str">
        <f>B318</f>
        <v>SKUPAJ OSTALA MONTAŽNA DELA</v>
      </c>
      <c r="C9" s="189"/>
      <c r="D9" s="189"/>
      <c r="E9" s="190"/>
      <c r="F9" s="300">
        <f>F318</f>
        <v>0</v>
      </c>
    </row>
    <row r="10" spans="1:6" s="373" customFormat="1" ht="27.75" customHeight="1">
      <c r="A10" s="188" t="s">
        <v>1097</v>
      </c>
      <c r="B10" s="189" t="s">
        <v>1098</v>
      </c>
      <c r="C10" s="189"/>
      <c r="D10" s="189"/>
      <c r="E10" s="190"/>
      <c r="F10" s="300">
        <f>0.05*SUM(F1:F9)</f>
        <v>0</v>
      </c>
    </row>
    <row r="11" spans="1:6" ht="15" thickBot="1">
      <c r="A11" s="192"/>
      <c r="B11" s="288"/>
      <c r="C11" s="193"/>
      <c r="D11" s="193"/>
      <c r="E11" s="194"/>
      <c r="F11" s="423"/>
    </row>
    <row r="12" spans="1:6" ht="14.25">
      <c r="A12" s="195"/>
      <c r="B12" s="198" t="s">
        <v>714</v>
      </c>
      <c r="C12" s="195"/>
      <c r="D12" s="195"/>
      <c r="E12" s="196"/>
      <c r="F12" s="300">
        <f>SUM(F1:F9)</f>
        <v>0</v>
      </c>
    </row>
    <row r="13" spans="1:6" ht="15" thickBot="1">
      <c r="A13" s="192"/>
      <c r="B13" s="288" t="s">
        <v>1099</v>
      </c>
      <c r="C13" s="192"/>
      <c r="D13" s="192"/>
      <c r="E13" s="194"/>
      <c r="F13" s="423">
        <f>SUM(F1:F10)</f>
        <v>0</v>
      </c>
    </row>
    <row r="14" spans="1:6" ht="14.25">
      <c r="A14" s="197"/>
      <c r="B14" s="198"/>
      <c r="C14" s="199"/>
      <c r="D14" s="195"/>
      <c r="E14" s="200"/>
      <c r="F14" s="200"/>
    </row>
    <row r="15" spans="1:6" ht="14.25">
      <c r="A15" s="197"/>
      <c r="B15" s="198"/>
      <c r="C15" s="199"/>
      <c r="D15" s="195"/>
      <c r="E15" s="200"/>
      <c r="F15" s="200"/>
    </row>
    <row r="16" spans="1:6" ht="14.25">
      <c r="A16" s="201"/>
      <c r="B16" s="198"/>
      <c r="C16" s="199"/>
      <c r="D16" s="195"/>
      <c r="E16" s="200"/>
      <c r="F16" s="200"/>
    </row>
    <row r="17" spans="1:6" ht="14.25">
      <c r="A17" s="197"/>
      <c r="B17" s="198"/>
      <c r="C17" s="199"/>
      <c r="D17" s="195"/>
      <c r="E17" s="200"/>
      <c r="F17" s="200"/>
    </row>
    <row r="18" spans="1:6" s="3" customFormat="1" ht="31.5" customHeight="1">
      <c r="A18" s="330" t="s">
        <v>727</v>
      </c>
      <c r="B18" s="203" t="s">
        <v>728</v>
      </c>
      <c r="C18" s="205" t="s">
        <v>729</v>
      </c>
      <c r="D18" s="205" t="s">
        <v>730</v>
      </c>
      <c r="E18" s="331" t="s">
        <v>731</v>
      </c>
      <c r="F18" s="332" t="s">
        <v>1086</v>
      </c>
    </row>
    <row r="19" spans="1:6" ht="14.25">
      <c r="A19" s="202" t="s">
        <v>732</v>
      </c>
      <c r="B19" s="208" t="s">
        <v>733</v>
      </c>
      <c r="C19" s="204"/>
      <c r="D19" s="209"/>
      <c r="E19" s="205"/>
      <c r="F19" s="206"/>
    </row>
    <row r="20" spans="1:6" ht="14.25">
      <c r="A20" s="202"/>
      <c r="B20" s="431" t="s">
        <v>734</v>
      </c>
      <c r="C20" s="432"/>
      <c r="D20" s="432"/>
      <c r="E20" s="432"/>
      <c r="F20" s="433"/>
    </row>
    <row r="21" spans="1:6" ht="16.5" customHeight="1">
      <c r="A21" s="210" t="s">
        <v>735</v>
      </c>
      <c r="B21" s="211" t="s">
        <v>49</v>
      </c>
      <c r="C21" s="204"/>
      <c r="D21" s="205"/>
      <c r="E21" s="206"/>
      <c r="F21" s="207"/>
    </row>
    <row r="22" spans="1:6" ht="15.75" thickBot="1">
      <c r="A22" s="212" t="s">
        <v>715</v>
      </c>
      <c r="B22" s="428" t="s">
        <v>736</v>
      </c>
      <c r="C22" s="429"/>
      <c r="D22" s="429"/>
      <c r="E22" s="429"/>
      <c r="F22" s="430"/>
    </row>
    <row r="23" spans="1:6" ht="36.75" thickBot="1">
      <c r="A23" s="213" t="s">
        <v>737</v>
      </c>
      <c r="B23" s="214" t="s">
        <v>738</v>
      </c>
      <c r="C23" s="215">
        <v>1</v>
      </c>
      <c r="D23" s="216" t="s">
        <v>53</v>
      </c>
      <c r="E23" s="377"/>
      <c r="F23" s="378">
        <f>ROUND(E23,2)*C23</f>
        <v>0</v>
      </c>
    </row>
    <row r="24" spans="1:6" ht="60.75" thickBot="1">
      <c r="A24" s="213" t="s">
        <v>739</v>
      </c>
      <c r="B24" s="214" t="s">
        <v>740</v>
      </c>
      <c r="C24" s="215">
        <v>1</v>
      </c>
      <c r="D24" s="216" t="s">
        <v>53</v>
      </c>
      <c r="E24" s="377"/>
      <c r="F24" s="378">
        <f>ROUND(E24,2)*C24</f>
        <v>0</v>
      </c>
    </row>
    <row r="25" spans="1:6" ht="84.75" thickBot="1">
      <c r="A25" s="213" t="s">
        <v>741</v>
      </c>
      <c r="B25" s="214" t="s">
        <v>742</v>
      </c>
      <c r="C25" s="215">
        <v>2</v>
      </c>
      <c r="D25" s="216" t="s">
        <v>53</v>
      </c>
      <c r="E25" s="377"/>
      <c r="F25" s="378">
        <f>ROUND(E25,2)*C25</f>
        <v>0</v>
      </c>
    </row>
    <row r="26" spans="1:6" ht="15" thickBot="1">
      <c r="A26" s="213" t="s">
        <v>743</v>
      </c>
      <c r="B26" s="214" t="s">
        <v>744</v>
      </c>
      <c r="C26" s="215">
        <v>1</v>
      </c>
      <c r="D26" s="216" t="s">
        <v>0</v>
      </c>
      <c r="E26" s="377"/>
      <c r="F26" s="378">
        <f aca="true" t="shared" si="0" ref="F26:F37">ROUND(E26,2)*C26</f>
        <v>0</v>
      </c>
    </row>
    <row r="27" spans="1:6" ht="24.75" thickBot="1">
      <c r="A27" s="213" t="s">
        <v>745</v>
      </c>
      <c r="B27" s="214" t="s">
        <v>746</v>
      </c>
      <c r="C27" s="215">
        <v>3</v>
      </c>
      <c r="D27" s="216" t="s">
        <v>0</v>
      </c>
      <c r="E27" s="377"/>
      <c r="F27" s="378">
        <f t="shared" si="0"/>
        <v>0</v>
      </c>
    </row>
    <row r="28" spans="1:6" ht="24.75" thickBot="1">
      <c r="A28" s="213" t="s">
        <v>747</v>
      </c>
      <c r="B28" s="214" t="s">
        <v>748</v>
      </c>
      <c r="C28" s="215">
        <v>1</v>
      </c>
      <c r="D28" s="216" t="s">
        <v>0</v>
      </c>
      <c r="E28" s="377"/>
      <c r="F28" s="378">
        <f t="shared" si="0"/>
        <v>0</v>
      </c>
    </row>
    <row r="29" spans="1:6" ht="15" thickBot="1">
      <c r="A29" s="213" t="s">
        <v>749</v>
      </c>
      <c r="B29" s="214" t="s">
        <v>750</v>
      </c>
      <c r="C29" s="215">
        <v>1</v>
      </c>
      <c r="D29" s="216" t="s">
        <v>53</v>
      </c>
      <c r="E29" s="377"/>
      <c r="F29" s="378">
        <f t="shared" si="0"/>
        <v>0</v>
      </c>
    </row>
    <row r="30" spans="1:6" ht="63" customHeight="1" thickBot="1">
      <c r="A30" s="213" t="s">
        <v>751</v>
      </c>
      <c r="B30" s="214" t="s">
        <v>752</v>
      </c>
      <c r="C30" s="215">
        <v>1</v>
      </c>
      <c r="D30" s="216" t="s">
        <v>53</v>
      </c>
      <c r="E30" s="377"/>
      <c r="F30" s="378">
        <f t="shared" si="0"/>
        <v>0</v>
      </c>
    </row>
    <row r="31" spans="1:6" ht="72.75" thickBot="1">
      <c r="A31" s="213" t="s">
        <v>753</v>
      </c>
      <c r="B31" s="218" t="s">
        <v>754</v>
      </c>
      <c r="C31" s="215">
        <v>1</v>
      </c>
      <c r="D31" s="216" t="s">
        <v>53</v>
      </c>
      <c r="E31" s="377"/>
      <c r="F31" s="378">
        <f t="shared" si="0"/>
        <v>0</v>
      </c>
    </row>
    <row r="32" spans="1:6" ht="60.75" thickBot="1">
      <c r="A32" s="213" t="s">
        <v>755</v>
      </c>
      <c r="B32" s="214" t="s">
        <v>756</v>
      </c>
      <c r="C32" s="215">
        <v>2</v>
      </c>
      <c r="D32" s="216" t="s">
        <v>53</v>
      </c>
      <c r="E32" s="377"/>
      <c r="F32" s="378">
        <f t="shared" si="0"/>
        <v>0</v>
      </c>
    </row>
    <row r="33" spans="1:6" ht="48.75" thickBot="1">
      <c r="A33" s="213" t="s">
        <v>757</v>
      </c>
      <c r="B33" s="214" t="s">
        <v>758</v>
      </c>
      <c r="C33" s="215">
        <v>1</v>
      </c>
      <c r="D33" s="216" t="s">
        <v>53</v>
      </c>
      <c r="E33" s="377"/>
      <c r="F33" s="378">
        <f t="shared" si="0"/>
        <v>0</v>
      </c>
    </row>
    <row r="34" spans="1:6" ht="60.75" thickBot="1">
      <c r="A34" s="213" t="s">
        <v>759</v>
      </c>
      <c r="B34" s="214" t="s">
        <v>760</v>
      </c>
      <c r="C34" s="215">
        <v>1</v>
      </c>
      <c r="D34" s="216" t="s">
        <v>53</v>
      </c>
      <c r="E34" s="377"/>
      <c r="F34" s="378">
        <f t="shared" si="0"/>
        <v>0</v>
      </c>
    </row>
    <row r="35" spans="1:6" ht="36.75" thickBot="1">
      <c r="A35" s="213" t="s">
        <v>761</v>
      </c>
      <c r="B35" s="214" t="s">
        <v>762</v>
      </c>
      <c r="C35" s="215">
        <v>1</v>
      </c>
      <c r="D35" s="216" t="s">
        <v>53</v>
      </c>
      <c r="E35" s="377"/>
      <c r="F35" s="378">
        <f t="shared" si="0"/>
        <v>0</v>
      </c>
    </row>
    <row r="36" spans="1:6" ht="15" thickBot="1">
      <c r="A36" s="219" t="s">
        <v>763</v>
      </c>
      <c r="B36" s="220" t="s">
        <v>764</v>
      </c>
      <c r="C36" s="215">
        <v>1</v>
      </c>
      <c r="D36" s="216" t="s">
        <v>0</v>
      </c>
      <c r="E36" s="377"/>
      <c r="F36" s="378">
        <f t="shared" si="0"/>
        <v>0</v>
      </c>
    </row>
    <row r="37" spans="1:6" ht="24.75" thickBot="1">
      <c r="A37" s="219" t="s">
        <v>765</v>
      </c>
      <c r="B37" s="220" t="s">
        <v>766</v>
      </c>
      <c r="C37" s="215">
        <v>2</v>
      </c>
      <c r="D37" s="216" t="s">
        <v>0</v>
      </c>
      <c r="E37" s="377"/>
      <c r="F37" s="378">
        <f t="shared" si="0"/>
        <v>0</v>
      </c>
    </row>
    <row r="38" spans="1:6" ht="24">
      <c r="A38" s="213"/>
      <c r="B38" s="214" t="s">
        <v>767</v>
      </c>
      <c r="C38" s="221"/>
      <c r="D38" s="216"/>
      <c r="E38" s="217"/>
      <c r="F38" s="222">
        <f>SUM(F23:F37)</f>
        <v>0</v>
      </c>
    </row>
    <row r="39" spans="1:6" ht="14.25">
      <c r="A39" s="213"/>
      <c r="B39" s="214"/>
      <c r="C39" s="221"/>
      <c r="D39" s="216"/>
      <c r="E39" s="217"/>
      <c r="F39" s="222"/>
    </row>
    <row r="40" spans="1:6" ht="15.75" thickBot="1">
      <c r="A40" s="212" t="s">
        <v>716</v>
      </c>
      <c r="B40" s="428" t="s">
        <v>768</v>
      </c>
      <c r="C40" s="429"/>
      <c r="D40" s="429"/>
      <c r="E40" s="429"/>
      <c r="F40" s="430"/>
    </row>
    <row r="41" spans="1:6" ht="60.75" thickBot="1">
      <c r="A41" s="213" t="s">
        <v>769</v>
      </c>
      <c r="B41" s="214" t="s">
        <v>770</v>
      </c>
      <c r="C41" s="215">
        <v>2</v>
      </c>
      <c r="D41" s="216" t="s">
        <v>0</v>
      </c>
      <c r="E41" s="377"/>
      <c r="F41" s="378">
        <f>ROUND(E41,2)*C41</f>
        <v>0</v>
      </c>
    </row>
    <row r="42" spans="1:6" ht="36.75" thickBot="1">
      <c r="A42" s="213" t="s">
        <v>771</v>
      </c>
      <c r="B42" s="214" t="s">
        <v>772</v>
      </c>
      <c r="C42" s="215">
        <v>1</v>
      </c>
      <c r="D42" s="216" t="s">
        <v>0</v>
      </c>
      <c r="E42" s="377"/>
      <c r="F42" s="378">
        <f aca="true" t="shared" si="1" ref="F42:F47">ROUND(E42,2)*C42</f>
        <v>0</v>
      </c>
    </row>
    <row r="43" spans="1:6" ht="24.75" thickBot="1">
      <c r="A43" s="213" t="s">
        <v>773</v>
      </c>
      <c r="B43" s="214" t="s">
        <v>746</v>
      </c>
      <c r="C43" s="215">
        <v>1</v>
      </c>
      <c r="D43" s="216" t="s">
        <v>0</v>
      </c>
      <c r="E43" s="377"/>
      <c r="F43" s="378">
        <f t="shared" si="1"/>
        <v>0</v>
      </c>
    </row>
    <row r="44" spans="1:6" ht="24.75" thickBot="1">
      <c r="A44" s="213" t="s">
        <v>774</v>
      </c>
      <c r="B44" s="214" t="s">
        <v>775</v>
      </c>
      <c r="C44" s="215">
        <v>1</v>
      </c>
      <c r="D44" s="216" t="s">
        <v>0</v>
      </c>
      <c r="E44" s="377"/>
      <c r="F44" s="378">
        <f t="shared" si="1"/>
        <v>0</v>
      </c>
    </row>
    <row r="45" spans="1:6" ht="15" thickBot="1">
      <c r="A45" s="213" t="s">
        <v>776</v>
      </c>
      <c r="B45" s="214" t="s">
        <v>777</v>
      </c>
      <c r="C45" s="215">
        <v>1</v>
      </c>
      <c r="D45" s="216" t="s">
        <v>0</v>
      </c>
      <c r="E45" s="377"/>
      <c r="F45" s="378">
        <f t="shared" si="1"/>
        <v>0</v>
      </c>
    </row>
    <row r="46" spans="1:6" ht="60.75" thickBot="1">
      <c r="A46" s="213" t="s">
        <v>778</v>
      </c>
      <c r="B46" s="214" t="s">
        <v>756</v>
      </c>
      <c r="C46" s="215">
        <v>2</v>
      </c>
      <c r="D46" s="216" t="s">
        <v>53</v>
      </c>
      <c r="E46" s="377"/>
      <c r="F46" s="378">
        <f t="shared" si="1"/>
        <v>0</v>
      </c>
    </row>
    <row r="47" spans="1:6" ht="60.75" thickBot="1">
      <c r="A47" s="213" t="s">
        <v>779</v>
      </c>
      <c r="B47" s="214" t="s">
        <v>780</v>
      </c>
      <c r="C47" s="215">
        <v>1</v>
      </c>
      <c r="D47" s="216" t="s">
        <v>53</v>
      </c>
      <c r="E47" s="377"/>
      <c r="F47" s="378">
        <f t="shared" si="1"/>
        <v>0</v>
      </c>
    </row>
    <row r="48" spans="1:6" ht="24">
      <c r="A48" s="213"/>
      <c r="B48" s="214" t="s">
        <v>781</v>
      </c>
      <c r="C48" s="221"/>
      <c r="D48" s="216"/>
      <c r="E48" s="217"/>
      <c r="F48" s="222">
        <f>SUM(F41:F47)</f>
        <v>0</v>
      </c>
    </row>
    <row r="49" spans="1:6" ht="14.25">
      <c r="A49" s="213"/>
      <c r="B49" s="214"/>
      <c r="C49" s="221"/>
      <c r="D49" s="216"/>
      <c r="E49" s="217"/>
      <c r="F49" s="222"/>
    </row>
    <row r="50" spans="1:6" ht="15.75" thickBot="1">
      <c r="A50" s="212" t="s">
        <v>717</v>
      </c>
      <c r="B50" s="428" t="s">
        <v>782</v>
      </c>
      <c r="C50" s="429"/>
      <c r="D50" s="429"/>
      <c r="E50" s="429"/>
      <c r="F50" s="430"/>
    </row>
    <row r="51" spans="1:6" ht="15" thickBot="1">
      <c r="A51" s="213" t="s">
        <v>783</v>
      </c>
      <c r="B51" s="214" t="s">
        <v>784</v>
      </c>
      <c r="C51" s="215">
        <v>1</v>
      </c>
      <c r="D51" s="216" t="s">
        <v>53</v>
      </c>
      <c r="E51" s="377"/>
      <c r="F51" s="378">
        <f>ROUND(E51,2)*C51</f>
        <v>0</v>
      </c>
    </row>
    <row r="52" spans="1:6" ht="15" thickBot="1">
      <c r="A52" s="213" t="s">
        <v>785</v>
      </c>
      <c r="B52" s="214" t="s">
        <v>786</v>
      </c>
      <c r="C52" s="215"/>
      <c r="D52" s="216"/>
      <c r="E52" s="217"/>
      <c r="F52" s="217"/>
    </row>
    <row r="53" spans="1:6" ht="15" thickBot="1">
      <c r="A53" s="213"/>
      <c r="B53" s="218" t="s">
        <v>787</v>
      </c>
      <c r="C53" s="215">
        <v>4</v>
      </c>
      <c r="D53" s="216" t="s">
        <v>0</v>
      </c>
      <c r="E53" s="377"/>
      <c r="F53" s="378">
        <f>ROUND(E53,2)*C53</f>
        <v>0</v>
      </c>
    </row>
    <row r="54" spans="1:6" ht="15" thickBot="1">
      <c r="A54" s="213"/>
      <c r="B54" s="218" t="s">
        <v>788</v>
      </c>
      <c r="C54" s="215">
        <v>4</v>
      </c>
      <c r="D54" s="216" t="s">
        <v>0</v>
      </c>
      <c r="E54" s="377"/>
      <c r="F54" s="378">
        <f>ROUND(E54,2)*C54</f>
        <v>0</v>
      </c>
    </row>
    <row r="55" spans="1:6" ht="15" thickBot="1">
      <c r="A55" s="213" t="s">
        <v>789</v>
      </c>
      <c r="B55" s="214" t="s">
        <v>790</v>
      </c>
      <c r="C55" s="215"/>
      <c r="D55" s="216"/>
      <c r="E55" s="217"/>
      <c r="F55" s="217"/>
    </row>
    <row r="56" spans="1:6" ht="15" thickBot="1">
      <c r="A56" s="213"/>
      <c r="B56" s="218" t="s">
        <v>791</v>
      </c>
      <c r="C56" s="215">
        <v>1</v>
      </c>
      <c r="D56" s="216" t="s">
        <v>0</v>
      </c>
      <c r="E56" s="377"/>
      <c r="F56" s="378">
        <f>ROUND(E56,2)*C56</f>
        <v>0</v>
      </c>
    </row>
    <row r="57" spans="1:6" ht="15" thickBot="1">
      <c r="A57" s="213"/>
      <c r="B57" s="218" t="s">
        <v>792</v>
      </c>
      <c r="C57" s="215">
        <v>4</v>
      </c>
      <c r="D57" s="216" t="s">
        <v>0</v>
      </c>
      <c r="E57" s="377"/>
      <c r="F57" s="378">
        <f>ROUND(E57,2)*C57</f>
        <v>0</v>
      </c>
    </row>
    <row r="58" spans="1:6" ht="15" thickBot="1">
      <c r="A58" s="213" t="s">
        <v>793</v>
      </c>
      <c r="B58" s="214" t="s">
        <v>794</v>
      </c>
      <c r="C58" s="215"/>
      <c r="D58" s="216"/>
      <c r="E58" s="217"/>
      <c r="F58" s="217"/>
    </row>
    <row r="59" spans="1:6" ht="15" thickBot="1">
      <c r="A59" s="213"/>
      <c r="B59" s="218" t="s">
        <v>788</v>
      </c>
      <c r="C59" s="215">
        <v>4</v>
      </c>
      <c r="D59" s="216" t="s">
        <v>0</v>
      </c>
      <c r="E59" s="377"/>
      <c r="F59" s="378">
        <f>ROUND(E59,2)*C59</f>
        <v>0</v>
      </c>
    </row>
    <row r="60" spans="1:6" ht="15" thickBot="1">
      <c r="A60" s="213"/>
      <c r="B60" s="218" t="s">
        <v>787</v>
      </c>
      <c r="C60" s="215">
        <v>4</v>
      </c>
      <c r="D60" s="216" t="s">
        <v>0</v>
      </c>
      <c r="E60" s="377"/>
      <c r="F60" s="378">
        <f>ROUND(E60,2)*C60</f>
        <v>0</v>
      </c>
    </row>
    <row r="61" spans="1:6" ht="15" thickBot="1">
      <c r="A61" s="213" t="s">
        <v>795</v>
      </c>
      <c r="B61" s="214" t="s">
        <v>796</v>
      </c>
      <c r="C61" s="215"/>
      <c r="D61" s="216"/>
      <c r="E61" s="217"/>
      <c r="F61" s="217"/>
    </row>
    <row r="62" spans="1:6" ht="15" thickBot="1">
      <c r="A62" s="213"/>
      <c r="B62" s="218" t="s">
        <v>787</v>
      </c>
      <c r="C62" s="215">
        <v>4</v>
      </c>
      <c r="D62" s="216" t="s">
        <v>0</v>
      </c>
      <c r="E62" s="377"/>
      <c r="F62" s="378">
        <f>ROUND(E62,2)*C62</f>
        <v>0</v>
      </c>
    </row>
    <row r="63" spans="1:6" ht="24.75" thickBot="1">
      <c r="A63" s="213" t="s">
        <v>797</v>
      </c>
      <c r="B63" s="223" t="s">
        <v>798</v>
      </c>
      <c r="C63" s="215">
        <v>1</v>
      </c>
      <c r="D63" s="216" t="s">
        <v>53</v>
      </c>
      <c r="E63" s="377"/>
      <c r="F63" s="378">
        <f>ROUND(E63,2)*C63</f>
        <v>0</v>
      </c>
    </row>
    <row r="64" spans="1:6" ht="15" thickBot="1">
      <c r="A64" s="213" t="s">
        <v>799</v>
      </c>
      <c r="B64" s="223" t="s">
        <v>800</v>
      </c>
      <c r="C64" s="223"/>
      <c r="D64" s="224"/>
      <c r="E64" s="225"/>
      <c r="F64" s="226"/>
    </row>
    <row r="65" spans="1:6" ht="15" thickBot="1">
      <c r="A65" s="227"/>
      <c r="B65" s="284" t="s">
        <v>801</v>
      </c>
      <c r="C65" s="228">
        <v>115</v>
      </c>
      <c r="D65" s="216" t="s">
        <v>1</v>
      </c>
      <c r="E65" s="377"/>
      <c r="F65" s="378">
        <f>ROUND(E65,2)*C65</f>
        <v>0</v>
      </c>
    </row>
    <row r="66" spans="1:6" ht="15" thickBot="1">
      <c r="A66" s="229"/>
      <c r="B66" s="218" t="s">
        <v>802</v>
      </c>
      <c r="C66" s="221">
        <v>8</v>
      </c>
      <c r="D66" s="216" t="s">
        <v>1</v>
      </c>
      <c r="E66" s="377"/>
      <c r="F66" s="378">
        <f>ROUND(E66,2)*C66</f>
        <v>0</v>
      </c>
    </row>
    <row r="67" spans="1:6" ht="15" thickBot="1">
      <c r="A67" s="213" t="s">
        <v>799</v>
      </c>
      <c r="B67" s="223" t="s">
        <v>803</v>
      </c>
      <c r="C67" s="223"/>
      <c r="D67" s="224"/>
      <c r="E67" s="225"/>
      <c r="F67" s="226"/>
    </row>
    <row r="68" spans="1:6" ht="15" thickBot="1">
      <c r="A68" s="227"/>
      <c r="B68" s="218" t="s">
        <v>804</v>
      </c>
      <c r="C68" s="221">
        <v>5</v>
      </c>
      <c r="D68" s="216" t="s">
        <v>1</v>
      </c>
      <c r="E68" s="377"/>
      <c r="F68" s="378">
        <f>ROUND(E68,2)*C68</f>
        <v>0</v>
      </c>
    </row>
    <row r="69" spans="1:6" ht="15" thickBot="1">
      <c r="A69" s="230"/>
      <c r="B69" s="218" t="s">
        <v>805</v>
      </c>
      <c r="C69" s="228">
        <v>42</v>
      </c>
      <c r="D69" s="216" t="s">
        <v>1</v>
      </c>
      <c r="E69" s="377"/>
      <c r="F69" s="378">
        <f>ROUND(E69,2)*C69</f>
        <v>0</v>
      </c>
    </row>
    <row r="70" spans="1:6" ht="15" thickBot="1">
      <c r="A70" s="227"/>
      <c r="B70" s="218" t="s">
        <v>806</v>
      </c>
      <c r="C70" s="228">
        <v>5</v>
      </c>
      <c r="D70" s="216" t="s">
        <v>1</v>
      </c>
      <c r="E70" s="377"/>
      <c r="F70" s="378">
        <f>ROUND(E70,2)*C70</f>
        <v>0</v>
      </c>
    </row>
    <row r="71" spans="1:6" ht="48.75" thickBot="1">
      <c r="A71" s="213" t="s">
        <v>807</v>
      </c>
      <c r="B71" s="223" t="s">
        <v>808</v>
      </c>
      <c r="C71" s="215">
        <v>400</v>
      </c>
      <c r="D71" s="216" t="s">
        <v>641</v>
      </c>
      <c r="E71" s="377"/>
      <c r="F71" s="378">
        <f>ROUND(E71,2)*C71</f>
        <v>0</v>
      </c>
    </row>
    <row r="72" spans="1:6" ht="48.75" thickBot="1">
      <c r="A72" s="213" t="s">
        <v>809</v>
      </c>
      <c r="B72" s="223" t="s">
        <v>810</v>
      </c>
      <c r="C72" s="215"/>
      <c r="D72" s="216"/>
      <c r="E72" s="217"/>
      <c r="F72" s="217"/>
    </row>
    <row r="73" spans="1:6" ht="15" thickBot="1">
      <c r="A73" s="213"/>
      <c r="B73" s="231" t="s">
        <v>811</v>
      </c>
      <c r="C73" s="215">
        <v>4</v>
      </c>
      <c r="D73" s="216" t="s">
        <v>0</v>
      </c>
      <c r="E73" s="377"/>
      <c r="F73" s="378">
        <f>ROUND(E73,2)*C73</f>
        <v>0</v>
      </c>
    </row>
    <row r="74" spans="1:6" ht="15" thickBot="1">
      <c r="A74" s="213"/>
      <c r="B74" s="231" t="s">
        <v>812</v>
      </c>
      <c r="C74" s="215">
        <v>1</v>
      </c>
      <c r="D74" s="216" t="s">
        <v>0</v>
      </c>
      <c r="E74" s="377"/>
      <c r="F74" s="378">
        <f>ROUND(E74,2)*C74</f>
        <v>0</v>
      </c>
    </row>
    <row r="75" spans="1:6" ht="14.25">
      <c r="A75" s="213"/>
      <c r="B75" s="223"/>
      <c r="C75" s="215"/>
      <c r="D75" s="216"/>
      <c r="E75" s="217"/>
      <c r="F75" s="217"/>
    </row>
    <row r="76" spans="1:6" ht="14.25">
      <c r="A76" s="213"/>
      <c r="B76" s="214" t="s">
        <v>813</v>
      </c>
      <c r="C76" s="221"/>
      <c r="D76" s="216"/>
      <c r="E76" s="217"/>
      <c r="F76" s="222">
        <f>SUM(F51:F74)</f>
        <v>0</v>
      </c>
    </row>
    <row r="77" spans="1:6" ht="14.25">
      <c r="A77" s="219"/>
      <c r="B77" s="218"/>
      <c r="C77" s="221"/>
      <c r="D77" s="232"/>
      <c r="E77" s="217"/>
      <c r="F77" s="217"/>
    </row>
    <row r="78" spans="1:6" ht="15">
      <c r="A78" s="212" t="s">
        <v>718</v>
      </c>
      <c r="B78" s="428" t="s">
        <v>814</v>
      </c>
      <c r="C78" s="429"/>
      <c r="D78" s="429"/>
      <c r="E78" s="429"/>
      <c r="F78" s="430"/>
    </row>
    <row r="79" spans="1:6" ht="64.5" customHeight="1" thickBot="1">
      <c r="A79" s="213"/>
      <c r="B79" s="434" t="s">
        <v>815</v>
      </c>
      <c r="C79" s="435"/>
      <c r="D79" s="435"/>
      <c r="E79" s="435"/>
      <c r="F79" s="436"/>
    </row>
    <row r="80" spans="1:6" ht="36.75" thickBot="1">
      <c r="A80" s="213" t="s">
        <v>816</v>
      </c>
      <c r="B80" s="214" t="s">
        <v>738</v>
      </c>
      <c r="C80" s="215">
        <v>1</v>
      </c>
      <c r="D80" s="216" t="s">
        <v>53</v>
      </c>
      <c r="E80" s="377"/>
      <c r="F80" s="378">
        <f>ROUND(E80,2)*C80</f>
        <v>0</v>
      </c>
    </row>
    <row r="81" spans="1:6" ht="60.75" thickBot="1">
      <c r="A81" s="213" t="s">
        <v>817</v>
      </c>
      <c r="B81" s="214" t="s">
        <v>818</v>
      </c>
      <c r="C81" s="215">
        <v>1</v>
      </c>
      <c r="D81" s="216" t="s">
        <v>0</v>
      </c>
      <c r="E81" s="377"/>
      <c r="F81" s="378">
        <f>ROUND(E81,2)*C81</f>
        <v>0</v>
      </c>
    </row>
    <row r="82" spans="1:6" ht="24.75" thickBot="1">
      <c r="A82" s="213" t="s">
        <v>819</v>
      </c>
      <c r="B82" s="214" t="s">
        <v>820</v>
      </c>
      <c r="C82" s="215">
        <v>1</v>
      </c>
      <c r="D82" s="216" t="s">
        <v>53</v>
      </c>
      <c r="E82" s="377"/>
      <c r="F82" s="378">
        <f>ROUND(E82,2)*C82</f>
        <v>0</v>
      </c>
    </row>
    <row r="83" spans="1:6" ht="108.75" thickBot="1">
      <c r="A83" s="213" t="s">
        <v>821</v>
      </c>
      <c r="B83" s="214" t="s">
        <v>822</v>
      </c>
      <c r="C83" s="215">
        <v>1</v>
      </c>
      <c r="D83" s="216" t="s">
        <v>53</v>
      </c>
      <c r="E83" s="377"/>
      <c r="F83" s="378">
        <f>ROUND(E83,2)*C83</f>
        <v>0</v>
      </c>
    </row>
    <row r="84" spans="1:6" ht="14.25">
      <c r="A84" s="213"/>
      <c r="B84" s="214"/>
      <c r="C84" s="215"/>
      <c r="D84" s="216"/>
      <c r="E84" s="217"/>
      <c r="F84" s="217"/>
    </row>
    <row r="85" spans="1:6" ht="14.25">
      <c r="A85" s="233"/>
      <c r="B85" s="214" t="s">
        <v>823</v>
      </c>
      <c r="C85" s="221"/>
      <c r="D85" s="216"/>
      <c r="E85" s="217"/>
      <c r="F85" s="222">
        <f>SUM(F80:F83)</f>
        <v>0</v>
      </c>
    </row>
    <row r="86" spans="1:6" ht="14.25">
      <c r="A86" s="233"/>
      <c r="B86" s="234"/>
      <c r="C86" s="235"/>
      <c r="D86" s="236"/>
      <c r="E86" s="237"/>
      <c r="F86" s="238"/>
    </row>
    <row r="87" spans="1:6" ht="15.75" thickBot="1">
      <c r="A87" s="212" t="s">
        <v>719</v>
      </c>
      <c r="B87" s="427" t="s">
        <v>824</v>
      </c>
      <c r="C87" s="427"/>
      <c r="D87" s="427"/>
      <c r="E87" s="427"/>
      <c r="F87" s="427"/>
    </row>
    <row r="88" spans="1:6" ht="48.75" thickBot="1">
      <c r="A88" s="213" t="s">
        <v>825</v>
      </c>
      <c r="B88" s="214" t="s">
        <v>826</v>
      </c>
      <c r="C88" s="215">
        <v>1</v>
      </c>
      <c r="D88" s="216" t="s">
        <v>53</v>
      </c>
      <c r="E88" s="377"/>
      <c r="F88" s="378">
        <f>ROUND(E88,2)*C88</f>
        <v>0</v>
      </c>
    </row>
    <row r="89" spans="1:6" ht="24.75" thickBot="1">
      <c r="A89" s="213" t="s">
        <v>827</v>
      </c>
      <c r="B89" s="214" t="s">
        <v>828</v>
      </c>
      <c r="C89" s="215">
        <v>2</v>
      </c>
      <c r="D89" s="216" t="s">
        <v>0</v>
      </c>
      <c r="E89" s="377"/>
      <c r="F89" s="378">
        <f>ROUND(E89,2)*C89</f>
        <v>0</v>
      </c>
    </row>
    <row r="90" spans="1:6" ht="24.75" thickBot="1">
      <c r="A90" s="213" t="s">
        <v>829</v>
      </c>
      <c r="B90" s="239" t="s">
        <v>830</v>
      </c>
      <c r="C90" s="215">
        <v>4</v>
      </c>
      <c r="D90" s="216" t="s">
        <v>0</v>
      </c>
      <c r="E90" s="377"/>
      <c r="F90" s="378">
        <f>ROUND(E90,2)*C90</f>
        <v>0</v>
      </c>
    </row>
    <row r="91" spans="1:6" ht="24">
      <c r="A91" s="213"/>
      <c r="B91" s="214" t="s">
        <v>831</v>
      </c>
      <c r="C91" s="221"/>
      <c r="D91" s="216"/>
      <c r="E91" s="217"/>
      <c r="F91" s="222">
        <f>SUM(F88:F90)</f>
        <v>0</v>
      </c>
    </row>
    <row r="92" spans="1:6" ht="14.25">
      <c r="A92" s="213"/>
      <c r="B92" s="214"/>
      <c r="C92" s="221"/>
      <c r="D92" s="216"/>
      <c r="E92" s="217"/>
      <c r="F92" s="222"/>
    </row>
    <row r="93" spans="1:6" ht="15.75" thickBot="1">
      <c r="A93" s="212" t="s">
        <v>720</v>
      </c>
      <c r="B93" s="428" t="s">
        <v>832</v>
      </c>
      <c r="C93" s="429"/>
      <c r="D93" s="429"/>
      <c r="E93" s="429"/>
      <c r="F93" s="430"/>
    </row>
    <row r="94" spans="1:6" ht="36.75" thickBot="1">
      <c r="A94" s="213" t="s">
        <v>833</v>
      </c>
      <c r="B94" s="214" t="s">
        <v>834</v>
      </c>
      <c r="C94" s="215">
        <v>2</v>
      </c>
      <c r="D94" s="216" t="s">
        <v>53</v>
      </c>
      <c r="E94" s="377"/>
      <c r="F94" s="378">
        <f>ROUND(E94,2)*C94</f>
        <v>0</v>
      </c>
    </row>
    <row r="95" spans="1:6" ht="36.75" thickBot="1">
      <c r="A95" s="213" t="s">
        <v>835</v>
      </c>
      <c r="B95" s="223" t="s">
        <v>836</v>
      </c>
      <c r="C95" s="215">
        <v>1</v>
      </c>
      <c r="D95" s="216" t="s">
        <v>53</v>
      </c>
      <c r="E95" s="377"/>
      <c r="F95" s="378">
        <f aca="true" t="shared" si="2" ref="F95:F103">ROUND(E95,2)*C95</f>
        <v>0</v>
      </c>
    </row>
    <row r="96" spans="1:6" ht="36.75" thickBot="1">
      <c r="A96" s="213" t="s">
        <v>837</v>
      </c>
      <c r="B96" s="240" t="s">
        <v>838</v>
      </c>
      <c r="C96" s="215">
        <v>1</v>
      </c>
      <c r="D96" s="216" t="s">
        <v>0</v>
      </c>
      <c r="E96" s="377"/>
      <c r="F96" s="378">
        <f t="shared" si="2"/>
        <v>0</v>
      </c>
    </row>
    <row r="97" spans="1:6" ht="48.75" thickBot="1">
      <c r="A97" s="213" t="s">
        <v>839</v>
      </c>
      <c r="B97" s="214" t="s">
        <v>840</v>
      </c>
      <c r="C97" s="215">
        <v>1</v>
      </c>
      <c r="D97" s="216" t="s">
        <v>53</v>
      </c>
      <c r="E97" s="377"/>
      <c r="F97" s="378">
        <f t="shared" si="2"/>
        <v>0</v>
      </c>
    </row>
    <row r="98" spans="1:6" ht="48.75" thickBot="1">
      <c r="A98" s="213" t="s">
        <v>841</v>
      </c>
      <c r="B98" s="214" t="s">
        <v>842</v>
      </c>
      <c r="C98" s="215">
        <v>2</v>
      </c>
      <c r="D98" s="216" t="s">
        <v>53</v>
      </c>
      <c r="E98" s="377"/>
      <c r="F98" s="378">
        <f t="shared" si="2"/>
        <v>0</v>
      </c>
    </row>
    <row r="99" spans="1:6" ht="36.75" thickBot="1">
      <c r="A99" s="213" t="s">
        <v>843</v>
      </c>
      <c r="B99" s="214" t="s">
        <v>844</v>
      </c>
      <c r="C99" s="215">
        <v>1</v>
      </c>
      <c r="D99" s="216" t="s">
        <v>53</v>
      </c>
      <c r="E99" s="377"/>
      <c r="F99" s="378">
        <f t="shared" si="2"/>
        <v>0</v>
      </c>
    </row>
    <row r="100" spans="1:6" ht="24.75" thickBot="1">
      <c r="A100" s="213" t="s">
        <v>845</v>
      </c>
      <c r="B100" s="241" t="s">
        <v>846</v>
      </c>
      <c r="C100" s="215">
        <v>3</v>
      </c>
      <c r="D100" s="216" t="s">
        <v>0</v>
      </c>
      <c r="E100" s="377"/>
      <c r="F100" s="378">
        <f t="shared" si="2"/>
        <v>0</v>
      </c>
    </row>
    <row r="101" spans="1:6" ht="60.75" thickBot="1">
      <c r="A101" s="213" t="s">
        <v>847</v>
      </c>
      <c r="B101" s="214" t="s">
        <v>848</v>
      </c>
      <c r="C101" s="215">
        <v>1</v>
      </c>
      <c r="D101" s="216" t="s">
        <v>0</v>
      </c>
      <c r="E101" s="377"/>
      <c r="F101" s="378">
        <f t="shared" si="2"/>
        <v>0</v>
      </c>
    </row>
    <row r="102" spans="1:6" ht="60.75" thickBot="1">
      <c r="A102" s="213" t="s">
        <v>849</v>
      </c>
      <c r="B102" s="214" t="s">
        <v>850</v>
      </c>
      <c r="C102" s="215">
        <v>1</v>
      </c>
      <c r="D102" s="216" t="s">
        <v>0</v>
      </c>
      <c r="E102" s="377"/>
      <c r="F102" s="378">
        <f t="shared" si="2"/>
        <v>0</v>
      </c>
    </row>
    <row r="103" spans="1:6" ht="24.75" thickBot="1">
      <c r="A103" s="213" t="s">
        <v>851</v>
      </c>
      <c r="B103" s="214" t="s">
        <v>852</v>
      </c>
      <c r="C103" s="215">
        <v>1</v>
      </c>
      <c r="D103" s="216" t="s">
        <v>0</v>
      </c>
      <c r="E103" s="377"/>
      <c r="F103" s="378">
        <f t="shared" si="2"/>
        <v>0</v>
      </c>
    </row>
    <row r="104" spans="1:6" ht="24">
      <c r="A104" s="213"/>
      <c r="B104" s="214" t="s">
        <v>853</v>
      </c>
      <c r="C104" s="221"/>
      <c r="D104" s="216"/>
      <c r="E104" s="217"/>
      <c r="F104" s="222">
        <f>SUM(F94:F103)</f>
        <v>0</v>
      </c>
    </row>
    <row r="105" spans="1:6" ht="14.25">
      <c r="A105" s="213"/>
      <c r="B105" s="214"/>
      <c r="C105" s="221"/>
      <c r="D105" s="216"/>
      <c r="E105" s="217"/>
      <c r="F105" s="222"/>
    </row>
    <row r="106" spans="1:6" ht="15">
      <c r="A106" s="212" t="s">
        <v>721</v>
      </c>
      <c r="B106" s="428" t="s">
        <v>854</v>
      </c>
      <c r="C106" s="429"/>
      <c r="D106" s="429"/>
      <c r="E106" s="429"/>
      <c r="F106" s="430"/>
    </row>
    <row r="107" spans="1:6" ht="15" thickBot="1">
      <c r="A107" s="219" t="s">
        <v>855</v>
      </c>
      <c r="B107" s="239" t="s">
        <v>856</v>
      </c>
      <c r="C107" s="242"/>
      <c r="D107" s="232"/>
      <c r="E107" s="217"/>
      <c r="F107" s="217"/>
    </row>
    <row r="108" spans="1:6" ht="15" thickBot="1">
      <c r="A108" s="219"/>
      <c r="B108" s="243" t="s">
        <v>787</v>
      </c>
      <c r="C108" s="215">
        <v>3</v>
      </c>
      <c r="D108" s="216" t="s">
        <v>0</v>
      </c>
      <c r="E108" s="377"/>
      <c r="F108" s="378">
        <f>ROUND(E108,2)*C108</f>
        <v>0</v>
      </c>
    </row>
    <row r="109" spans="1:6" ht="15" thickBot="1">
      <c r="A109" s="219"/>
      <c r="B109" s="243" t="s">
        <v>857</v>
      </c>
      <c r="C109" s="215">
        <v>1</v>
      </c>
      <c r="D109" s="216" t="s">
        <v>0</v>
      </c>
      <c r="E109" s="377"/>
      <c r="F109" s="378">
        <f>ROUND(E109,2)*C109</f>
        <v>0</v>
      </c>
    </row>
    <row r="110" spans="1:6" ht="15" thickBot="1">
      <c r="A110" s="219"/>
      <c r="B110" s="243" t="s">
        <v>858</v>
      </c>
      <c r="C110" s="215">
        <v>1</v>
      </c>
      <c r="D110" s="216" t="s">
        <v>0</v>
      </c>
      <c r="E110" s="377"/>
      <c r="F110" s="378">
        <f>ROUND(E110,2)*C110</f>
        <v>0</v>
      </c>
    </row>
    <row r="111" spans="1:6" ht="15" thickBot="1">
      <c r="A111" s="219"/>
      <c r="B111" s="243" t="s">
        <v>859</v>
      </c>
      <c r="C111" s="215">
        <v>2</v>
      </c>
      <c r="D111" s="216" t="s">
        <v>0</v>
      </c>
      <c r="E111" s="377"/>
      <c r="F111" s="378">
        <f>ROUND(E111,2)*C111</f>
        <v>0</v>
      </c>
    </row>
    <row r="112" spans="1:6" ht="15" thickBot="1">
      <c r="A112" s="219" t="s">
        <v>860</v>
      </c>
      <c r="B112" s="214" t="s">
        <v>861</v>
      </c>
      <c r="C112" s="215"/>
      <c r="D112" s="216"/>
      <c r="E112" s="217"/>
      <c r="F112" s="217"/>
    </row>
    <row r="113" spans="1:6" ht="15" thickBot="1">
      <c r="A113" s="213"/>
      <c r="B113" s="218" t="s">
        <v>787</v>
      </c>
      <c r="C113" s="215">
        <v>1</v>
      </c>
      <c r="D113" s="216" t="s">
        <v>0</v>
      </c>
      <c r="E113" s="377"/>
      <c r="F113" s="378">
        <f>ROUND(E113,2)*C113</f>
        <v>0</v>
      </c>
    </row>
    <row r="114" spans="1:6" ht="15" thickBot="1">
      <c r="A114" s="213"/>
      <c r="B114" s="218" t="s">
        <v>859</v>
      </c>
      <c r="C114" s="215">
        <v>1</v>
      </c>
      <c r="D114" s="216" t="s">
        <v>0</v>
      </c>
      <c r="E114" s="377"/>
      <c r="F114" s="378">
        <f>ROUND(E114,2)*C114</f>
        <v>0</v>
      </c>
    </row>
    <row r="115" spans="1:6" ht="15" thickBot="1">
      <c r="A115" s="219" t="s">
        <v>862</v>
      </c>
      <c r="B115" s="223" t="s">
        <v>863</v>
      </c>
      <c r="C115" s="223"/>
      <c r="D115" s="224"/>
      <c r="E115" s="217"/>
      <c r="F115" s="217"/>
    </row>
    <row r="116" spans="1:6" ht="15" thickBot="1">
      <c r="A116" s="219"/>
      <c r="B116" s="243" t="s">
        <v>864</v>
      </c>
      <c r="C116" s="221">
        <v>8</v>
      </c>
      <c r="D116" s="216" t="s">
        <v>1</v>
      </c>
      <c r="E116" s="377"/>
      <c r="F116" s="378">
        <f>ROUND(E116,2)*C116</f>
        <v>0</v>
      </c>
    </row>
    <row r="117" spans="1:6" ht="15" thickBot="1">
      <c r="A117" s="219"/>
      <c r="B117" s="243" t="s">
        <v>865</v>
      </c>
      <c r="C117" s="221">
        <v>20</v>
      </c>
      <c r="D117" s="216" t="s">
        <v>1</v>
      </c>
      <c r="E117" s="377"/>
      <c r="F117" s="378">
        <f>ROUND(E117,2)*C117</f>
        <v>0</v>
      </c>
    </row>
    <row r="118" spans="1:6" ht="15" thickBot="1">
      <c r="A118" s="219"/>
      <c r="B118" s="243" t="s">
        <v>866</v>
      </c>
      <c r="C118" s="221">
        <v>2</v>
      </c>
      <c r="D118" s="216" t="s">
        <v>1</v>
      </c>
      <c r="E118" s="377"/>
      <c r="F118" s="378">
        <f>ROUND(E118,2)*C118</f>
        <v>0</v>
      </c>
    </row>
    <row r="119" spans="1:6" ht="15" thickBot="1">
      <c r="A119" s="219" t="s">
        <v>867</v>
      </c>
      <c r="B119" s="223" t="s">
        <v>868</v>
      </c>
      <c r="C119" s="223"/>
      <c r="D119" s="224"/>
      <c r="E119" s="217"/>
      <c r="F119" s="217"/>
    </row>
    <row r="120" spans="1:6" ht="15" thickBot="1">
      <c r="A120" s="227"/>
      <c r="B120" s="218" t="s">
        <v>869</v>
      </c>
      <c r="C120" s="228">
        <v>15</v>
      </c>
      <c r="D120" s="216" t="s">
        <v>1</v>
      </c>
      <c r="E120" s="377"/>
      <c r="F120" s="378">
        <f>ROUND(E120,2)*C120</f>
        <v>0</v>
      </c>
    </row>
    <row r="121" spans="1:6" ht="24.75" thickBot="1">
      <c r="A121" s="219" t="s">
        <v>870</v>
      </c>
      <c r="B121" s="214" t="s">
        <v>871</v>
      </c>
      <c r="C121" s="215">
        <v>1</v>
      </c>
      <c r="D121" s="216" t="s">
        <v>0</v>
      </c>
      <c r="E121" s="377"/>
      <c r="F121" s="378">
        <f aca="true" t="shared" si="3" ref="F121:F126">ROUND(E121,2)*C121</f>
        <v>0</v>
      </c>
    </row>
    <row r="122" spans="1:6" ht="60.75" thickBot="1">
      <c r="A122" s="219" t="s">
        <v>872</v>
      </c>
      <c r="B122" s="239" t="s">
        <v>873</v>
      </c>
      <c r="C122" s="215">
        <v>1</v>
      </c>
      <c r="D122" s="216" t="s">
        <v>53</v>
      </c>
      <c r="E122" s="377"/>
      <c r="F122" s="378">
        <f t="shared" si="3"/>
        <v>0</v>
      </c>
    </row>
    <row r="123" spans="1:6" ht="48.75" thickBot="1">
      <c r="A123" s="219" t="s">
        <v>874</v>
      </c>
      <c r="B123" s="244" t="s">
        <v>875</v>
      </c>
      <c r="C123" s="215">
        <v>1</v>
      </c>
      <c r="D123" s="216" t="s">
        <v>53</v>
      </c>
      <c r="E123" s="377"/>
      <c r="F123" s="378">
        <f t="shared" si="3"/>
        <v>0</v>
      </c>
    </row>
    <row r="124" spans="1:6" ht="36.75" thickBot="1">
      <c r="A124" s="219" t="s">
        <v>876</v>
      </c>
      <c r="B124" s="220" t="s">
        <v>877</v>
      </c>
      <c r="C124" s="215">
        <v>1</v>
      </c>
      <c r="D124" s="216" t="s">
        <v>53</v>
      </c>
      <c r="E124" s="377"/>
      <c r="F124" s="378">
        <f t="shared" si="3"/>
        <v>0</v>
      </c>
    </row>
    <row r="125" spans="1:6" ht="24.75" thickBot="1">
      <c r="A125" s="219" t="s">
        <v>878</v>
      </c>
      <c r="B125" s="239" t="s">
        <v>879</v>
      </c>
      <c r="C125" s="215">
        <v>6</v>
      </c>
      <c r="D125" s="216" t="s">
        <v>0</v>
      </c>
      <c r="E125" s="377"/>
      <c r="F125" s="378">
        <f t="shared" si="3"/>
        <v>0</v>
      </c>
    </row>
    <row r="126" spans="1:6" ht="124.5" customHeight="1" thickBot="1">
      <c r="A126" s="219" t="s">
        <v>880</v>
      </c>
      <c r="B126" s="239" t="s">
        <v>881</v>
      </c>
      <c r="C126" s="215">
        <v>1</v>
      </c>
      <c r="D126" s="216" t="s">
        <v>53</v>
      </c>
      <c r="E126" s="377"/>
      <c r="F126" s="378">
        <f t="shared" si="3"/>
        <v>0</v>
      </c>
    </row>
    <row r="127" spans="1:6" ht="48.75" thickBot="1">
      <c r="A127" s="219" t="s">
        <v>882</v>
      </c>
      <c r="B127" s="223" t="s">
        <v>810</v>
      </c>
      <c r="C127" s="215"/>
      <c r="D127" s="216"/>
      <c r="E127" s="217"/>
      <c r="F127" s="217"/>
    </row>
    <row r="128" spans="1:6" ht="15" thickBot="1">
      <c r="A128" s="213"/>
      <c r="B128" s="231" t="s">
        <v>883</v>
      </c>
      <c r="C128" s="215">
        <v>2</v>
      </c>
      <c r="D128" s="216" t="s">
        <v>0</v>
      </c>
      <c r="E128" s="377"/>
      <c r="F128" s="378">
        <f>ROUND(E128,2)*C128</f>
        <v>0</v>
      </c>
    </row>
    <row r="129" spans="1:6" ht="14.25">
      <c r="A129" s="213"/>
      <c r="B129" s="214" t="s">
        <v>884</v>
      </c>
      <c r="C129" s="221"/>
      <c r="D129" s="216"/>
      <c r="E129" s="217"/>
      <c r="F129" s="222">
        <f>SUM(F108:F128)</f>
        <v>0</v>
      </c>
    </row>
    <row r="130" spans="1:6" ht="14.25">
      <c r="A130" s="245"/>
      <c r="B130" s="243"/>
      <c r="C130" s="242"/>
      <c r="D130" s="232"/>
      <c r="E130" s="217"/>
      <c r="F130" s="217"/>
    </row>
    <row r="131" spans="1:6" ht="15">
      <c r="A131" s="212" t="s">
        <v>722</v>
      </c>
      <c r="B131" s="428" t="s">
        <v>885</v>
      </c>
      <c r="C131" s="429"/>
      <c r="D131" s="429"/>
      <c r="E131" s="429"/>
      <c r="F131" s="430"/>
    </row>
    <row r="132" spans="1:6" ht="14.25">
      <c r="A132" s="202" t="s">
        <v>886</v>
      </c>
      <c r="B132" s="246" t="s">
        <v>887</v>
      </c>
      <c r="C132" s="221"/>
      <c r="D132" s="232"/>
      <c r="E132" s="217"/>
      <c r="F132" s="217"/>
    </row>
    <row r="133" spans="1:6" ht="48.75" thickBot="1">
      <c r="A133" s="202" t="s">
        <v>888</v>
      </c>
      <c r="B133" s="214" t="s">
        <v>889</v>
      </c>
      <c r="C133" s="221"/>
      <c r="D133" s="232"/>
      <c r="E133" s="217"/>
      <c r="F133" s="217"/>
    </row>
    <row r="134" spans="1:6" ht="15" thickBot="1">
      <c r="A134" s="202"/>
      <c r="B134" s="218" t="s">
        <v>890</v>
      </c>
      <c r="C134" s="215">
        <v>3</v>
      </c>
      <c r="D134" s="216" t="s">
        <v>0</v>
      </c>
      <c r="E134" s="377"/>
      <c r="F134" s="378">
        <f>ROUND(E134,2)*C134</f>
        <v>0</v>
      </c>
    </row>
    <row r="135" spans="1:6" ht="48.75" thickBot="1">
      <c r="A135" s="202" t="s">
        <v>891</v>
      </c>
      <c r="B135" s="214" t="s">
        <v>892</v>
      </c>
      <c r="C135" s="215"/>
      <c r="D135" s="232"/>
      <c r="E135" s="217"/>
      <c r="F135" s="217"/>
    </row>
    <row r="136" spans="1:6" ht="15" thickBot="1">
      <c r="A136" s="202"/>
      <c r="B136" s="218" t="s">
        <v>893</v>
      </c>
      <c r="C136" s="215">
        <v>2</v>
      </c>
      <c r="D136" s="216" t="s">
        <v>0</v>
      </c>
      <c r="E136" s="377"/>
      <c r="F136" s="378">
        <f>ROUND(E136,2)*C136</f>
        <v>0</v>
      </c>
    </row>
    <row r="137" spans="1:6" ht="15" thickBot="1">
      <c r="A137" s="202"/>
      <c r="B137" s="218" t="s">
        <v>894</v>
      </c>
      <c r="C137" s="215">
        <v>1</v>
      </c>
      <c r="D137" s="216" t="s">
        <v>0</v>
      </c>
      <c r="E137" s="377"/>
      <c r="F137" s="378">
        <f>ROUND(E137,2)*C137</f>
        <v>0</v>
      </c>
    </row>
    <row r="138" spans="1:6" ht="15" thickBot="1">
      <c r="A138" s="202"/>
      <c r="B138" s="218" t="s">
        <v>895</v>
      </c>
      <c r="C138" s="215">
        <v>1</v>
      </c>
      <c r="D138" s="216" t="s">
        <v>0</v>
      </c>
      <c r="E138" s="377"/>
      <c r="F138" s="378">
        <f>ROUND(E138,2)*C138</f>
        <v>0</v>
      </c>
    </row>
    <row r="139" spans="1:6" ht="72.75" thickBot="1">
      <c r="A139" s="202" t="s">
        <v>896</v>
      </c>
      <c r="B139" s="214" t="s">
        <v>897</v>
      </c>
      <c r="C139" s="215"/>
      <c r="D139" s="216"/>
      <c r="E139" s="217"/>
      <c r="F139" s="217"/>
    </row>
    <row r="140" spans="1:6" ht="15" thickBot="1">
      <c r="A140" s="202"/>
      <c r="B140" s="218" t="s">
        <v>787</v>
      </c>
      <c r="C140" s="215">
        <v>2</v>
      </c>
      <c r="D140" s="216" t="s">
        <v>0</v>
      </c>
      <c r="E140" s="377"/>
      <c r="F140" s="378">
        <f>ROUND(E140,2)*C140</f>
        <v>0</v>
      </c>
    </row>
    <row r="141" spans="1:6" ht="60.75" thickBot="1">
      <c r="A141" s="202" t="s">
        <v>898</v>
      </c>
      <c r="B141" s="247" t="s">
        <v>899</v>
      </c>
      <c r="C141" s="248"/>
      <c r="D141" s="232"/>
      <c r="E141" s="217"/>
      <c r="F141" s="217"/>
    </row>
    <row r="142" spans="1:6" ht="15" thickBot="1">
      <c r="A142" s="202"/>
      <c r="B142" s="218" t="s">
        <v>791</v>
      </c>
      <c r="C142" s="215">
        <v>1</v>
      </c>
      <c r="D142" s="216" t="s">
        <v>0</v>
      </c>
      <c r="E142" s="377"/>
      <c r="F142" s="378">
        <f>ROUND(E142,2)*C142</f>
        <v>0</v>
      </c>
    </row>
    <row r="143" spans="1:6" ht="72.75" thickBot="1">
      <c r="A143" s="202" t="s">
        <v>900</v>
      </c>
      <c r="B143" s="247" t="s">
        <v>901</v>
      </c>
      <c r="C143" s="242"/>
      <c r="D143" s="232"/>
      <c r="E143" s="217"/>
      <c r="F143" s="217"/>
    </row>
    <row r="144" spans="1:6" ht="15" thickBot="1">
      <c r="A144" s="202"/>
      <c r="B144" s="218" t="s">
        <v>791</v>
      </c>
      <c r="C144" s="215">
        <v>1</v>
      </c>
      <c r="D144" s="216" t="s">
        <v>0</v>
      </c>
      <c r="E144" s="377"/>
      <c r="F144" s="378">
        <f>ROUND(E144,2)*C144</f>
        <v>0</v>
      </c>
    </row>
    <row r="145" spans="1:6" ht="75" customHeight="1" thickBot="1">
      <c r="A145" s="202" t="s">
        <v>902</v>
      </c>
      <c r="B145" s="220" t="s">
        <v>903</v>
      </c>
      <c r="C145" s="248"/>
      <c r="D145" s="232"/>
      <c r="E145" s="217"/>
      <c r="F145" s="217"/>
    </row>
    <row r="146" spans="1:6" ht="15" thickBot="1">
      <c r="A146" s="202"/>
      <c r="B146" s="218" t="s">
        <v>787</v>
      </c>
      <c r="C146" s="215">
        <v>2</v>
      </c>
      <c r="D146" s="216" t="s">
        <v>0</v>
      </c>
      <c r="E146" s="377"/>
      <c r="F146" s="378">
        <f>ROUND(E146,2)*C146</f>
        <v>0</v>
      </c>
    </row>
    <row r="147" spans="1:6" ht="40.5" customHeight="1" thickBot="1">
      <c r="A147" s="202" t="s">
        <v>904</v>
      </c>
      <c r="B147" s="220" t="s">
        <v>905</v>
      </c>
      <c r="C147" s="249"/>
      <c r="D147" s="250"/>
      <c r="E147" s="251"/>
      <c r="F147" s="378"/>
    </row>
    <row r="148" spans="1:6" ht="15" thickBot="1">
      <c r="A148" s="202"/>
      <c r="B148" s="243" t="s">
        <v>906</v>
      </c>
      <c r="C148" s="215">
        <v>2</v>
      </c>
      <c r="D148" s="216" t="s">
        <v>0</v>
      </c>
      <c r="E148" s="377"/>
      <c r="F148" s="378">
        <f aca="true" t="shared" si="4" ref="F148:F209">ROUND(E148,2)*C148</f>
        <v>0</v>
      </c>
    </row>
    <row r="149" spans="1:6" ht="48.75" thickBot="1">
      <c r="A149" s="202" t="s">
        <v>907</v>
      </c>
      <c r="B149" s="252" t="s">
        <v>908</v>
      </c>
      <c r="C149" s="248"/>
      <c r="D149" s="232"/>
      <c r="E149" s="217"/>
      <c r="F149" s="378"/>
    </row>
    <row r="150" spans="1:6" ht="15" thickBot="1">
      <c r="A150" s="202"/>
      <c r="B150" s="218" t="s">
        <v>909</v>
      </c>
      <c r="C150" s="215">
        <v>3</v>
      </c>
      <c r="D150" s="216" t="s">
        <v>0</v>
      </c>
      <c r="E150" s="377"/>
      <c r="F150" s="378">
        <f t="shared" si="4"/>
        <v>0</v>
      </c>
    </row>
    <row r="151" spans="1:6" ht="48.75" thickBot="1">
      <c r="A151" s="202" t="s">
        <v>907</v>
      </c>
      <c r="B151" s="285" t="s">
        <v>910</v>
      </c>
      <c r="C151" s="248"/>
      <c r="D151" s="232"/>
      <c r="E151" s="217"/>
      <c r="F151" s="378"/>
    </row>
    <row r="152" spans="1:6" ht="15" thickBot="1">
      <c r="A152" s="202"/>
      <c r="B152" s="218" t="s">
        <v>909</v>
      </c>
      <c r="C152" s="215">
        <v>2</v>
      </c>
      <c r="D152" s="216" t="s">
        <v>0</v>
      </c>
      <c r="E152" s="377"/>
      <c r="F152" s="378">
        <f t="shared" si="4"/>
        <v>0</v>
      </c>
    </row>
    <row r="153" spans="1:6" ht="48.75" thickBot="1">
      <c r="A153" s="202" t="s">
        <v>911</v>
      </c>
      <c r="B153" s="214" t="s">
        <v>912</v>
      </c>
      <c r="C153" s="215"/>
      <c r="D153" s="216"/>
      <c r="E153" s="217"/>
      <c r="F153" s="378"/>
    </row>
    <row r="154" spans="1:6" ht="15" thickBot="1">
      <c r="A154" s="202"/>
      <c r="B154" s="218" t="s">
        <v>890</v>
      </c>
      <c r="C154" s="215">
        <v>1</v>
      </c>
      <c r="D154" s="216" t="s">
        <v>0</v>
      </c>
      <c r="E154" s="377"/>
      <c r="F154" s="378">
        <f t="shared" si="4"/>
        <v>0</v>
      </c>
    </row>
    <row r="155" spans="1:6" ht="60.75" thickBot="1">
      <c r="A155" s="202" t="s">
        <v>913</v>
      </c>
      <c r="B155" s="285" t="s">
        <v>914</v>
      </c>
      <c r="C155" s="215"/>
      <c r="D155" s="216"/>
      <c r="E155" s="217"/>
      <c r="F155" s="378"/>
    </row>
    <row r="156" spans="1:6" ht="15" thickBot="1">
      <c r="A156" s="202"/>
      <c r="B156" s="218" t="s">
        <v>787</v>
      </c>
      <c r="C156" s="215">
        <v>2</v>
      </c>
      <c r="D156" s="216" t="s">
        <v>0</v>
      </c>
      <c r="E156" s="377"/>
      <c r="F156" s="378">
        <f t="shared" si="4"/>
        <v>0</v>
      </c>
    </row>
    <row r="157" spans="1:6" ht="72.75" thickBot="1">
      <c r="A157" s="202" t="s">
        <v>915</v>
      </c>
      <c r="B157" s="285" t="s">
        <v>916</v>
      </c>
      <c r="C157" s="215"/>
      <c r="D157" s="216"/>
      <c r="E157" s="217"/>
      <c r="F157" s="378"/>
    </row>
    <row r="158" spans="1:6" ht="15" thickBot="1">
      <c r="A158" s="202"/>
      <c r="B158" s="218" t="s">
        <v>917</v>
      </c>
      <c r="C158" s="215">
        <v>2</v>
      </c>
      <c r="D158" s="216" t="s">
        <v>0</v>
      </c>
      <c r="E158" s="377"/>
      <c r="F158" s="378">
        <f t="shared" si="4"/>
        <v>0</v>
      </c>
    </row>
    <row r="159" spans="1:6" ht="48.75" thickBot="1">
      <c r="A159" s="202" t="s">
        <v>918</v>
      </c>
      <c r="B159" s="285" t="s">
        <v>919</v>
      </c>
      <c r="C159" s="215"/>
      <c r="D159" s="216"/>
      <c r="E159" s="217"/>
      <c r="F159" s="378"/>
    </row>
    <row r="160" spans="1:6" ht="15" thickBot="1">
      <c r="A160" s="202"/>
      <c r="B160" s="218" t="s">
        <v>920</v>
      </c>
      <c r="C160" s="215">
        <v>2</v>
      </c>
      <c r="D160" s="216" t="s">
        <v>0</v>
      </c>
      <c r="E160" s="377"/>
      <c r="F160" s="378">
        <f t="shared" si="4"/>
        <v>0</v>
      </c>
    </row>
    <row r="161" spans="1:6" ht="240.75" thickBot="1">
      <c r="A161" s="202" t="s">
        <v>921</v>
      </c>
      <c r="B161" s="220" t="s">
        <v>1079</v>
      </c>
      <c r="C161" s="215">
        <v>1</v>
      </c>
      <c r="D161" s="216" t="s">
        <v>0</v>
      </c>
      <c r="E161" s="377"/>
      <c r="F161" s="378">
        <f t="shared" si="4"/>
        <v>0</v>
      </c>
    </row>
    <row r="162" spans="1:6" ht="60.75" thickBot="1">
      <c r="A162" s="202" t="s">
        <v>921</v>
      </c>
      <c r="B162" s="220" t="s">
        <v>922</v>
      </c>
      <c r="C162" s="215">
        <v>1</v>
      </c>
      <c r="D162" s="216" t="s">
        <v>0</v>
      </c>
      <c r="E162" s="377"/>
      <c r="F162" s="378">
        <f t="shared" si="4"/>
        <v>0</v>
      </c>
    </row>
    <row r="163" spans="1:6" ht="48.75" thickBot="1">
      <c r="A163" s="202" t="s">
        <v>923</v>
      </c>
      <c r="B163" s="220" t="s">
        <v>924</v>
      </c>
      <c r="C163" s="215">
        <v>3</v>
      </c>
      <c r="D163" s="216" t="s">
        <v>0</v>
      </c>
      <c r="E163" s="377"/>
      <c r="F163" s="378">
        <f t="shared" si="4"/>
        <v>0</v>
      </c>
    </row>
    <row r="164" spans="1:6" ht="24.75" thickBot="1">
      <c r="A164" s="202" t="s">
        <v>925</v>
      </c>
      <c r="B164" s="253" t="s">
        <v>926</v>
      </c>
      <c r="C164" s="215"/>
      <c r="D164" s="216"/>
      <c r="E164" s="217"/>
      <c r="F164" s="378"/>
    </row>
    <row r="165" spans="1:6" ht="15" thickBot="1">
      <c r="A165" s="202"/>
      <c r="B165" s="243" t="s">
        <v>927</v>
      </c>
      <c r="C165" s="215">
        <v>3</v>
      </c>
      <c r="D165" s="216" t="s">
        <v>0</v>
      </c>
      <c r="E165" s="377"/>
      <c r="F165" s="378">
        <f t="shared" si="4"/>
        <v>0</v>
      </c>
    </row>
    <row r="166" spans="1:6" ht="15" thickBot="1">
      <c r="A166" s="202"/>
      <c r="B166" s="243" t="s">
        <v>928</v>
      </c>
      <c r="C166" s="215">
        <v>1</v>
      </c>
      <c r="D166" s="216" t="s">
        <v>0</v>
      </c>
      <c r="E166" s="377"/>
      <c r="F166" s="378">
        <f t="shared" si="4"/>
        <v>0</v>
      </c>
    </row>
    <row r="167" spans="1:6" ht="15" thickBot="1">
      <c r="A167" s="202"/>
      <c r="B167" s="243" t="s">
        <v>929</v>
      </c>
      <c r="C167" s="215">
        <v>2</v>
      </c>
      <c r="D167" s="216" t="s">
        <v>0</v>
      </c>
      <c r="E167" s="377"/>
      <c r="F167" s="378">
        <f t="shared" si="4"/>
        <v>0</v>
      </c>
    </row>
    <row r="168" spans="1:6" ht="15" thickBot="1">
      <c r="A168" s="202"/>
      <c r="B168" s="243" t="s">
        <v>930</v>
      </c>
      <c r="C168" s="215">
        <v>1</v>
      </c>
      <c r="D168" s="216" t="s">
        <v>0</v>
      </c>
      <c r="E168" s="377"/>
      <c r="F168" s="378">
        <f t="shared" si="4"/>
        <v>0</v>
      </c>
    </row>
    <row r="169" spans="1:6" ht="15" thickBot="1">
      <c r="A169" s="202"/>
      <c r="B169" s="243" t="s">
        <v>931</v>
      </c>
      <c r="C169" s="215">
        <v>1</v>
      </c>
      <c r="D169" s="216" t="s">
        <v>0</v>
      </c>
      <c r="E169" s="377"/>
      <c r="F169" s="378">
        <f t="shared" si="4"/>
        <v>0</v>
      </c>
    </row>
    <row r="170" spans="1:6" ht="24.75" thickBot="1">
      <c r="A170" s="202" t="s">
        <v>932</v>
      </c>
      <c r="B170" s="253" t="s">
        <v>933</v>
      </c>
      <c r="C170" s="215">
        <v>1</v>
      </c>
      <c r="D170" s="216" t="s">
        <v>0</v>
      </c>
      <c r="E170" s="377"/>
      <c r="F170" s="378">
        <f t="shared" si="4"/>
        <v>0</v>
      </c>
    </row>
    <row r="171" spans="1:6" ht="38.25" customHeight="1" thickBot="1">
      <c r="A171" s="202" t="s">
        <v>932</v>
      </c>
      <c r="B171" s="253" t="s">
        <v>934</v>
      </c>
      <c r="C171" s="215">
        <v>1</v>
      </c>
      <c r="D171" s="216" t="s">
        <v>53</v>
      </c>
      <c r="E171" s="377"/>
      <c r="F171" s="378">
        <f t="shared" si="4"/>
        <v>0</v>
      </c>
    </row>
    <row r="172" spans="1:6" ht="14.25">
      <c r="A172" s="245"/>
      <c r="B172" s="243"/>
      <c r="C172" s="242"/>
      <c r="D172" s="232"/>
      <c r="E172" s="217"/>
      <c r="F172" s="378"/>
    </row>
    <row r="173" spans="1:6" ht="14.25">
      <c r="A173" s="202" t="s">
        <v>935</v>
      </c>
      <c r="B173" s="246" t="s">
        <v>936</v>
      </c>
      <c r="C173" s="221"/>
      <c r="D173" s="232"/>
      <c r="E173" s="217"/>
      <c r="F173" s="378"/>
    </row>
    <row r="174" spans="1:6" ht="24.75" thickBot="1">
      <c r="A174" s="227" t="s">
        <v>937</v>
      </c>
      <c r="B174" s="214" t="s">
        <v>938</v>
      </c>
      <c r="C174" s="221"/>
      <c r="D174" s="232"/>
      <c r="E174" s="217"/>
      <c r="F174" s="378"/>
    </row>
    <row r="175" spans="1:6" ht="15" thickBot="1">
      <c r="A175" s="227"/>
      <c r="B175" s="284" t="s">
        <v>801</v>
      </c>
      <c r="C175" s="228">
        <v>10</v>
      </c>
      <c r="D175" s="216" t="s">
        <v>1</v>
      </c>
      <c r="E175" s="377"/>
      <c r="F175" s="378">
        <f t="shared" si="4"/>
        <v>0</v>
      </c>
    </row>
    <row r="176" spans="1:6" ht="15" thickBot="1">
      <c r="A176" s="227"/>
      <c r="B176" s="284" t="s">
        <v>939</v>
      </c>
      <c r="C176" s="228">
        <v>3</v>
      </c>
      <c r="D176" s="216" t="s">
        <v>1</v>
      </c>
      <c r="E176" s="377"/>
      <c r="F176" s="378">
        <f t="shared" si="4"/>
        <v>0</v>
      </c>
    </row>
    <row r="177" spans="1:6" ht="15" thickBot="1">
      <c r="A177" s="227"/>
      <c r="B177" s="284" t="s">
        <v>940</v>
      </c>
      <c r="C177" s="228">
        <v>4</v>
      </c>
      <c r="D177" s="216" t="s">
        <v>1</v>
      </c>
      <c r="E177" s="377"/>
      <c r="F177" s="378">
        <f t="shared" si="4"/>
        <v>0</v>
      </c>
    </row>
    <row r="178" spans="1:6" ht="15" thickBot="1">
      <c r="A178" s="227"/>
      <c r="B178" s="284" t="s">
        <v>941</v>
      </c>
      <c r="C178" s="228">
        <v>1</v>
      </c>
      <c r="D178" s="216" t="s">
        <v>1</v>
      </c>
      <c r="E178" s="377"/>
      <c r="F178" s="378">
        <f t="shared" si="4"/>
        <v>0</v>
      </c>
    </row>
    <row r="179" spans="1:6" ht="15" thickBot="1">
      <c r="A179" s="227"/>
      <c r="B179" s="284" t="s">
        <v>942</v>
      </c>
      <c r="C179" s="228">
        <v>1</v>
      </c>
      <c r="D179" s="216" t="s">
        <v>1</v>
      </c>
      <c r="E179" s="377"/>
      <c r="F179" s="378">
        <f t="shared" si="4"/>
        <v>0</v>
      </c>
    </row>
    <row r="180" spans="1:6" ht="15" thickBot="1">
      <c r="A180" s="227"/>
      <c r="B180" s="218" t="s">
        <v>943</v>
      </c>
      <c r="C180" s="228">
        <v>2</v>
      </c>
      <c r="D180" s="216" t="s">
        <v>1</v>
      </c>
      <c r="E180" s="377"/>
      <c r="F180" s="378">
        <f t="shared" si="4"/>
        <v>0</v>
      </c>
    </row>
    <row r="181" spans="1:6" ht="15" thickBot="1">
      <c r="A181" s="254"/>
      <c r="B181" s="218" t="s">
        <v>944</v>
      </c>
      <c r="C181" s="255">
        <v>10</v>
      </c>
      <c r="D181" s="216" t="s">
        <v>1</v>
      </c>
      <c r="E181" s="377"/>
      <c r="F181" s="378">
        <f t="shared" si="4"/>
        <v>0</v>
      </c>
    </row>
    <row r="182" spans="1:6" ht="15" thickBot="1">
      <c r="A182" s="227"/>
      <c r="B182" s="218" t="s">
        <v>945</v>
      </c>
      <c r="C182" s="228">
        <v>10</v>
      </c>
      <c r="D182" s="216" t="s">
        <v>1</v>
      </c>
      <c r="E182" s="377"/>
      <c r="F182" s="378">
        <f t="shared" si="4"/>
        <v>0</v>
      </c>
    </row>
    <row r="183" spans="1:6" ht="15" thickBot="1">
      <c r="A183" s="227"/>
      <c r="B183" s="218" t="s">
        <v>946</v>
      </c>
      <c r="C183" s="228">
        <v>5</v>
      </c>
      <c r="D183" s="216" t="s">
        <v>1</v>
      </c>
      <c r="E183" s="377"/>
      <c r="F183" s="378">
        <f t="shared" si="4"/>
        <v>0</v>
      </c>
    </row>
    <row r="184" spans="1:6" ht="15" thickBot="1">
      <c r="A184" s="227"/>
      <c r="B184" s="218" t="s">
        <v>947</v>
      </c>
      <c r="C184" s="228">
        <v>1</v>
      </c>
      <c r="D184" s="216" t="s">
        <v>1</v>
      </c>
      <c r="E184" s="377"/>
      <c r="F184" s="378">
        <f t="shared" si="4"/>
        <v>0</v>
      </c>
    </row>
    <row r="185" spans="1:6" ht="15" thickBot="1">
      <c r="A185" s="227"/>
      <c r="B185" s="218" t="s">
        <v>948</v>
      </c>
      <c r="C185" s="228">
        <v>6</v>
      </c>
      <c r="D185" s="216" t="s">
        <v>1</v>
      </c>
      <c r="E185" s="377"/>
      <c r="F185" s="378">
        <f t="shared" si="4"/>
        <v>0</v>
      </c>
    </row>
    <row r="186" spans="1:6" ht="15" thickBot="1">
      <c r="A186" s="254"/>
      <c r="B186" s="218" t="s">
        <v>949</v>
      </c>
      <c r="C186" s="228">
        <v>2</v>
      </c>
      <c r="D186" s="216" t="s">
        <v>1</v>
      </c>
      <c r="E186" s="377"/>
      <c r="F186" s="378">
        <f t="shared" si="4"/>
        <v>0</v>
      </c>
    </row>
    <row r="187" spans="1:6" ht="24.75" thickBot="1">
      <c r="A187" s="227" t="s">
        <v>950</v>
      </c>
      <c r="B187" s="214" t="s">
        <v>951</v>
      </c>
      <c r="C187" s="221"/>
      <c r="D187" s="232"/>
      <c r="E187" s="217"/>
      <c r="F187" s="378"/>
    </row>
    <row r="188" spans="1:6" ht="15" thickBot="1">
      <c r="A188" s="227"/>
      <c r="B188" s="284" t="s">
        <v>952</v>
      </c>
      <c r="C188" s="228">
        <v>6</v>
      </c>
      <c r="D188" s="216" t="s">
        <v>1</v>
      </c>
      <c r="E188" s="377"/>
      <c r="F188" s="378">
        <f t="shared" si="4"/>
        <v>0</v>
      </c>
    </row>
    <row r="189" spans="1:6" ht="24.75" thickBot="1">
      <c r="A189" s="227" t="s">
        <v>953</v>
      </c>
      <c r="B189" s="214" t="s">
        <v>954</v>
      </c>
      <c r="C189" s="256"/>
      <c r="D189" s="232"/>
      <c r="E189" s="217"/>
      <c r="F189" s="378"/>
    </row>
    <row r="190" spans="1:6" ht="15" thickBot="1">
      <c r="A190" s="227"/>
      <c r="B190" s="284" t="s">
        <v>801</v>
      </c>
      <c r="C190" s="257">
        <v>3</v>
      </c>
      <c r="D190" s="216" t="s">
        <v>0</v>
      </c>
      <c r="E190" s="377"/>
      <c r="F190" s="378">
        <f t="shared" si="4"/>
        <v>0</v>
      </c>
    </row>
    <row r="191" spans="1:6" ht="15" thickBot="1">
      <c r="A191" s="227"/>
      <c r="B191" s="284" t="s">
        <v>939</v>
      </c>
      <c r="C191" s="257">
        <v>2</v>
      </c>
      <c r="D191" s="216" t="s">
        <v>0</v>
      </c>
      <c r="E191" s="377"/>
      <c r="F191" s="378">
        <f t="shared" si="4"/>
        <v>0</v>
      </c>
    </row>
    <row r="192" spans="1:6" ht="15" thickBot="1">
      <c r="A192" s="227"/>
      <c r="B192" s="284" t="s">
        <v>940</v>
      </c>
      <c r="C192" s="257">
        <v>1</v>
      </c>
      <c r="D192" s="216" t="s">
        <v>0</v>
      </c>
      <c r="E192" s="377"/>
      <c r="F192" s="378">
        <f t="shared" si="4"/>
        <v>0</v>
      </c>
    </row>
    <row r="193" spans="1:6" ht="15" thickBot="1">
      <c r="A193" s="227"/>
      <c r="B193" s="218" t="s">
        <v>943</v>
      </c>
      <c r="C193" s="257">
        <v>2</v>
      </c>
      <c r="D193" s="216" t="s">
        <v>0</v>
      </c>
      <c r="E193" s="377"/>
      <c r="F193" s="378">
        <f t="shared" si="4"/>
        <v>0</v>
      </c>
    </row>
    <row r="194" spans="1:6" ht="15" thickBot="1">
      <c r="A194" s="227"/>
      <c r="B194" s="218" t="s">
        <v>944</v>
      </c>
      <c r="C194" s="257">
        <v>8</v>
      </c>
      <c r="D194" s="216" t="s">
        <v>0</v>
      </c>
      <c r="E194" s="377"/>
      <c r="F194" s="378">
        <f t="shared" si="4"/>
        <v>0</v>
      </c>
    </row>
    <row r="195" spans="1:6" ht="15" thickBot="1">
      <c r="A195" s="227"/>
      <c r="B195" s="218" t="s">
        <v>955</v>
      </c>
      <c r="C195" s="257">
        <v>9</v>
      </c>
      <c r="D195" s="216" t="s">
        <v>0</v>
      </c>
      <c r="E195" s="377"/>
      <c r="F195" s="378">
        <f t="shared" si="4"/>
        <v>0</v>
      </c>
    </row>
    <row r="196" spans="1:6" ht="36.75" thickBot="1">
      <c r="A196" s="227" t="s">
        <v>956</v>
      </c>
      <c r="B196" s="214" t="s">
        <v>957</v>
      </c>
      <c r="C196" s="256"/>
      <c r="D196" s="232"/>
      <c r="E196" s="217"/>
      <c r="F196" s="378"/>
    </row>
    <row r="197" spans="1:6" ht="15" thickBot="1">
      <c r="A197" s="227"/>
      <c r="B197" s="284" t="s">
        <v>952</v>
      </c>
      <c r="C197" s="257">
        <v>4</v>
      </c>
      <c r="D197" s="216" t="s">
        <v>0</v>
      </c>
      <c r="E197" s="377"/>
      <c r="F197" s="378">
        <f t="shared" si="4"/>
        <v>0</v>
      </c>
    </row>
    <row r="198" spans="1:6" ht="24.75" thickBot="1">
      <c r="A198" s="227" t="s">
        <v>958</v>
      </c>
      <c r="B198" s="214" t="s">
        <v>959</v>
      </c>
      <c r="C198" s="256"/>
      <c r="D198" s="232"/>
      <c r="E198" s="217"/>
      <c r="F198" s="378"/>
    </row>
    <row r="199" spans="1:6" ht="15" thickBot="1">
      <c r="A199" s="227"/>
      <c r="B199" s="218" t="s">
        <v>960</v>
      </c>
      <c r="C199" s="257">
        <v>1</v>
      </c>
      <c r="D199" s="216" t="s">
        <v>0</v>
      </c>
      <c r="E199" s="377"/>
      <c r="F199" s="378">
        <f t="shared" si="4"/>
        <v>0</v>
      </c>
    </row>
    <row r="200" spans="1:6" ht="15" thickBot="1">
      <c r="A200" s="227"/>
      <c r="B200" s="218" t="s">
        <v>961</v>
      </c>
      <c r="C200" s="257">
        <v>2</v>
      </c>
      <c r="D200" s="216" t="s">
        <v>0</v>
      </c>
      <c r="E200" s="377"/>
      <c r="F200" s="378">
        <f t="shared" si="4"/>
        <v>0</v>
      </c>
    </row>
    <row r="201" spans="1:6" ht="15" thickBot="1">
      <c r="A201" s="227"/>
      <c r="B201" s="218" t="s">
        <v>962</v>
      </c>
      <c r="C201" s="257">
        <v>2</v>
      </c>
      <c r="D201" s="216" t="s">
        <v>0</v>
      </c>
      <c r="E201" s="377"/>
      <c r="F201" s="378">
        <f t="shared" si="4"/>
        <v>0</v>
      </c>
    </row>
    <row r="202" spans="1:6" ht="15" thickBot="1">
      <c r="A202" s="227"/>
      <c r="B202" s="218" t="s">
        <v>963</v>
      </c>
      <c r="C202" s="257">
        <v>1</v>
      </c>
      <c r="D202" s="216" t="s">
        <v>0</v>
      </c>
      <c r="E202" s="377"/>
      <c r="F202" s="378">
        <f t="shared" si="4"/>
        <v>0</v>
      </c>
    </row>
    <row r="203" spans="1:6" ht="15" thickBot="1">
      <c r="A203" s="227"/>
      <c r="B203" s="218" t="s">
        <v>964</v>
      </c>
      <c r="C203" s="257">
        <v>1</v>
      </c>
      <c r="D203" s="216" t="s">
        <v>0</v>
      </c>
      <c r="E203" s="377"/>
      <c r="F203" s="378">
        <f t="shared" si="4"/>
        <v>0</v>
      </c>
    </row>
    <row r="204" spans="1:6" ht="24.75" thickBot="1">
      <c r="A204" s="227" t="s">
        <v>965</v>
      </c>
      <c r="B204" s="214" t="s">
        <v>966</v>
      </c>
      <c r="C204" s="256"/>
      <c r="D204" s="232"/>
      <c r="E204" s="217"/>
      <c r="F204" s="378"/>
    </row>
    <row r="205" spans="1:6" ht="15" thickBot="1">
      <c r="A205" s="227"/>
      <c r="B205" s="218" t="s">
        <v>967</v>
      </c>
      <c r="C205" s="257">
        <v>1</v>
      </c>
      <c r="D205" s="216" t="s">
        <v>0</v>
      </c>
      <c r="E205" s="377"/>
      <c r="F205" s="378">
        <f t="shared" si="4"/>
        <v>0</v>
      </c>
    </row>
    <row r="206" spans="1:6" ht="24.75" thickBot="1">
      <c r="A206" s="227" t="s">
        <v>968</v>
      </c>
      <c r="B206" s="214" t="s">
        <v>969</v>
      </c>
      <c r="C206" s="257"/>
      <c r="D206" s="216"/>
      <c r="E206" s="217"/>
      <c r="F206" s="378"/>
    </row>
    <row r="207" spans="1:6" ht="15" thickBot="1">
      <c r="A207" s="227"/>
      <c r="B207" s="244" t="s">
        <v>970</v>
      </c>
      <c r="C207" s="257">
        <v>1</v>
      </c>
      <c r="D207" s="216" t="s">
        <v>0</v>
      </c>
      <c r="E207" s="377"/>
      <c r="F207" s="378">
        <f t="shared" si="4"/>
        <v>0</v>
      </c>
    </row>
    <row r="208" spans="1:6" ht="15" thickBot="1">
      <c r="A208" s="227"/>
      <c r="B208" s="218" t="s">
        <v>963</v>
      </c>
      <c r="C208" s="257">
        <v>2</v>
      </c>
      <c r="D208" s="216" t="s">
        <v>0</v>
      </c>
      <c r="E208" s="377"/>
      <c r="F208" s="378">
        <f t="shared" si="4"/>
        <v>0</v>
      </c>
    </row>
    <row r="209" spans="1:6" ht="15" thickBot="1">
      <c r="A209" s="227"/>
      <c r="B209" s="218" t="s">
        <v>971</v>
      </c>
      <c r="C209" s="257">
        <v>1</v>
      </c>
      <c r="D209" s="216" t="s">
        <v>0</v>
      </c>
      <c r="E209" s="377"/>
      <c r="F209" s="378">
        <f t="shared" si="4"/>
        <v>0</v>
      </c>
    </row>
    <row r="210" spans="1:6" ht="24.75" thickBot="1">
      <c r="A210" s="227" t="s">
        <v>972</v>
      </c>
      <c r="B210" s="214" t="s">
        <v>973</v>
      </c>
      <c r="C210" s="257"/>
      <c r="D210" s="216"/>
      <c r="E210" s="217"/>
      <c r="F210" s="378"/>
    </row>
    <row r="211" spans="1:6" ht="15" thickBot="1">
      <c r="A211" s="202"/>
      <c r="B211" s="244" t="s">
        <v>974</v>
      </c>
      <c r="C211" s="257">
        <v>2</v>
      </c>
      <c r="D211" s="216" t="s">
        <v>0</v>
      </c>
      <c r="E211" s="377"/>
      <c r="F211" s="378">
        <f aca="true" t="shared" si="5" ref="F211:F274">ROUND(E211,2)*C211</f>
        <v>0</v>
      </c>
    </row>
    <row r="212" spans="1:6" ht="15" thickBot="1">
      <c r="A212" s="227"/>
      <c r="B212" s="218" t="s">
        <v>964</v>
      </c>
      <c r="C212" s="257">
        <v>1</v>
      </c>
      <c r="D212" s="216" t="s">
        <v>0</v>
      </c>
      <c r="E212" s="377"/>
      <c r="F212" s="378">
        <f t="shared" si="5"/>
        <v>0</v>
      </c>
    </row>
    <row r="213" spans="1:6" ht="48.75" thickBot="1">
      <c r="A213" s="227" t="s">
        <v>975</v>
      </c>
      <c r="B213" s="214" t="s">
        <v>976</v>
      </c>
      <c r="C213" s="228"/>
      <c r="D213" s="216"/>
      <c r="E213" s="217"/>
      <c r="F213" s="378"/>
    </row>
    <row r="214" spans="1:6" ht="15" thickBot="1">
      <c r="A214" s="227"/>
      <c r="B214" s="258" t="s">
        <v>977</v>
      </c>
      <c r="C214" s="257">
        <v>6</v>
      </c>
      <c r="D214" s="216" t="s">
        <v>0</v>
      </c>
      <c r="E214" s="377"/>
      <c r="F214" s="378">
        <f t="shared" si="5"/>
        <v>0</v>
      </c>
    </row>
    <row r="215" spans="1:6" ht="15" thickBot="1">
      <c r="A215" s="227"/>
      <c r="B215" s="258" t="s">
        <v>978</v>
      </c>
      <c r="C215" s="257">
        <v>1</v>
      </c>
      <c r="D215" s="216" t="s">
        <v>0</v>
      </c>
      <c r="E215" s="377"/>
      <c r="F215" s="378">
        <f t="shared" si="5"/>
        <v>0</v>
      </c>
    </row>
    <row r="216" spans="1:6" ht="15" thickBot="1">
      <c r="A216" s="227"/>
      <c r="B216" s="258" t="s">
        <v>979</v>
      </c>
      <c r="C216" s="257">
        <v>4</v>
      </c>
      <c r="D216" s="216" t="s">
        <v>0</v>
      </c>
      <c r="E216" s="377"/>
      <c r="F216" s="378">
        <f t="shared" si="5"/>
        <v>0</v>
      </c>
    </row>
    <row r="217" spans="1:6" ht="15" thickBot="1">
      <c r="A217" s="227"/>
      <c r="B217" s="258" t="s">
        <v>980</v>
      </c>
      <c r="C217" s="257">
        <v>2</v>
      </c>
      <c r="D217" s="216" t="s">
        <v>0</v>
      </c>
      <c r="E217" s="377"/>
      <c r="F217" s="378">
        <f t="shared" si="5"/>
        <v>0</v>
      </c>
    </row>
    <row r="218" spans="1:6" ht="15" thickBot="1">
      <c r="A218" s="259"/>
      <c r="B218" s="260" t="s">
        <v>787</v>
      </c>
      <c r="C218" s="257">
        <v>6</v>
      </c>
      <c r="D218" s="216" t="s">
        <v>0</v>
      </c>
      <c r="E218" s="377"/>
      <c r="F218" s="378">
        <f t="shared" si="5"/>
        <v>0</v>
      </c>
    </row>
    <row r="219" spans="1:6" ht="15" thickBot="1">
      <c r="A219" s="259"/>
      <c r="B219" s="260" t="s">
        <v>857</v>
      </c>
      <c r="C219" s="257">
        <v>1</v>
      </c>
      <c r="D219" s="216" t="s">
        <v>0</v>
      </c>
      <c r="E219" s="377"/>
      <c r="F219" s="378">
        <f t="shared" si="5"/>
        <v>0</v>
      </c>
    </row>
    <row r="220" spans="1:6" ht="15" thickBot="1">
      <c r="A220" s="261"/>
      <c r="B220" s="260" t="s">
        <v>858</v>
      </c>
      <c r="C220" s="257">
        <v>5</v>
      </c>
      <c r="D220" s="216" t="s">
        <v>0</v>
      </c>
      <c r="E220" s="377"/>
      <c r="F220" s="378">
        <f t="shared" si="5"/>
        <v>0</v>
      </c>
    </row>
    <row r="221" spans="1:6" ht="15" thickBot="1">
      <c r="A221" s="261"/>
      <c r="B221" s="260" t="s">
        <v>890</v>
      </c>
      <c r="C221" s="257">
        <v>6</v>
      </c>
      <c r="D221" s="216" t="s">
        <v>0</v>
      </c>
      <c r="E221" s="377"/>
      <c r="F221" s="378">
        <f t="shared" si="5"/>
        <v>0</v>
      </c>
    </row>
    <row r="222" spans="1:6" ht="36.75" thickBot="1">
      <c r="A222" s="227" t="s">
        <v>981</v>
      </c>
      <c r="B222" s="214" t="s">
        <v>982</v>
      </c>
      <c r="C222" s="257"/>
      <c r="D222" s="216"/>
      <c r="E222" s="217"/>
      <c r="F222" s="378"/>
    </row>
    <row r="223" spans="1:6" ht="15" thickBot="1">
      <c r="A223" s="227"/>
      <c r="B223" s="258" t="s">
        <v>979</v>
      </c>
      <c r="C223" s="257">
        <v>5</v>
      </c>
      <c r="D223" s="216" t="s">
        <v>0</v>
      </c>
      <c r="E223" s="377"/>
      <c r="F223" s="378">
        <f t="shared" si="5"/>
        <v>0</v>
      </c>
    </row>
    <row r="224" spans="1:6" ht="25.5" customHeight="1" thickBot="1">
      <c r="A224" s="227" t="s">
        <v>983</v>
      </c>
      <c r="B224" s="214" t="s">
        <v>984</v>
      </c>
      <c r="C224" s="257"/>
      <c r="D224" s="216"/>
      <c r="E224" s="217"/>
      <c r="F224" s="378"/>
    </row>
    <row r="225" spans="1:6" ht="15" thickBot="1">
      <c r="A225" s="227"/>
      <c r="B225" s="258" t="s">
        <v>978</v>
      </c>
      <c r="C225" s="257">
        <v>1</v>
      </c>
      <c r="D225" s="216" t="s">
        <v>0</v>
      </c>
      <c r="E225" s="377"/>
      <c r="F225" s="378">
        <f t="shared" si="5"/>
        <v>0</v>
      </c>
    </row>
    <row r="226" spans="1:6" ht="15" thickBot="1">
      <c r="A226" s="227"/>
      <c r="B226" s="258" t="s">
        <v>985</v>
      </c>
      <c r="C226" s="257">
        <v>1</v>
      </c>
      <c r="D226" s="216" t="s">
        <v>0</v>
      </c>
      <c r="E226" s="377"/>
      <c r="F226" s="378">
        <f t="shared" si="5"/>
        <v>0</v>
      </c>
    </row>
    <row r="227" spans="1:6" ht="48.75" thickBot="1">
      <c r="A227" s="227" t="s">
        <v>986</v>
      </c>
      <c r="B227" s="214" t="s">
        <v>987</v>
      </c>
      <c r="C227" s="257"/>
      <c r="D227" s="216"/>
      <c r="E227" s="217"/>
      <c r="F227" s="378"/>
    </row>
    <row r="228" spans="1:6" ht="15" thickBot="1">
      <c r="A228" s="227"/>
      <c r="B228" s="218" t="s">
        <v>890</v>
      </c>
      <c r="C228" s="257">
        <v>2</v>
      </c>
      <c r="D228" s="216" t="s">
        <v>0</v>
      </c>
      <c r="E228" s="377"/>
      <c r="F228" s="378">
        <f t="shared" si="5"/>
        <v>0</v>
      </c>
    </row>
    <row r="229" spans="1:6" ht="48.75" thickBot="1">
      <c r="A229" s="227" t="s">
        <v>988</v>
      </c>
      <c r="B229" s="214" t="s">
        <v>989</v>
      </c>
      <c r="C229" s="257"/>
      <c r="D229" s="216"/>
      <c r="E229" s="217"/>
      <c r="F229" s="378"/>
    </row>
    <row r="230" spans="1:6" ht="15" thickBot="1">
      <c r="A230" s="227"/>
      <c r="B230" s="218" t="s">
        <v>990</v>
      </c>
      <c r="C230" s="257">
        <v>2</v>
      </c>
      <c r="D230" s="216" t="s">
        <v>0</v>
      </c>
      <c r="E230" s="377"/>
      <c r="F230" s="378">
        <f t="shared" si="5"/>
        <v>0</v>
      </c>
    </row>
    <row r="231" spans="1:6" ht="36.75" thickBot="1">
      <c r="A231" s="227" t="s">
        <v>991</v>
      </c>
      <c r="B231" s="214" t="s">
        <v>992</v>
      </c>
      <c r="C231" s="257"/>
      <c r="D231" s="216"/>
      <c r="E231" s="217"/>
      <c r="F231" s="378"/>
    </row>
    <row r="232" spans="1:6" ht="15" thickBot="1">
      <c r="A232" s="227"/>
      <c r="B232" s="258" t="s">
        <v>993</v>
      </c>
      <c r="C232" s="257">
        <v>2</v>
      </c>
      <c r="D232" s="216" t="s">
        <v>0</v>
      </c>
      <c r="E232" s="377"/>
      <c r="F232" s="378">
        <f t="shared" si="5"/>
        <v>0</v>
      </c>
    </row>
    <row r="233" spans="1:6" ht="24.75" thickBot="1">
      <c r="A233" s="227" t="s">
        <v>994</v>
      </c>
      <c r="B233" s="262" t="s">
        <v>995</v>
      </c>
      <c r="C233" s="257"/>
      <c r="D233" s="216"/>
      <c r="E233" s="217"/>
      <c r="F233" s="378"/>
    </row>
    <row r="234" spans="1:6" ht="15" thickBot="1">
      <c r="A234" s="227"/>
      <c r="B234" s="218" t="s">
        <v>996</v>
      </c>
      <c r="C234" s="257">
        <v>2</v>
      </c>
      <c r="D234" s="216" t="s">
        <v>0</v>
      </c>
      <c r="E234" s="377"/>
      <c r="F234" s="378">
        <f t="shared" si="5"/>
        <v>0</v>
      </c>
    </row>
    <row r="235" spans="1:6" ht="15" thickBot="1">
      <c r="A235" s="227"/>
      <c r="B235" s="260" t="s">
        <v>997</v>
      </c>
      <c r="C235" s="257">
        <v>2</v>
      </c>
      <c r="D235" s="216" t="s">
        <v>0</v>
      </c>
      <c r="E235" s="377"/>
      <c r="F235" s="378">
        <f t="shared" si="5"/>
        <v>0</v>
      </c>
    </row>
    <row r="236" spans="1:6" ht="15" thickBot="1">
      <c r="A236" s="227"/>
      <c r="B236" s="260" t="s">
        <v>998</v>
      </c>
      <c r="C236" s="257">
        <v>2</v>
      </c>
      <c r="D236" s="216" t="s">
        <v>0</v>
      </c>
      <c r="E236" s="377"/>
      <c r="F236" s="378">
        <f t="shared" si="5"/>
        <v>0</v>
      </c>
    </row>
    <row r="237" spans="1:6" ht="15" thickBot="1">
      <c r="A237" s="227"/>
      <c r="B237" s="260" t="s">
        <v>999</v>
      </c>
      <c r="C237" s="257">
        <v>5</v>
      </c>
      <c r="D237" s="216" t="s">
        <v>0</v>
      </c>
      <c r="E237" s="377"/>
      <c r="F237" s="378">
        <f t="shared" si="5"/>
        <v>0</v>
      </c>
    </row>
    <row r="238" spans="1:6" ht="24.75" thickBot="1">
      <c r="A238" s="263" t="s">
        <v>1000</v>
      </c>
      <c r="B238" s="286" t="s">
        <v>1001</v>
      </c>
      <c r="C238" s="264"/>
      <c r="D238" s="216"/>
      <c r="E238" s="217"/>
      <c r="F238" s="378"/>
    </row>
    <row r="239" spans="1:6" ht="15" thickBot="1">
      <c r="A239" s="227"/>
      <c r="B239" s="260" t="s">
        <v>997</v>
      </c>
      <c r="C239" s="257">
        <v>1</v>
      </c>
      <c r="D239" s="216" t="s">
        <v>0</v>
      </c>
      <c r="E239" s="377"/>
      <c r="F239" s="378">
        <f t="shared" si="5"/>
        <v>0</v>
      </c>
    </row>
    <row r="240" spans="1:6" ht="24.75" thickBot="1">
      <c r="A240" s="227" t="s">
        <v>1002</v>
      </c>
      <c r="B240" s="286" t="s">
        <v>1003</v>
      </c>
      <c r="C240" s="264"/>
      <c r="D240" s="216"/>
      <c r="E240" s="217"/>
      <c r="F240" s="378">
        <f t="shared" si="5"/>
        <v>0</v>
      </c>
    </row>
    <row r="241" spans="1:6" ht="15" thickBot="1">
      <c r="A241" s="227"/>
      <c r="B241" s="289" t="s">
        <v>1004</v>
      </c>
      <c r="C241" s="257">
        <v>1</v>
      </c>
      <c r="D241" s="216" t="s">
        <v>0</v>
      </c>
      <c r="E241" s="377"/>
      <c r="F241" s="378">
        <f t="shared" si="5"/>
        <v>0</v>
      </c>
    </row>
    <row r="242" spans="1:6" ht="15" thickBot="1">
      <c r="A242" s="227"/>
      <c r="B242" s="289" t="s">
        <v>1005</v>
      </c>
      <c r="C242" s="257">
        <v>5</v>
      </c>
      <c r="D242" s="216" t="s">
        <v>0</v>
      </c>
      <c r="E242" s="377"/>
      <c r="F242" s="378">
        <f t="shared" si="5"/>
        <v>0</v>
      </c>
    </row>
    <row r="243" spans="1:6" ht="24.75" thickBot="1">
      <c r="A243" s="227" t="s">
        <v>1006</v>
      </c>
      <c r="B243" s="265" t="s">
        <v>1007</v>
      </c>
      <c r="C243" s="266"/>
      <c r="D243" s="267"/>
      <c r="E243" s="217"/>
      <c r="F243" s="378"/>
    </row>
    <row r="244" spans="1:6" ht="15" thickBot="1">
      <c r="A244" s="261"/>
      <c r="B244" s="260" t="s">
        <v>997</v>
      </c>
      <c r="C244" s="257">
        <v>1</v>
      </c>
      <c r="D244" s="216" t="s">
        <v>0</v>
      </c>
      <c r="E244" s="377"/>
      <c r="F244" s="378">
        <f t="shared" si="5"/>
        <v>0</v>
      </c>
    </row>
    <row r="245" spans="1:6" ht="15" thickBot="1">
      <c r="A245" s="261"/>
      <c r="B245" s="260" t="s">
        <v>1008</v>
      </c>
      <c r="C245" s="257">
        <v>1</v>
      </c>
      <c r="D245" s="216" t="s">
        <v>0</v>
      </c>
      <c r="E245" s="377"/>
      <c r="F245" s="378">
        <f t="shared" si="5"/>
        <v>0</v>
      </c>
    </row>
    <row r="246" spans="1:6" ht="24.75" thickBot="1">
      <c r="A246" s="227" t="s">
        <v>1009</v>
      </c>
      <c r="B246" s="287" t="s">
        <v>1010</v>
      </c>
      <c r="C246" s="228"/>
      <c r="D246" s="216"/>
      <c r="E246" s="217"/>
      <c r="F246" s="378"/>
    </row>
    <row r="247" spans="1:6" ht="15" thickBot="1">
      <c r="A247" s="227"/>
      <c r="B247" s="289" t="s">
        <v>1004</v>
      </c>
      <c r="C247" s="257">
        <v>1</v>
      </c>
      <c r="D247" s="216" t="s">
        <v>0</v>
      </c>
      <c r="E247" s="377"/>
      <c r="F247" s="378">
        <f t="shared" si="5"/>
        <v>0</v>
      </c>
    </row>
    <row r="248" spans="1:6" ht="15" thickBot="1">
      <c r="A248" s="227"/>
      <c r="B248" s="289" t="s">
        <v>1005</v>
      </c>
      <c r="C248" s="257">
        <v>1</v>
      </c>
      <c r="D248" s="216" t="s">
        <v>0</v>
      </c>
      <c r="E248" s="377"/>
      <c r="F248" s="378">
        <f t="shared" si="5"/>
        <v>0</v>
      </c>
    </row>
    <row r="249" spans="1:6" ht="24.75" thickBot="1">
      <c r="A249" s="227" t="s">
        <v>1011</v>
      </c>
      <c r="B249" s="265" t="s">
        <v>1012</v>
      </c>
      <c r="C249" s="257"/>
      <c r="D249" s="216"/>
      <c r="E249" s="217"/>
      <c r="F249" s="378"/>
    </row>
    <row r="250" spans="1:6" ht="15" thickBot="1">
      <c r="A250" s="227"/>
      <c r="B250" s="218" t="s">
        <v>996</v>
      </c>
      <c r="C250" s="257">
        <v>2</v>
      </c>
      <c r="D250" s="216" t="s">
        <v>0</v>
      </c>
      <c r="E250" s="377"/>
      <c r="F250" s="378">
        <f t="shared" si="5"/>
        <v>0</v>
      </c>
    </row>
    <row r="251" spans="1:6" ht="15" thickBot="1">
      <c r="A251" s="227"/>
      <c r="B251" s="260" t="s">
        <v>997</v>
      </c>
      <c r="C251" s="257">
        <v>2</v>
      </c>
      <c r="D251" s="216" t="s">
        <v>0</v>
      </c>
      <c r="E251" s="377"/>
      <c r="F251" s="378">
        <f t="shared" si="5"/>
        <v>0</v>
      </c>
    </row>
    <row r="252" spans="1:6" ht="15" thickBot="1">
      <c r="A252" s="227"/>
      <c r="B252" s="260" t="s">
        <v>998</v>
      </c>
      <c r="C252" s="257">
        <v>1</v>
      </c>
      <c r="D252" s="216" t="s">
        <v>0</v>
      </c>
      <c r="E252" s="377"/>
      <c r="F252" s="378">
        <f t="shared" si="5"/>
        <v>0</v>
      </c>
    </row>
    <row r="253" spans="1:6" ht="15" thickBot="1">
      <c r="A253" s="227"/>
      <c r="B253" s="260" t="s">
        <v>999</v>
      </c>
      <c r="C253" s="257">
        <v>4</v>
      </c>
      <c r="D253" s="216" t="s">
        <v>0</v>
      </c>
      <c r="E253" s="377"/>
      <c r="F253" s="378">
        <f t="shared" si="5"/>
        <v>0</v>
      </c>
    </row>
    <row r="254" spans="1:6" ht="24.75" thickBot="1">
      <c r="A254" s="227" t="s">
        <v>1013</v>
      </c>
      <c r="B254" s="214" t="s">
        <v>1014</v>
      </c>
      <c r="C254" s="215"/>
      <c r="D254" s="232"/>
      <c r="E254" s="217"/>
      <c r="F254" s="378"/>
    </row>
    <row r="255" spans="1:6" ht="15" thickBot="1">
      <c r="A255" s="254"/>
      <c r="B255" s="218" t="s">
        <v>996</v>
      </c>
      <c r="C255" s="257">
        <v>1</v>
      </c>
      <c r="D255" s="216" t="s">
        <v>0</v>
      </c>
      <c r="E255" s="377"/>
      <c r="F255" s="378">
        <f t="shared" si="5"/>
        <v>0</v>
      </c>
    </row>
    <row r="256" spans="1:6" ht="15" thickBot="1">
      <c r="A256" s="254"/>
      <c r="B256" s="260" t="s">
        <v>998</v>
      </c>
      <c r="C256" s="257">
        <v>1</v>
      </c>
      <c r="D256" s="216" t="s">
        <v>0</v>
      </c>
      <c r="E256" s="377"/>
      <c r="F256" s="378">
        <f t="shared" si="5"/>
        <v>0</v>
      </c>
    </row>
    <row r="257" spans="1:6" ht="15" thickBot="1">
      <c r="A257" s="254"/>
      <c r="B257" s="260" t="s">
        <v>999</v>
      </c>
      <c r="C257" s="257">
        <v>2</v>
      </c>
      <c r="D257" s="216" t="s">
        <v>0</v>
      </c>
      <c r="E257" s="377"/>
      <c r="F257" s="378">
        <f t="shared" si="5"/>
        <v>0</v>
      </c>
    </row>
    <row r="258" spans="1:6" ht="15" thickBot="1">
      <c r="A258" s="254"/>
      <c r="B258" s="260" t="s">
        <v>1008</v>
      </c>
      <c r="C258" s="257">
        <v>5</v>
      </c>
      <c r="D258" s="216" t="s">
        <v>0</v>
      </c>
      <c r="E258" s="377"/>
      <c r="F258" s="378">
        <f t="shared" si="5"/>
        <v>0</v>
      </c>
    </row>
    <row r="259" spans="1:6" ht="48.75" thickBot="1">
      <c r="A259" s="227" t="s">
        <v>1015</v>
      </c>
      <c r="B259" s="268" t="s">
        <v>1016</v>
      </c>
      <c r="C259" s="269"/>
      <c r="D259" s="270"/>
      <c r="E259" s="217"/>
      <c r="F259" s="378"/>
    </row>
    <row r="260" spans="1:6" ht="15" thickBot="1">
      <c r="A260" s="261"/>
      <c r="B260" s="260" t="s">
        <v>1017</v>
      </c>
      <c r="C260" s="271">
        <v>8</v>
      </c>
      <c r="D260" s="272" t="s">
        <v>1</v>
      </c>
      <c r="E260" s="377"/>
      <c r="F260" s="378">
        <f t="shared" si="5"/>
        <v>0</v>
      </c>
    </row>
    <row r="261" spans="1:6" ht="14.25">
      <c r="A261" s="254"/>
      <c r="B261" s="260"/>
      <c r="C261" s="257"/>
      <c r="D261" s="216"/>
      <c r="E261" s="217"/>
      <c r="F261" s="378"/>
    </row>
    <row r="262" spans="1:6" ht="14.25">
      <c r="A262" s="202" t="s">
        <v>1018</v>
      </c>
      <c r="B262" s="246" t="s">
        <v>1019</v>
      </c>
      <c r="C262" s="215"/>
      <c r="D262" s="215"/>
      <c r="E262" s="217"/>
      <c r="F262" s="378"/>
    </row>
    <row r="263" spans="1:6" ht="15" thickBot="1">
      <c r="A263" s="227" t="s">
        <v>1020</v>
      </c>
      <c r="B263" s="214" t="s">
        <v>1021</v>
      </c>
      <c r="C263" s="257"/>
      <c r="D263" s="216"/>
      <c r="E263" s="217"/>
      <c r="F263" s="378"/>
    </row>
    <row r="264" spans="1:6" ht="15" thickBot="1">
      <c r="A264" s="219"/>
      <c r="B264" s="258" t="s">
        <v>1022</v>
      </c>
      <c r="C264" s="257">
        <v>2</v>
      </c>
      <c r="D264" s="216" t="s">
        <v>0</v>
      </c>
      <c r="E264" s="377"/>
      <c r="F264" s="378">
        <f t="shared" si="5"/>
        <v>0</v>
      </c>
    </row>
    <row r="265" spans="1:6" ht="15" thickBot="1">
      <c r="A265" s="219"/>
      <c r="B265" s="258" t="s">
        <v>1023</v>
      </c>
      <c r="C265" s="257">
        <v>2</v>
      </c>
      <c r="D265" s="216" t="s">
        <v>0</v>
      </c>
      <c r="E265" s="377"/>
      <c r="F265" s="378">
        <f t="shared" si="5"/>
        <v>0</v>
      </c>
    </row>
    <row r="266" spans="1:6" ht="15" thickBot="1">
      <c r="A266" s="227"/>
      <c r="B266" s="258" t="s">
        <v>1024</v>
      </c>
      <c r="C266" s="257">
        <v>2</v>
      </c>
      <c r="D266" s="216" t="s">
        <v>0</v>
      </c>
      <c r="E266" s="377"/>
      <c r="F266" s="378">
        <f t="shared" si="5"/>
        <v>0</v>
      </c>
    </row>
    <row r="267" spans="1:6" ht="15" thickBot="1">
      <c r="A267" s="227"/>
      <c r="B267" s="258" t="s">
        <v>1025</v>
      </c>
      <c r="C267" s="257">
        <v>2</v>
      </c>
      <c r="D267" s="216" t="s">
        <v>0</v>
      </c>
      <c r="E267" s="377"/>
      <c r="F267" s="378">
        <f t="shared" si="5"/>
        <v>0</v>
      </c>
    </row>
    <row r="268" spans="1:6" ht="15" thickBot="1">
      <c r="A268" s="227"/>
      <c r="B268" s="258" t="s">
        <v>1026</v>
      </c>
      <c r="C268" s="257">
        <v>1</v>
      </c>
      <c r="D268" s="216" t="s">
        <v>0</v>
      </c>
      <c r="E268" s="377"/>
      <c r="F268" s="378">
        <f t="shared" si="5"/>
        <v>0</v>
      </c>
    </row>
    <row r="269" spans="1:6" ht="15" thickBot="1">
      <c r="A269" s="219"/>
      <c r="B269" s="258" t="s">
        <v>1027</v>
      </c>
      <c r="C269" s="257">
        <v>2</v>
      </c>
      <c r="D269" s="216" t="s">
        <v>0</v>
      </c>
      <c r="E269" s="377"/>
      <c r="F269" s="378">
        <f t="shared" si="5"/>
        <v>0</v>
      </c>
    </row>
    <row r="270" spans="1:6" ht="15" thickBot="1">
      <c r="A270" s="219"/>
      <c r="B270" s="258" t="s">
        <v>1028</v>
      </c>
      <c r="C270" s="257">
        <v>2</v>
      </c>
      <c r="D270" s="216" t="s">
        <v>0</v>
      </c>
      <c r="E270" s="377"/>
      <c r="F270" s="378">
        <f t="shared" si="5"/>
        <v>0</v>
      </c>
    </row>
    <row r="271" spans="1:6" ht="15" thickBot="1">
      <c r="A271" s="219"/>
      <c r="B271" s="258" t="s">
        <v>1029</v>
      </c>
      <c r="C271" s="257">
        <v>1</v>
      </c>
      <c r="D271" s="216" t="s">
        <v>0</v>
      </c>
      <c r="E271" s="377"/>
      <c r="F271" s="378">
        <f t="shared" si="5"/>
        <v>0</v>
      </c>
    </row>
    <row r="272" spans="1:6" ht="24.75" thickBot="1">
      <c r="A272" s="227" t="s">
        <v>1030</v>
      </c>
      <c r="B272" s="214" t="s">
        <v>1031</v>
      </c>
      <c r="C272" s="215"/>
      <c r="D272" s="232"/>
      <c r="E272" s="217"/>
      <c r="F272" s="378"/>
    </row>
    <row r="273" spans="1:6" ht="15" thickBot="1">
      <c r="A273" s="254"/>
      <c r="B273" s="218" t="s">
        <v>893</v>
      </c>
      <c r="C273" s="257">
        <v>1</v>
      </c>
      <c r="D273" s="216" t="s">
        <v>0</v>
      </c>
      <c r="E273" s="377"/>
      <c r="F273" s="378">
        <f t="shared" si="5"/>
        <v>0</v>
      </c>
    </row>
    <row r="274" spans="1:6" ht="15" thickBot="1">
      <c r="A274" s="254"/>
      <c r="B274" s="218" t="s">
        <v>906</v>
      </c>
      <c r="C274" s="257">
        <v>3</v>
      </c>
      <c r="D274" s="216" t="s">
        <v>0</v>
      </c>
      <c r="E274" s="377"/>
      <c r="F274" s="378">
        <f t="shared" si="5"/>
        <v>0</v>
      </c>
    </row>
    <row r="275" spans="1:6" ht="36.75" thickBot="1">
      <c r="A275" s="227" t="s">
        <v>1032</v>
      </c>
      <c r="B275" s="214" t="s">
        <v>1033</v>
      </c>
      <c r="C275" s="215"/>
      <c r="D275" s="215"/>
      <c r="E275" s="217"/>
      <c r="F275" s="378"/>
    </row>
    <row r="276" spans="1:6" ht="15" thickBot="1">
      <c r="A276" s="254"/>
      <c r="B276" s="218" t="s">
        <v>1034</v>
      </c>
      <c r="C276" s="228">
        <v>4</v>
      </c>
      <c r="D276" s="216" t="s">
        <v>641</v>
      </c>
      <c r="E276" s="377"/>
      <c r="F276" s="378">
        <f aca="true" t="shared" si="6" ref="F276:F307">ROUND(E276,2)*C276</f>
        <v>0</v>
      </c>
    </row>
    <row r="277" spans="1:6" ht="15" thickBot="1">
      <c r="A277" s="254"/>
      <c r="B277" s="218" t="s">
        <v>1035</v>
      </c>
      <c r="C277" s="228">
        <v>30</v>
      </c>
      <c r="D277" s="216" t="s">
        <v>641</v>
      </c>
      <c r="E277" s="377"/>
      <c r="F277" s="378">
        <f t="shared" si="6"/>
        <v>0</v>
      </c>
    </row>
    <row r="278" spans="1:6" ht="15" thickBot="1">
      <c r="A278" s="254"/>
      <c r="B278" s="218" t="s">
        <v>1036</v>
      </c>
      <c r="C278" s="228">
        <v>200</v>
      </c>
      <c r="D278" s="216" t="s">
        <v>641</v>
      </c>
      <c r="E278" s="377"/>
      <c r="F278" s="378">
        <f t="shared" si="6"/>
        <v>0</v>
      </c>
    </row>
    <row r="279" spans="1:6" ht="15" thickBot="1">
      <c r="A279" s="254"/>
      <c r="B279" s="218" t="s">
        <v>1037</v>
      </c>
      <c r="C279" s="228">
        <v>30</v>
      </c>
      <c r="D279" s="216" t="s">
        <v>641</v>
      </c>
      <c r="E279" s="377"/>
      <c r="F279" s="378">
        <f t="shared" si="6"/>
        <v>0</v>
      </c>
    </row>
    <row r="280" spans="1:6" ht="15" thickBot="1">
      <c r="A280" s="254"/>
      <c r="B280" s="218" t="s">
        <v>1038</v>
      </c>
      <c r="C280" s="228">
        <v>26</v>
      </c>
      <c r="D280" s="216" t="s">
        <v>641</v>
      </c>
      <c r="E280" s="377"/>
      <c r="F280" s="378">
        <f t="shared" si="6"/>
        <v>0</v>
      </c>
    </row>
    <row r="281" spans="1:6" ht="15" thickBot="1">
      <c r="A281" s="254"/>
      <c r="B281" s="218" t="s">
        <v>1039</v>
      </c>
      <c r="C281" s="228">
        <v>15</v>
      </c>
      <c r="D281" s="216" t="s">
        <v>641</v>
      </c>
      <c r="E281" s="377"/>
      <c r="F281" s="378">
        <f t="shared" si="6"/>
        <v>0</v>
      </c>
    </row>
    <row r="282" spans="1:6" ht="14.25">
      <c r="A282" s="254"/>
      <c r="B282" s="218"/>
      <c r="C282" s="228"/>
      <c r="D282" s="216"/>
      <c r="E282" s="217"/>
      <c r="F282" s="378">
        <f t="shared" si="6"/>
        <v>0</v>
      </c>
    </row>
    <row r="283" spans="1:6" ht="38.25">
      <c r="A283" s="202" t="s">
        <v>1040</v>
      </c>
      <c r="B283" s="273" t="s">
        <v>1041</v>
      </c>
      <c r="C283" s="221"/>
      <c r="D283" s="216"/>
      <c r="E283" s="217"/>
      <c r="F283" s="378"/>
    </row>
    <row r="284" spans="1:6" ht="24.75" thickBot="1">
      <c r="A284" s="219" t="s">
        <v>1042</v>
      </c>
      <c r="B284" s="214" t="s">
        <v>1043</v>
      </c>
      <c r="C284" s="221"/>
      <c r="D284" s="232"/>
      <c r="E284" s="217"/>
      <c r="F284" s="378"/>
    </row>
    <row r="285" spans="1:6" ht="15" thickBot="1">
      <c r="A285" s="227"/>
      <c r="B285" s="284" t="s">
        <v>941</v>
      </c>
      <c r="C285" s="228">
        <v>2</v>
      </c>
      <c r="D285" s="216" t="s">
        <v>1</v>
      </c>
      <c r="E285" s="377"/>
      <c r="F285" s="378">
        <f t="shared" si="6"/>
        <v>0</v>
      </c>
    </row>
    <row r="286" spans="1:6" ht="15" thickBot="1">
      <c r="A286" s="227"/>
      <c r="B286" s="284" t="s">
        <v>942</v>
      </c>
      <c r="C286" s="228">
        <v>0.3</v>
      </c>
      <c r="D286" s="216" t="s">
        <v>1</v>
      </c>
      <c r="E286" s="377"/>
      <c r="F286" s="378">
        <f t="shared" si="6"/>
        <v>0</v>
      </c>
    </row>
    <row r="287" spans="1:6" ht="15" thickBot="1">
      <c r="A287" s="254"/>
      <c r="B287" s="218" t="s">
        <v>944</v>
      </c>
      <c r="C287" s="255">
        <v>0.6</v>
      </c>
      <c r="D287" s="216" t="s">
        <v>1</v>
      </c>
      <c r="E287" s="377"/>
      <c r="F287" s="378">
        <f t="shared" si="6"/>
        <v>0</v>
      </c>
    </row>
    <row r="288" spans="1:6" ht="36.75" thickBot="1">
      <c r="A288" s="219" t="s">
        <v>1044</v>
      </c>
      <c r="B288" s="214" t="s">
        <v>957</v>
      </c>
      <c r="C288" s="274"/>
      <c r="D288" s="232"/>
      <c r="E288" s="217"/>
      <c r="F288" s="378"/>
    </row>
    <row r="289" spans="1:6" ht="15" thickBot="1">
      <c r="A289" s="219"/>
      <c r="B289" s="218" t="s">
        <v>917</v>
      </c>
      <c r="C289" s="257">
        <v>1</v>
      </c>
      <c r="D289" s="216" t="s">
        <v>0</v>
      </c>
      <c r="E289" s="377"/>
      <c r="F289" s="378">
        <f t="shared" si="6"/>
        <v>0</v>
      </c>
    </row>
    <row r="290" spans="1:6" ht="24.75" thickBot="1">
      <c r="A290" s="219" t="s">
        <v>1045</v>
      </c>
      <c r="B290" s="214" t="s">
        <v>1046</v>
      </c>
      <c r="C290" s="274"/>
      <c r="D290" s="232"/>
      <c r="E290" s="217"/>
      <c r="F290" s="378"/>
    </row>
    <row r="291" spans="1:6" ht="15" thickBot="1">
      <c r="A291" s="219"/>
      <c r="B291" s="218" t="s">
        <v>941</v>
      </c>
      <c r="C291" s="257">
        <v>1</v>
      </c>
      <c r="D291" s="216" t="s">
        <v>0</v>
      </c>
      <c r="E291" s="377"/>
      <c r="F291" s="378">
        <f t="shared" si="6"/>
        <v>0</v>
      </c>
    </row>
    <row r="292" spans="1:6" ht="48.75" thickBot="1">
      <c r="A292" s="219" t="s">
        <v>1047</v>
      </c>
      <c r="B292" s="214" t="s">
        <v>1048</v>
      </c>
      <c r="C292" s="274"/>
      <c r="D292" s="232"/>
      <c r="E292" s="217"/>
      <c r="F292" s="378"/>
    </row>
    <row r="293" spans="1:6" ht="15" thickBot="1">
      <c r="A293" s="219"/>
      <c r="B293" s="218" t="s">
        <v>917</v>
      </c>
      <c r="C293" s="257">
        <v>1</v>
      </c>
      <c r="D293" s="216" t="s">
        <v>0</v>
      </c>
      <c r="E293" s="377"/>
      <c r="F293" s="378">
        <f t="shared" si="6"/>
        <v>0</v>
      </c>
    </row>
    <row r="294" spans="1:6" ht="24.75" thickBot="1">
      <c r="A294" s="219" t="s">
        <v>1049</v>
      </c>
      <c r="B294" s="265" t="s">
        <v>1007</v>
      </c>
      <c r="C294" s="266"/>
      <c r="D294" s="267"/>
      <c r="E294" s="275"/>
      <c r="F294" s="378"/>
    </row>
    <row r="295" spans="1:6" ht="15" thickBot="1">
      <c r="A295" s="219"/>
      <c r="B295" s="260" t="s">
        <v>1008</v>
      </c>
      <c r="C295" s="257">
        <v>1</v>
      </c>
      <c r="D295" s="216" t="s">
        <v>0</v>
      </c>
      <c r="E295" s="377"/>
      <c r="F295" s="378">
        <f t="shared" si="6"/>
        <v>0</v>
      </c>
    </row>
    <row r="296" spans="1:6" ht="24.75" thickBot="1">
      <c r="A296" s="219" t="s">
        <v>1050</v>
      </c>
      <c r="B296" s="276" t="s">
        <v>1051</v>
      </c>
      <c r="C296" s="215"/>
      <c r="D296" s="232"/>
      <c r="E296" s="217"/>
      <c r="F296" s="378"/>
    </row>
    <row r="297" spans="1:6" ht="15" thickBot="1">
      <c r="A297" s="219"/>
      <c r="B297" s="218" t="s">
        <v>895</v>
      </c>
      <c r="C297" s="257">
        <v>1</v>
      </c>
      <c r="D297" s="216" t="s">
        <v>0</v>
      </c>
      <c r="E297" s="377"/>
      <c r="F297" s="378">
        <f t="shared" si="6"/>
        <v>0</v>
      </c>
    </row>
    <row r="298" spans="1:6" ht="48.75" thickBot="1">
      <c r="A298" s="219" t="s">
        <v>1052</v>
      </c>
      <c r="B298" s="214" t="s">
        <v>892</v>
      </c>
      <c r="C298" s="215"/>
      <c r="D298" s="232"/>
      <c r="E298" s="217"/>
      <c r="F298" s="378"/>
    </row>
    <row r="299" spans="1:6" ht="15" thickBot="1">
      <c r="A299" s="219"/>
      <c r="B299" s="218" t="s">
        <v>895</v>
      </c>
      <c r="C299" s="215">
        <v>1</v>
      </c>
      <c r="D299" s="216" t="s">
        <v>0</v>
      </c>
      <c r="E299" s="377"/>
      <c r="F299" s="378">
        <f t="shared" si="6"/>
        <v>0</v>
      </c>
    </row>
    <row r="300" spans="1:6" ht="24.75" thickBot="1">
      <c r="A300" s="219" t="s">
        <v>1053</v>
      </c>
      <c r="B300" s="252" t="s">
        <v>1054</v>
      </c>
      <c r="C300" s="257">
        <v>1</v>
      </c>
      <c r="D300" s="216" t="s">
        <v>0</v>
      </c>
      <c r="E300" s="377"/>
      <c r="F300" s="378">
        <f t="shared" si="6"/>
        <v>0</v>
      </c>
    </row>
    <row r="301" spans="1:6" ht="24.75" thickBot="1">
      <c r="A301" s="219" t="s">
        <v>1055</v>
      </c>
      <c r="B301" s="252" t="s">
        <v>1056</v>
      </c>
      <c r="C301" s="257">
        <v>4</v>
      </c>
      <c r="D301" s="216" t="s">
        <v>0</v>
      </c>
      <c r="E301" s="377"/>
      <c r="F301" s="378">
        <f t="shared" si="6"/>
        <v>0</v>
      </c>
    </row>
    <row r="302" spans="1:6" ht="15" thickBot="1">
      <c r="A302" s="219" t="s">
        <v>1057</v>
      </c>
      <c r="B302" s="214" t="s">
        <v>1021</v>
      </c>
      <c r="C302" s="257"/>
      <c r="D302" s="216"/>
      <c r="E302" s="217"/>
      <c r="F302" s="378"/>
    </row>
    <row r="303" spans="1:6" ht="15" thickBot="1">
      <c r="A303" s="219"/>
      <c r="B303" s="258" t="s">
        <v>1025</v>
      </c>
      <c r="C303" s="257">
        <v>2</v>
      </c>
      <c r="D303" s="216" t="s">
        <v>0</v>
      </c>
      <c r="E303" s="377"/>
      <c r="F303" s="378">
        <f t="shared" si="6"/>
        <v>0</v>
      </c>
    </row>
    <row r="304" spans="1:6" ht="24.75" thickBot="1">
      <c r="A304" s="219" t="s">
        <v>1058</v>
      </c>
      <c r="B304" s="214" t="s">
        <v>1059</v>
      </c>
      <c r="C304" s="257"/>
      <c r="D304" s="216"/>
      <c r="E304" s="217"/>
      <c r="F304" s="378"/>
    </row>
    <row r="305" spans="1:6" ht="15" thickBot="1">
      <c r="A305" s="227"/>
      <c r="B305" s="258" t="s">
        <v>1060</v>
      </c>
      <c r="C305" s="257">
        <v>1</v>
      </c>
      <c r="D305" s="216" t="s">
        <v>0</v>
      </c>
      <c r="E305" s="377"/>
      <c r="F305" s="378">
        <f t="shared" si="6"/>
        <v>0</v>
      </c>
    </row>
    <row r="306" spans="1:6" ht="15" thickBot="1">
      <c r="A306" s="227"/>
      <c r="B306" s="258" t="s">
        <v>1061</v>
      </c>
      <c r="C306" s="257">
        <v>4</v>
      </c>
      <c r="D306" s="216" t="s">
        <v>0</v>
      </c>
      <c r="E306" s="377"/>
      <c r="F306" s="378">
        <f t="shared" si="6"/>
        <v>0</v>
      </c>
    </row>
    <row r="307" spans="1:6" ht="15" thickBot="1">
      <c r="A307" s="261"/>
      <c r="B307" s="260" t="s">
        <v>1008</v>
      </c>
      <c r="C307" s="257">
        <v>1</v>
      </c>
      <c r="D307" s="216" t="s">
        <v>0</v>
      </c>
      <c r="E307" s="377"/>
      <c r="F307" s="378">
        <f t="shared" si="6"/>
        <v>0</v>
      </c>
    </row>
    <row r="308" spans="1:6" ht="14.25">
      <c r="A308" s="213"/>
      <c r="B308" s="246" t="s">
        <v>1062</v>
      </c>
      <c r="C308" s="221"/>
      <c r="D308" s="216"/>
      <c r="E308" s="217"/>
      <c r="F308" s="222">
        <f>SUM(F132:F307)</f>
        <v>0</v>
      </c>
    </row>
    <row r="309" spans="1:6" ht="14.25">
      <c r="A309" s="277"/>
      <c r="B309" s="214"/>
      <c r="C309" s="221"/>
      <c r="D309" s="216"/>
      <c r="E309" s="217"/>
      <c r="F309" s="222"/>
    </row>
    <row r="310" spans="1:6" ht="15.75" thickBot="1">
      <c r="A310" s="278" t="s">
        <v>723</v>
      </c>
      <c r="B310" s="279" t="s">
        <v>1063</v>
      </c>
      <c r="C310" s="221"/>
      <c r="D310" s="215"/>
      <c r="E310" s="217"/>
      <c r="F310" s="280"/>
    </row>
    <row r="311" spans="1:6" ht="24.75" thickBot="1">
      <c r="A311" s="219" t="s">
        <v>1064</v>
      </c>
      <c r="B311" s="214" t="s">
        <v>1065</v>
      </c>
      <c r="C311" s="215">
        <v>45</v>
      </c>
      <c r="D311" s="232" t="s">
        <v>1066</v>
      </c>
      <c r="E311" s="377"/>
      <c r="F311" s="378">
        <f aca="true" t="shared" si="7" ref="F311:F316">ROUND(E311,2)*C311</f>
        <v>0</v>
      </c>
    </row>
    <row r="312" spans="1:6" ht="24.75" thickBot="1">
      <c r="A312" s="219" t="s">
        <v>1067</v>
      </c>
      <c r="B312" s="281" t="s">
        <v>1068</v>
      </c>
      <c r="C312" s="215">
        <v>1</v>
      </c>
      <c r="D312" s="215" t="s">
        <v>53</v>
      </c>
      <c r="E312" s="377"/>
      <c r="F312" s="378">
        <f t="shared" si="7"/>
        <v>0</v>
      </c>
    </row>
    <row r="313" spans="1:6" ht="36.75" thickBot="1">
      <c r="A313" s="219" t="s">
        <v>1069</v>
      </c>
      <c r="B313" s="214" t="s">
        <v>1070</v>
      </c>
      <c r="C313" s="215">
        <v>1</v>
      </c>
      <c r="D313" s="215" t="s">
        <v>53</v>
      </c>
      <c r="E313" s="377"/>
      <c r="F313" s="378">
        <f t="shared" si="7"/>
        <v>0</v>
      </c>
    </row>
    <row r="314" spans="1:6" ht="36.75" thickBot="1">
      <c r="A314" s="219" t="s">
        <v>1071</v>
      </c>
      <c r="B314" s="214" t="s">
        <v>1072</v>
      </c>
      <c r="C314" s="215">
        <v>1</v>
      </c>
      <c r="D314" s="215" t="s">
        <v>53</v>
      </c>
      <c r="E314" s="377"/>
      <c r="F314" s="378">
        <f t="shared" si="7"/>
        <v>0</v>
      </c>
    </row>
    <row r="315" spans="1:6" ht="36.75" thickBot="1">
      <c r="A315" s="219" t="s">
        <v>1073</v>
      </c>
      <c r="B315" s="282" t="s">
        <v>1074</v>
      </c>
      <c r="C315" s="215">
        <v>1</v>
      </c>
      <c r="D315" s="215" t="s">
        <v>53</v>
      </c>
      <c r="E315" s="377"/>
      <c r="F315" s="378">
        <f t="shared" si="7"/>
        <v>0</v>
      </c>
    </row>
    <row r="316" spans="1:6" ht="24.75" thickBot="1">
      <c r="A316" s="219" t="s">
        <v>1075</v>
      </c>
      <c r="B316" s="239" t="s">
        <v>1076</v>
      </c>
      <c r="C316" s="283">
        <v>1</v>
      </c>
      <c r="D316" s="215" t="s">
        <v>53</v>
      </c>
      <c r="E316" s="377"/>
      <c r="F316" s="378">
        <f t="shared" si="7"/>
        <v>0</v>
      </c>
    </row>
    <row r="317" spans="1:6" ht="14.25">
      <c r="A317" s="219"/>
      <c r="B317" s="239"/>
      <c r="C317" s="283"/>
      <c r="D317" s="215"/>
      <c r="E317" s="217"/>
      <c r="F317" s="217"/>
    </row>
    <row r="318" spans="1:6" ht="15">
      <c r="A318" s="278" t="s">
        <v>723</v>
      </c>
      <c r="B318" s="279" t="s">
        <v>1077</v>
      </c>
      <c r="C318" s="221"/>
      <c r="D318" s="215"/>
      <c r="E318" s="217"/>
      <c r="F318" s="280">
        <f>SUM(F311:F316)</f>
        <v>0</v>
      </c>
    </row>
    <row r="319" spans="1:6" ht="14.25">
      <c r="A319" s="219"/>
      <c r="B319" s="214" t="s">
        <v>1078</v>
      </c>
      <c r="C319" s="215"/>
      <c r="D319" s="232"/>
      <c r="E319" s="217"/>
      <c r="F319" s="217"/>
    </row>
  </sheetData>
  <sheetProtection password="C48A" sheet="1"/>
  <protectedRanges>
    <protectedRange sqref="E23:E37 E41:E47 E51 E53:E54 E56:E57 E59:E60 E62:E63 E65:E66 E68:E71 E73:E74 E80:E83 E88:E90 E94:E103 E108:E111 E113:E114 E116:E118 E120:E126 E128 E134 E136:E138 E140 E142 E144 E146 E148 E150 E152 E154 E156 E158 E160:E163 E165:E171 E175:E186 E188 E190:E195 E197 E199:E203 E205 E207:E209 E211:E212 E214:E221 E223 E225:E226 E228 E230 E232 E234:E237 E239 E241:E242 E244:E245 E247:E248 E250:E253 E255:E258 E260 E264:E271 E273:E274 E276:E281 E285:E287 E289 E291 E293 E295 E297 E299:E301 E303 E305:E307 E311:E316" name="Obseg1_13_1_1"/>
  </protectedRanges>
  <mergeCells count="10">
    <mergeCell ref="B87:F87"/>
    <mergeCell ref="B93:F93"/>
    <mergeCell ref="B106:F106"/>
    <mergeCell ref="B131:F131"/>
    <mergeCell ref="B20:F20"/>
    <mergeCell ref="B22:F22"/>
    <mergeCell ref="B40:F40"/>
    <mergeCell ref="B50:F50"/>
    <mergeCell ref="B78:F78"/>
    <mergeCell ref="B79:F7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65"/>
  <sheetViews>
    <sheetView zoomScale="80" zoomScaleNormal="80" zoomScalePageLayoutView="0" workbookViewId="0" topLeftCell="A40">
      <selection activeCell="B52" sqref="B52"/>
    </sheetView>
  </sheetViews>
  <sheetFormatPr defaultColWidth="7.796875" defaultRowHeight="14.25"/>
  <cols>
    <col min="1" max="1" width="8.5" style="0" bestFit="1" customWidth="1"/>
    <col min="2" max="2" width="50.8984375" style="0" customWidth="1"/>
    <col min="3" max="3" width="10.59765625" style="0" customWidth="1"/>
    <col min="4" max="4" width="10.3984375" style="0" customWidth="1"/>
    <col min="5" max="5" width="15.8984375" style="0" customWidth="1"/>
    <col min="6" max="6" width="21.69921875" style="0" customWidth="1"/>
    <col min="7" max="16384" width="7.69921875" style="0" customWidth="1"/>
  </cols>
  <sheetData>
    <row r="1" spans="1:6" s="176" customFormat="1" ht="20.25">
      <c r="A1" s="97"/>
      <c r="B1" s="123" t="s">
        <v>712</v>
      </c>
      <c r="C1" s="131"/>
      <c r="D1" s="100"/>
      <c r="E1" s="101"/>
      <c r="F1" s="102"/>
    </row>
    <row r="2" spans="1:6" s="182" customFormat="1" ht="20.25">
      <c r="A2" s="177"/>
      <c r="B2" s="178"/>
      <c r="C2" s="179"/>
      <c r="D2" s="100"/>
      <c r="E2" s="180"/>
      <c r="F2" s="181"/>
    </row>
    <row r="3" spans="1:6" s="176" customFormat="1" ht="20.25">
      <c r="A3" s="94" t="s">
        <v>569</v>
      </c>
      <c r="B3" s="439" t="s">
        <v>570</v>
      </c>
      <c r="C3" s="440"/>
      <c r="D3" s="440"/>
      <c r="E3" s="101"/>
      <c r="F3" s="96">
        <f>F44</f>
        <v>0</v>
      </c>
    </row>
    <row r="4" spans="1:6" s="176" customFormat="1" ht="40.5">
      <c r="A4" s="94" t="s">
        <v>589</v>
      </c>
      <c r="B4" s="123" t="s">
        <v>590</v>
      </c>
      <c r="C4" s="131"/>
      <c r="D4" s="100"/>
      <c r="E4" s="95"/>
      <c r="F4" s="96">
        <f>F99</f>
        <v>0</v>
      </c>
    </row>
    <row r="5" spans="1:6" s="176" customFormat="1" ht="20.25">
      <c r="A5" s="94" t="s">
        <v>629</v>
      </c>
      <c r="B5" s="123" t="s">
        <v>1094</v>
      </c>
      <c r="C5" s="131"/>
      <c r="D5" s="100"/>
      <c r="E5" s="95"/>
      <c r="F5" s="96">
        <f>F143</f>
        <v>0</v>
      </c>
    </row>
    <row r="6" spans="1:6" s="176" customFormat="1" ht="20.25">
      <c r="A6" s="94" t="s">
        <v>652</v>
      </c>
      <c r="B6" s="129" t="s">
        <v>653</v>
      </c>
      <c r="C6" s="131"/>
      <c r="D6" s="100"/>
      <c r="E6" s="95"/>
      <c r="F6" s="96">
        <f>F188</f>
        <v>0</v>
      </c>
    </row>
    <row r="7" spans="1:6" s="176" customFormat="1" ht="20.25">
      <c r="A7" s="94" t="s">
        <v>673</v>
      </c>
      <c r="B7" s="146" t="s">
        <v>674</v>
      </c>
      <c r="C7" s="131"/>
      <c r="D7" s="100"/>
      <c r="E7" s="95"/>
      <c r="F7" s="96">
        <f>F246</f>
        <v>0</v>
      </c>
    </row>
    <row r="8" spans="1:6" s="176" customFormat="1" ht="20.25">
      <c r="A8" s="94" t="s">
        <v>703</v>
      </c>
      <c r="B8" s="146" t="s">
        <v>704</v>
      </c>
      <c r="C8" s="131"/>
      <c r="D8" s="100"/>
      <c r="E8" s="95"/>
      <c r="F8" s="96">
        <f>F264</f>
        <v>0</v>
      </c>
    </row>
    <row r="9" spans="1:6" s="176" customFormat="1" ht="20.25">
      <c r="A9" s="183" t="s">
        <v>713</v>
      </c>
      <c r="B9" s="184" t="s">
        <v>1096</v>
      </c>
      <c r="C9" s="185"/>
      <c r="D9" s="118"/>
      <c r="E9" s="186"/>
      <c r="F9" s="187">
        <f>0.1*SUM(F3:F8)</f>
        <v>0</v>
      </c>
    </row>
    <row r="10" spans="1:6" s="176" customFormat="1" ht="20.25">
      <c r="A10" s="171"/>
      <c r="B10" s="123" t="s">
        <v>714</v>
      </c>
      <c r="C10" s="153"/>
      <c r="D10" s="100"/>
      <c r="E10" s="101"/>
      <c r="F10" s="96">
        <f>SUM(F3:F8)</f>
        <v>0</v>
      </c>
    </row>
    <row r="11" spans="1:6" s="176" customFormat="1" ht="20.25">
      <c r="A11" s="171"/>
      <c r="B11" s="123" t="s">
        <v>1095</v>
      </c>
      <c r="C11" s="153"/>
      <c r="D11" s="100"/>
      <c r="E11" s="101"/>
      <c r="F11" s="96">
        <f>SUM(F3:F9)</f>
        <v>0</v>
      </c>
    </row>
    <row r="12" spans="1:6" s="176" customFormat="1" ht="20.25">
      <c r="A12" s="171"/>
      <c r="B12" s="123"/>
      <c r="C12" s="153"/>
      <c r="D12" s="100"/>
      <c r="E12" s="101"/>
      <c r="F12" s="96"/>
    </row>
    <row r="13" spans="1:6" s="3" customFormat="1" ht="31.5" customHeight="1">
      <c r="A13" s="330" t="s">
        <v>727</v>
      </c>
      <c r="B13" s="203" t="s">
        <v>728</v>
      </c>
      <c r="C13" s="205" t="s">
        <v>730</v>
      </c>
      <c r="D13" s="205" t="s">
        <v>729</v>
      </c>
      <c r="E13" s="331" t="s">
        <v>731</v>
      </c>
      <c r="F13" s="332" t="s">
        <v>1086</v>
      </c>
    </row>
    <row r="14" spans="1:6" ht="20.25">
      <c r="A14" s="94" t="s">
        <v>569</v>
      </c>
      <c r="B14" s="437" t="s">
        <v>570</v>
      </c>
      <c r="C14" s="438"/>
      <c r="D14" s="438"/>
      <c r="E14" s="95"/>
      <c r="F14" s="96"/>
    </row>
    <row r="15" spans="1:6" ht="20.25">
      <c r="A15" s="97"/>
      <c r="B15" s="98"/>
      <c r="C15" s="99"/>
      <c r="D15" s="100"/>
      <c r="E15" s="101"/>
      <c r="F15" s="102"/>
    </row>
    <row r="16" spans="1:6" ht="144" customHeight="1">
      <c r="A16" s="97" t="s">
        <v>571</v>
      </c>
      <c r="B16" s="166" t="s">
        <v>572</v>
      </c>
      <c r="C16" s="99"/>
      <c r="D16" s="100"/>
      <c r="E16" s="101"/>
      <c r="F16" s="102"/>
    </row>
    <row r="17" spans="1:6" ht="21" thickBot="1">
      <c r="A17" s="97"/>
      <c r="B17" s="98"/>
      <c r="C17" s="99"/>
      <c r="D17" s="100"/>
      <c r="E17" s="101"/>
      <c r="F17" s="102"/>
    </row>
    <row r="18" spans="1:6" ht="21" thickBot="1">
      <c r="A18" s="97"/>
      <c r="B18" s="98"/>
      <c r="C18" s="99" t="s">
        <v>573</v>
      </c>
      <c r="D18" s="100">
        <v>1</v>
      </c>
      <c r="E18" s="351"/>
      <c r="F18" s="30">
        <f>ROUND(E18,2)*D18</f>
        <v>0</v>
      </c>
    </row>
    <row r="19" spans="1:6" ht="20.25">
      <c r="A19" s="97"/>
      <c r="B19" s="98"/>
      <c r="C19" s="99"/>
      <c r="D19" s="100"/>
      <c r="E19" s="101"/>
      <c r="F19" s="30"/>
    </row>
    <row r="20" spans="1:6" ht="43.5" customHeight="1">
      <c r="A20" s="97" t="s">
        <v>574</v>
      </c>
      <c r="B20" s="106" t="s">
        <v>575</v>
      </c>
      <c r="C20" s="99"/>
      <c r="D20" s="100"/>
      <c r="E20" s="101"/>
      <c r="F20" s="30"/>
    </row>
    <row r="21" spans="1:6" ht="21" thickBot="1">
      <c r="A21" s="97"/>
      <c r="B21" s="98"/>
      <c r="C21" s="99"/>
      <c r="D21" s="100"/>
      <c r="E21" s="101"/>
      <c r="F21" s="30"/>
    </row>
    <row r="22" spans="1:6" ht="21" thickBot="1">
      <c r="A22" s="97"/>
      <c r="B22" s="98"/>
      <c r="C22" s="99" t="s">
        <v>573</v>
      </c>
      <c r="D22" s="100">
        <v>1</v>
      </c>
      <c r="E22" s="351"/>
      <c r="F22" s="30">
        <f>ROUND(E22,2)*D22</f>
        <v>0</v>
      </c>
    </row>
    <row r="23" spans="1:6" ht="20.25">
      <c r="A23" s="97"/>
      <c r="B23" s="98"/>
      <c r="C23" s="99"/>
      <c r="D23" s="100"/>
      <c r="E23" s="101"/>
      <c r="F23" s="30"/>
    </row>
    <row r="24" spans="1:6" ht="62.25" customHeight="1">
      <c r="A24" s="97" t="s">
        <v>576</v>
      </c>
      <c r="B24" s="165" t="s">
        <v>577</v>
      </c>
      <c r="C24" s="99"/>
      <c r="D24" s="100"/>
      <c r="E24" s="104"/>
      <c r="F24" s="30"/>
    </row>
    <row r="25" spans="1:6" ht="21" thickBot="1">
      <c r="A25" s="97"/>
      <c r="B25" s="98"/>
      <c r="C25" s="99"/>
      <c r="D25" s="100"/>
      <c r="E25" s="101"/>
      <c r="F25" s="30"/>
    </row>
    <row r="26" spans="1:6" ht="21" thickBot="1">
      <c r="A26" s="97"/>
      <c r="B26" s="98"/>
      <c r="C26" s="99" t="s">
        <v>578</v>
      </c>
      <c r="D26" s="100">
        <v>260</v>
      </c>
      <c r="E26" s="351"/>
      <c r="F26" s="30">
        <f>ROUND(E26,2)*D26</f>
        <v>0</v>
      </c>
    </row>
    <row r="27" spans="1:6" ht="20.25">
      <c r="A27" s="97"/>
      <c r="B27" s="98"/>
      <c r="C27" s="99"/>
      <c r="D27" s="100"/>
      <c r="E27" s="101"/>
      <c r="F27" s="30"/>
    </row>
    <row r="28" spans="1:6" ht="64.5" customHeight="1">
      <c r="A28" s="97" t="s">
        <v>579</v>
      </c>
      <c r="B28" s="167" t="s">
        <v>580</v>
      </c>
      <c r="C28" s="99"/>
      <c r="D28" s="105"/>
      <c r="E28" s="101"/>
      <c r="F28" s="30"/>
    </row>
    <row r="29" spans="1:6" ht="21" thickBot="1">
      <c r="A29" s="97"/>
      <c r="B29" s="98"/>
      <c r="C29" s="99"/>
      <c r="D29" s="105"/>
      <c r="E29" s="101"/>
      <c r="F29" s="30"/>
    </row>
    <row r="30" spans="1:6" ht="21" thickBot="1">
      <c r="A30" s="97"/>
      <c r="B30" s="98"/>
      <c r="C30" s="99" t="s">
        <v>581</v>
      </c>
      <c r="D30" s="105">
        <v>1</v>
      </c>
      <c r="E30" s="351"/>
      <c r="F30" s="30">
        <f>ROUND(E30,2)*D30</f>
        <v>0</v>
      </c>
    </row>
    <row r="31" spans="1:6" ht="20.25">
      <c r="A31" s="97"/>
      <c r="B31" s="98"/>
      <c r="C31" s="99"/>
      <c r="D31" s="105"/>
      <c r="E31" s="101"/>
      <c r="F31" s="30"/>
    </row>
    <row r="32" spans="1:6" ht="87" customHeight="1">
      <c r="A32" s="97" t="s">
        <v>582</v>
      </c>
      <c r="B32" s="106" t="s">
        <v>583</v>
      </c>
      <c r="C32" s="99"/>
      <c r="D32" s="100"/>
      <c r="E32" s="101"/>
      <c r="F32" s="30"/>
    </row>
    <row r="33" spans="1:6" ht="21" thickBot="1">
      <c r="A33" s="97"/>
      <c r="B33" s="98"/>
      <c r="C33" s="99"/>
      <c r="D33" s="100"/>
      <c r="E33" s="101"/>
      <c r="F33" s="30"/>
    </row>
    <row r="34" spans="1:6" ht="21" thickBot="1">
      <c r="A34" s="97"/>
      <c r="B34" s="98"/>
      <c r="C34" s="99" t="s">
        <v>581</v>
      </c>
      <c r="D34" s="105">
        <v>1</v>
      </c>
      <c r="E34" s="351"/>
      <c r="F34" s="30">
        <f>ROUND(E34,2)*D34</f>
        <v>0</v>
      </c>
    </row>
    <row r="35" spans="1:6" ht="20.25">
      <c r="A35" s="97"/>
      <c r="B35" s="98"/>
      <c r="C35" s="99"/>
      <c r="D35" s="105"/>
      <c r="E35" s="101"/>
      <c r="F35" s="30"/>
    </row>
    <row r="36" spans="1:6" ht="191.25" customHeight="1">
      <c r="A36" s="97" t="s">
        <v>584</v>
      </c>
      <c r="B36" s="106" t="s">
        <v>585</v>
      </c>
      <c r="C36" s="99"/>
      <c r="D36" s="100"/>
      <c r="E36" s="101"/>
      <c r="F36" s="30"/>
    </row>
    <row r="37" spans="1:6" ht="21" thickBot="1">
      <c r="A37" s="97"/>
      <c r="B37" s="98"/>
      <c r="C37" s="99"/>
      <c r="D37" s="100"/>
      <c r="E37" s="101"/>
      <c r="F37" s="30"/>
    </row>
    <row r="38" spans="1:6" ht="21" thickBot="1">
      <c r="A38" s="97"/>
      <c r="B38" s="98"/>
      <c r="C38" s="99" t="s">
        <v>581</v>
      </c>
      <c r="D38" s="105">
        <v>1</v>
      </c>
      <c r="E38" s="351"/>
      <c r="F38" s="30">
        <f>ROUND(E38,2)*D38</f>
        <v>0</v>
      </c>
    </row>
    <row r="39" spans="1:6" ht="20.25">
      <c r="A39" s="97"/>
      <c r="B39" s="98"/>
      <c r="C39" s="99"/>
      <c r="D39" s="100"/>
      <c r="E39" s="101"/>
      <c r="F39" s="30"/>
    </row>
    <row r="40" spans="1:6" ht="150" customHeight="1">
      <c r="A40" s="97" t="s">
        <v>586</v>
      </c>
      <c r="B40" s="106" t="s">
        <v>587</v>
      </c>
      <c r="C40" s="99"/>
      <c r="D40" s="100"/>
      <c r="E40" s="101"/>
      <c r="F40" s="30"/>
    </row>
    <row r="41" spans="1:6" ht="21" thickBot="1">
      <c r="A41" s="97"/>
      <c r="B41" s="98"/>
      <c r="C41" s="99"/>
      <c r="D41" s="100"/>
      <c r="E41" s="101"/>
      <c r="F41" s="30"/>
    </row>
    <row r="42" spans="1:6" ht="21" thickBot="1">
      <c r="A42" s="97"/>
      <c r="B42" s="98"/>
      <c r="C42" s="99" t="s">
        <v>1</v>
      </c>
      <c r="D42" s="100">
        <v>10</v>
      </c>
      <c r="E42" s="351"/>
      <c r="F42" s="30">
        <f>ROUND(E42,2)*D42</f>
        <v>0</v>
      </c>
    </row>
    <row r="43" spans="1:6" ht="20.25">
      <c r="A43" s="97"/>
      <c r="B43" s="98"/>
      <c r="C43" s="99"/>
      <c r="D43" s="100"/>
      <c r="E43" s="101"/>
      <c r="F43" s="102"/>
    </row>
    <row r="44" spans="1:6" ht="21" thickBot="1">
      <c r="A44" s="107"/>
      <c r="B44" s="168" t="s">
        <v>588</v>
      </c>
      <c r="C44" s="108"/>
      <c r="D44" s="109"/>
      <c r="E44" s="110"/>
      <c r="F44" s="111">
        <f>SUM(F18:F42)</f>
        <v>0</v>
      </c>
    </row>
    <row r="45" spans="1:6" ht="21" thickTop="1">
      <c r="A45" s="97"/>
      <c r="B45" s="112"/>
      <c r="C45" s="99"/>
      <c r="D45" s="100"/>
      <c r="E45" s="101"/>
      <c r="F45" s="102"/>
    </row>
    <row r="46" spans="1:6" ht="20.25">
      <c r="A46" s="94" t="s">
        <v>589</v>
      </c>
      <c r="B46" s="113" t="s">
        <v>590</v>
      </c>
      <c r="C46" s="99"/>
      <c r="D46" s="100"/>
      <c r="E46" s="101"/>
      <c r="F46" s="102"/>
    </row>
    <row r="47" spans="1:6" ht="20.25">
      <c r="A47" s="97"/>
      <c r="B47" s="98"/>
      <c r="C47" s="99"/>
      <c r="D47" s="100"/>
      <c r="E47" s="101"/>
      <c r="F47" s="102"/>
    </row>
    <row r="48" spans="1:6" ht="65.25" customHeight="1">
      <c r="A48" s="97" t="s">
        <v>591</v>
      </c>
      <c r="B48" s="114" t="s">
        <v>592</v>
      </c>
      <c r="C48" s="99"/>
      <c r="D48" s="100"/>
      <c r="E48" s="101"/>
      <c r="F48" s="102"/>
    </row>
    <row r="49" spans="1:6" ht="21" thickBot="1">
      <c r="A49" s="97"/>
      <c r="B49" s="106" t="s">
        <v>593</v>
      </c>
      <c r="C49" s="99"/>
      <c r="D49" s="100"/>
      <c r="E49" s="101"/>
      <c r="F49" s="102"/>
    </row>
    <row r="50" spans="1:6" ht="21" thickBot="1">
      <c r="A50" s="97"/>
      <c r="B50" s="98" t="s">
        <v>594</v>
      </c>
      <c r="C50" s="99" t="s">
        <v>595</v>
      </c>
      <c r="D50" s="100">
        <v>470</v>
      </c>
      <c r="E50" s="351"/>
      <c r="F50" s="30">
        <f>ROUND(E50,2)*D50</f>
        <v>0</v>
      </c>
    </row>
    <row r="51" spans="1:6" ht="20.25">
      <c r="A51" s="97"/>
      <c r="B51" s="98"/>
      <c r="C51" s="99"/>
      <c r="D51" s="100"/>
      <c r="E51" s="101"/>
      <c r="F51" s="30"/>
    </row>
    <row r="52" spans="1:6" ht="84" customHeight="1" thickBot="1">
      <c r="A52" s="97" t="s">
        <v>596</v>
      </c>
      <c r="B52" s="114" t="s">
        <v>597</v>
      </c>
      <c r="C52" s="99"/>
      <c r="D52" s="100"/>
      <c r="E52" s="101"/>
      <c r="F52" s="30"/>
    </row>
    <row r="53" spans="1:6" ht="21" thickBot="1">
      <c r="A53" s="97"/>
      <c r="B53" s="98"/>
      <c r="C53" s="99" t="s">
        <v>595</v>
      </c>
      <c r="D53" s="100">
        <v>104</v>
      </c>
      <c r="E53" s="351"/>
      <c r="F53" s="30">
        <f>ROUND(E53,2)*D53</f>
        <v>0</v>
      </c>
    </row>
    <row r="54" spans="1:6" ht="20.25">
      <c r="A54" s="97"/>
      <c r="B54" s="98"/>
      <c r="C54" s="99"/>
      <c r="D54" s="100"/>
      <c r="E54" s="101"/>
      <c r="F54" s="30"/>
    </row>
    <row r="55" spans="1:6" ht="20.25">
      <c r="A55" s="97" t="s">
        <v>598</v>
      </c>
      <c r="B55" s="106" t="s">
        <v>599</v>
      </c>
      <c r="C55" s="99"/>
      <c r="D55" s="100"/>
      <c r="E55" s="101"/>
      <c r="F55" s="30"/>
    </row>
    <row r="56" spans="1:6" ht="60.75">
      <c r="A56" s="97"/>
      <c r="B56" s="115" t="s">
        <v>600</v>
      </c>
      <c r="C56" s="99"/>
      <c r="D56" s="100"/>
      <c r="E56" s="101"/>
      <c r="F56" s="30"/>
    </row>
    <row r="57" spans="1:6" ht="21" thickBot="1">
      <c r="A57" s="97"/>
      <c r="B57" s="98"/>
      <c r="C57" s="99"/>
      <c r="D57" s="100"/>
      <c r="E57" s="101"/>
      <c r="F57" s="30"/>
    </row>
    <row r="58" spans="1:6" ht="21" thickBot="1">
      <c r="A58" s="97"/>
      <c r="B58" s="106" t="s">
        <v>601</v>
      </c>
      <c r="C58" s="99" t="s">
        <v>1</v>
      </c>
      <c r="D58" s="100">
        <v>675</v>
      </c>
      <c r="E58" s="351"/>
      <c r="F58" s="30">
        <f>ROUND(E58,2)*D58</f>
        <v>0</v>
      </c>
    </row>
    <row r="59" spans="1:6" ht="21" thickBot="1">
      <c r="A59" s="97"/>
      <c r="B59" s="98" t="s">
        <v>602</v>
      </c>
      <c r="C59" s="99" t="s">
        <v>1</v>
      </c>
      <c r="D59" s="100">
        <v>675</v>
      </c>
      <c r="E59" s="351"/>
      <c r="F59" s="30">
        <f>ROUND(E59,2)*D59</f>
        <v>0</v>
      </c>
    </row>
    <row r="60" spans="1:6" ht="21" thickBot="1">
      <c r="A60" s="97"/>
      <c r="B60" s="106" t="s">
        <v>603</v>
      </c>
      <c r="C60" s="99" t="s">
        <v>1</v>
      </c>
      <c r="D60" s="100">
        <v>675</v>
      </c>
      <c r="E60" s="351"/>
      <c r="F60" s="30">
        <f>ROUND(E60,2)*D60</f>
        <v>0</v>
      </c>
    </row>
    <row r="61" spans="1:6" ht="20.25">
      <c r="A61" s="97"/>
      <c r="B61" s="98"/>
      <c r="C61" s="99"/>
      <c r="D61" s="100"/>
      <c r="E61" s="101"/>
      <c r="F61" s="30"/>
    </row>
    <row r="62" spans="1:6" ht="20.25">
      <c r="A62" s="97"/>
      <c r="B62" s="98"/>
      <c r="C62" s="99"/>
      <c r="D62" s="100"/>
      <c r="E62" s="101"/>
      <c r="F62" s="30"/>
    </row>
    <row r="63" spans="1:6" ht="20.25">
      <c r="A63" s="97" t="s">
        <v>604</v>
      </c>
      <c r="B63" s="106" t="s">
        <v>605</v>
      </c>
      <c r="C63" s="99"/>
      <c r="D63" s="100"/>
      <c r="E63" s="101"/>
      <c r="F63" s="30"/>
    </row>
    <row r="64" spans="1:6" ht="60.75">
      <c r="A64" s="97"/>
      <c r="B64" s="115" t="s">
        <v>606</v>
      </c>
      <c r="C64" s="99"/>
      <c r="D64" s="100"/>
      <c r="E64" s="101"/>
      <c r="F64" s="30"/>
    </row>
    <row r="65" spans="1:6" ht="21" thickBot="1">
      <c r="A65" s="97"/>
      <c r="B65" s="98"/>
      <c r="C65" s="99"/>
      <c r="D65" s="100"/>
      <c r="E65" s="101"/>
      <c r="F65" s="30"/>
    </row>
    <row r="66" spans="1:6" ht="21" thickBot="1">
      <c r="A66" s="97"/>
      <c r="B66" s="106" t="s">
        <v>607</v>
      </c>
      <c r="C66" s="99" t="s">
        <v>1</v>
      </c>
      <c r="D66" s="100">
        <v>48</v>
      </c>
      <c r="E66" s="351"/>
      <c r="F66" s="30">
        <f>ROUND(E66,2)*D66</f>
        <v>0</v>
      </c>
    </row>
    <row r="67" spans="1:6" ht="21" thickBot="1">
      <c r="A67" s="97"/>
      <c r="B67" s="98" t="s">
        <v>608</v>
      </c>
      <c r="C67" s="99" t="s">
        <v>1</v>
      </c>
      <c r="D67" s="100">
        <v>72</v>
      </c>
      <c r="E67" s="351"/>
      <c r="F67" s="30">
        <f>ROUND(E67,2)*D67</f>
        <v>0</v>
      </c>
    </row>
    <row r="68" spans="1:6" ht="20.25">
      <c r="A68" s="97"/>
      <c r="B68" s="98"/>
      <c r="C68" s="99"/>
      <c r="D68" s="100"/>
      <c r="E68" s="101"/>
      <c r="F68" s="30"/>
    </row>
    <row r="69" spans="1:6" ht="20.25">
      <c r="A69" s="97" t="s">
        <v>609</v>
      </c>
      <c r="B69" s="106" t="s">
        <v>610</v>
      </c>
      <c r="C69" s="99"/>
      <c r="D69" s="100"/>
      <c r="E69" s="101"/>
      <c r="F69" s="30"/>
    </row>
    <row r="70" spans="1:6" ht="60.75">
      <c r="A70" s="97"/>
      <c r="B70" s="115" t="s">
        <v>611</v>
      </c>
      <c r="C70" s="99"/>
      <c r="D70" s="100"/>
      <c r="E70" s="101"/>
      <c r="F70" s="30"/>
    </row>
    <row r="71" spans="1:6" ht="21" thickBot="1">
      <c r="A71" s="97"/>
      <c r="B71" s="115"/>
      <c r="C71" s="99"/>
      <c r="D71" s="100"/>
      <c r="E71" s="101"/>
      <c r="F71" s="30"/>
    </row>
    <row r="72" spans="1:6" ht="21" thickBot="1">
      <c r="A72" s="97"/>
      <c r="B72" s="106" t="s">
        <v>612</v>
      </c>
      <c r="C72" s="99" t="s">
        <v>1</v>
      </c>
      <c r="D72" s="100">
        <v>12</v>
      </c>
      <c r="E72" s="351"/>
      <c r="F72" s="30">
        <f>ROUND(E72,2)*D72</f>
        <v>0</v>
      </c>
    </row>
    <row r="73" spans="1:6" ht="21" thickBot="1">
      <c r="A73" s="97"/>
      <c r="B73" s="98" t="s">
        <v>613</v>
      </c>
      <c r="C73" s="99" t="s">
        <v>1</v>
      </c>
      <c r="D73" s="100">
        <v>12</v>
      </c>
      <c r="E73" s="351"/>
      <c r="F73" s="30">
        <f>ROUND(E73,2)*D73</f>
        <v>0</v>
      </c>
    </row>
    <row r="74" spans="1:6" ht="20.25">
      <c r="A74" s="97"/>
      <c r="B74" s="115"/>
      <c r="C74" s="99"/>
      <c r="D74" s="100"/>
      <c r="E74" s="101"/>
      <c r="F74" s="30"/>
    </row>
    <row r="75" spans="1:6" ht="60.75">
      <c r="A75" s="97" t="s">
        <v>614</v>
      </c>
      <c r="B75" s="106" t="s">
        <v>615</v>
      </c>
      <c r="C75" s="99"/>
      <c r="D75" s="100"/>
      <c r="E75" s="101"/>
      <c r="F75" s="30"/>
    </row>
    <row r="76" spans="1:6" ht="20.25">
      <c r="A76" s="97"/>
      <c r="B76" s="115" t="s">
        <v>616</v>
      </c>
      <c r="C76" s="99"/>
      <c r="D76" s="100"/>
      <c r="E76" s="101"/>
      <c r="F76" s="30"/>
    </row>
    <row r="77" spans="1:6" ht="21" thickBot="1">
      <c r="A77" s="97"/>
      <c r="B77" s="115"/>
      <c r="C77" s="99"/>
      <c r="D77" s="100"/>
      <c r="E77" s="101"/>
      <c r="F77" s="30"/>
    </row>
    <row r="78" spans="1:6" ht="21" thickBot="1">
      <c r="A78" s="97"/>
      <c r="B78" s="106" t="s">
        <v>617</v>
      </c>
      <c r="C78" s="99" t="s">
        <v>1</v>
      </c>
      <c r="D78" s="100">
        <v>35</v>
      </c>
      <c r="E78" s="351"/>
      <c r="F78" s="30">
        <f>ROUND(E78,2)*D78</f>
        <v>0</v>
      </c>
    </row>
    <row r="79" spans="1:6" ht="20.25">
      <c r="A79" s="97"/>
      <c r="B79" s="98"/>
      <c r="C79" s="99"/>
      <c r="D79" s="100"/>
      <c r="E79" s="101"/>
      <c r="F79" s="30"/>
    </row>
    <row r="80" spans="1:6" ht="20.25">
      <c r="A80" s="97" t="s">
        <v>618</v>
      </c>
      <c r="B80" s="106" t="s">
        <v>619</v>
      </c>
      <c r="C80" s="99"/>
      <c r="D80" s="100"/>
      <c r="E80" s="101"/>
      <c r="F80" s="30"/>
    </row>
    <row r="81" spans="1:6" ht="21" thickBot="1">
      <c r="A81" s="97"/>
      <c r="B81" s="98"/>
      <c r="C81" s="99"/>
      <c r="D81" s="100"/>
      <c r="E81" s="101"/>
      <c r="F81" s="30"/>
    </row>
    <row r="82" spans="1:6" ht="21" thickBot="1">
      <c r="A82" s="97"/>
      <c r="B82" s="98"/>
      <c r="C82" s="99" t="s">
        <v>1</v>
      </c>
      <c r="D82" s="100">
        <v>150</v>
      </c>
      <c r="E82" s="351"/>
      <c r="F82" s="30">
        <f>ROUND(E82,2)*D82</f>
        <v>0</v>
      </c>
    </row>
    <row r="83" spans="1:6" ht="20.25">
      <c r="A83" s="97"/>
      <c r="B83" s="98"/>
      <c r="C83" s="99"/>
      <c r="D83" s="100"/>
      <c r="E83" s="101"/>
      <c r="F83" s="30"/>
    </row>
    <row r="84" spans="1:6" ht="60.75">
      <c r="A84" s="97" t="s">
        <v>620</v>
      </c>
      <c r="B84" s="106" t="s">
        <v>621</v>
      </c>
      <c r="C84" s="99"/>
      <c r="D84" s="100"/>
      <c r="E84" s="101"/>
      <c r="F84" s="30"/>
    </row>
    <row r="85" spans="1:6" ht="21" thickBot="1">
      <c r="A85" s="97"/>
      <c r="B85" s="98"/>
      <c r="C85" s="99"/>
      <c r="D85" s="100"/>
      <c r="E85" s="101"/>
      <c r="F85" s="30"/>
    </row>
    <row r="86" spans="1:6" ht="21" thickBot="1">
      <c r="A86" s="97"/>
      <c r="B86" s="98"/>
      <c r="C86" s="99" t="s">
        <v>1</v>
      </c>
      <c r="D86" s="100">
        <v>150</v>
      </c>
      <c r="E86" s="351"/>
      <c r="F86" s="30">
        <f>ROUND(E86,2)*D86</f>
        <v>0</v>
      </c>
    </row>
    <row r="87" spans="1:6" ht="20.25">
      <c r="A87" s="97"/>
      <c r="B87" s="115"/>
      <c r="C87" s="99"/>
      <c r="D87" s="100"/>
      <c r="E87" s="101"/>
      <c r="F87" s="30"/>
    </row>
    <row r="88" spans="1:6" ht="81.75" thickBot="1">
      <c r="A88" s="97" t="s">
        <v>622</v>
      </c>
      <c r="B88" s="106" t="s">
        <v>623</v>
      </c>
      <c r="C88" s="99"/>
      <c r="D88" s="100"/>
      <c r="E88" s="101"/>
      <c r="F88" s="30"/>
    </row>
    <row r="89" spans="1:6" ht="21" thickBot="1">
      <c r="A89" s="97"/>
      <c r="B89" s="98"/>
      <c r="C89" s="99" t="s">
        <v>595</v>
      </c>
      <c r="D89" s="100">
        <v>140</v>
      </c>
      <c r="E89" s="351"/>
      <c r="F89" s="30">
        <f>ROUND(E89,2)*D89</f>
        <v>0</v>
      </c>
    </row>
    <row r="90" spans="1:6" ht="20.25">
      <c r="A90" s="97"/>
      <c r="B90" s="98"/>
      <c r="C90" s="99"/>
      <c r="D90" s="100"/>
      <c r="E90" s="101"/>
      <c r="F90" s="30"/>
    </row>
    <row r="91" spans="1:6" ht="81">
      <c r="A91" s="97" t="s">
        <v>624</v>
      </c>
      <c r="B91" s="106" t="s">
        <v>625</v>
      </c>
      <c r="C91" s="99"/>
      <c r="D91" s="100"/>
      <c r="E91" s="101"/>
      <c r="F91" s="30"/>
    </row>
    <row r="92" spans="1:6" ht="21" thickBot="1">
      <c r="A92" s="97"/>
      <c r="B92" s="98"/>
      <c r="C92" s="99"/>
      <c r="D92" s="100"/>
      <c r="E92" s="101"/>
      <c r="F92" s="30"/>
    </row>
    <row r="93" spans="1:6" ht="21" thickBot="1">
      <c r="A93" s="97"/>
      <c r="B93" s="98"/>
      <c r="C93" s="99" t="s">
        <v>595</v>
      </c>
      <c r="D93" s="100">
        <v>430</v>
      </c>
      <c r="E93" s="351"/>
      <c r="F93" s="30">
        <f>ROUND(E93,2)*D93</f>
        <v>0</v>
      </c>
    </row>
    <row r="94" spans="1:6" ht="20.25">
      <c r="A94" s="97"/>
      <c r="B94" s="98"/>
      <c r="C94" s="99"/>
      <c r="D94" s="100"/>
      <c r="E94" s="101"/>
      <c r="F94" s="30"/>
    </row>
    <row r="95" spans="1:6" ht="60.75">
      <c r="A95" s="97" t="s">
        <v>626</v>
      </c>
      <c r="B95" s="169" t="s">
        <v>627</v>
      </c>
      <c r="C95" s="99"/>
      <c r="D95" s="100"/>
      <c r="E95" s="101"/>
      <c r="F95" s="30"/>
    </row>
    <row r="96" spans="1:6" ht="21" thickBot="1">
      <c r="A96" s="97"/>
      <c r="B96" s="98"/>
      <c r="C96" s="99"/>
      <c r="D96" s="100"/>
      <c r="E96" s="101"/>
      <c r="F96" s="30"/>
    </row>
    <row r="97" spans="1:6" ht="21" thickBot="1">
      <c r="A97" s="97"/>
      <c r="B97" s="98"/>
      <c r="C97" s="99" t="s">
        <v>595</v>
      </c>
      <c r="D97" s="100">
        <v>100</v>
      </c>
      <c r="E97" s="351"/>
      <c r="F97" s="30">
        <f>ROUND(E97,2)*D97</f>
        <v>0</v>
      </c>
    </row>
    <row r="98" spans="1:6" ht="20.25">
      <c r="A98" s="97"/>
      <c r="B98" s="116"/>
      <c r="C98" s="117"/>
      <c r="D98" s="118"/>
      <c r="E98" s="119"/>
      <c r="F98" s="102"/>
    </row>
    <row r="99" spans="1:6" ht="46.5" customHeight="1" thickBot="1">
      <c r="A99" s="107"/>
      <c r="B99" s="170" t="s">
        <v>628</v>
      </c>
      <c r="C99" s="120"/>
      <c r="D99" s="121"/>
      <c r="E99" s="122"/>
      <c r="F99" s="111">
        <f>SUM(F46:F97)</f>
        <v>0</v>
      </c>
    </row>
    <row r="100" spans="1:6" ht="21" thickTop="1">
      <c r="A100" s="97"/>
      <c r="B100" s="98"/>
      <c r="C100" s="99"/>
      <c r="D100" s="100"/>
      <c r="E100" s="101"/>
      <c r="F100" s="102"/>
    </row>
    <row r="101" spans="1:6" ht="20.25">
      <c r="A101" s="97"/>
      <c r="B101" s="98"/>
      <c r="C101" s="99"/>
      <c r="D101" s="100"/>
      <c r="E101" s="101"/>
      <c r="F101" s="102"/>
    </row>
    <row r="102" spans="1:6" ht="20.25">
      <c r="A102" s="94" t="s">
        <v>629</v>
      </c>
      <c r="B102" s="146" t="s">
        <v>630</v>
      </c>
      <c r="C102" s="99"/>
      <c r="D102" s="100"/>
      <c r="E102" s="101"/>
      <c r="F102" s="102"/>
    </row>
    <row r="103" spans="1:6" ht="20.25">
      <c r="A103" s="97"/>
      <c r="B103" s="98"/>
      <c r="C103" s="99"/>
      <c r="D103" s="100"/>
      <c r="E103" s="101"/>
      <c r="F103" s="102"/>
    </row>
    <row r="104" spans="1:6" ht="81">
      <c r="A104" s="97" t="s">
        <v>631</v>
      </c>
      <c r="B104" s="114" t="s">
        <v>632</v>
      </c>
      <c r="C104" s="99"/>
      <c r="D104" s="100"/>
      <c r="E104" s="101"/>
      <c r="F104" s="125"/>
    </row>
    <row r="105" spans="1:6" ht="21" thickBot="1">
      <c r="A105" s="97"/>
      <c r="B105" s="98"/>
      <c r="C105" s="99"/>
      <c r="D105" s="100"/>
      <c r="E105" s="101"/>
      <c r="F105" s="102"/>
    </row>
    <row r="106" spans="1:6" ht="21" thickBot="1">
      <c r="A106" s="97"/>
      <c r="B106" s="98"/>
      <c r="C106" s="99" t="s">
        <v>581</v>
      </c>
      <c r="D106" s="105">
        <v>2</v>
      </c>
      <c r="E106" s="351"/>
      <c r="F106" s="30">
        <f>ROUND(E106,2)*D106</f>
        <v>0</v>
      </c>
    </row>
    <row r="107" spans="1:6" ht="20.25">
      <c r="A107" s="97"/>
      <c r="B107" s="98"/>
      <c r="C107" s="99"/>
      <c r="D107" s="100"/>
      <c r="E107" s="101"/>
      <c r="F107" s="30"/>
    </row>
    <row r="108" spans="1:6" ht="40.5">
      <c r="A108" s="97" t="s">
        <v>633</v>
      </c>
      <c r="B108" s="106" t="s">
        <v>634</v>
      </c>
      <c r="C108" s="99"/>
      <c r="D108" s="100"/>
      <c r="E108" s="101"/>
      <c r="F108" s="30"/>
    </row>
    <row r="109" spans="1:6" ht="21" thickBot="1">
      <c r="A109" s="97"/>
      <c r="B109" s="106"/>
      <c r="C109" s="99"/>
      <c r="D109" s="100"/>
      <c r="E109" s="101"/>
      <c r="F109" s="30"/>
    </row>
    <row r="110" spans="1:6" ht="21" thickBot="1">
      <c r="A110" s="97"/>
      <c r="B110" s="98"/>
      <c r="C110" s="99" t="s">
        <v>595</v>
      </c>
      <c r="D110" s="105">
        <v>2.5</v>
      </c>
      <c r="E110" s="351"/>
      <c r="F110" s="30">
        <f>ROUND(E110,2)*D110</f>
        <v>0</v>
      </c>
    </row>
    <row r="111" spans="1:6" ht="20.25">
      <c r="A111" s="97"/>
      <c r="B111" s="98"/>
      <c r="C111" s="99"/>
      <c r="D111" s="105"/>
      <c r="E111" s="101"/>
      <c r="F111" s="30"/>
    </row>
    <row r="112" spans="1:6" ht="141.75">
      <c r="A112" s="97" t="s">
        <v>635</v>
      </c>
      <c r="B112" s="106" t="s">
        <v>711</v>
      </c>
      <c r="C112" s="99"/>
      <c r="D112" s="100"/>
      <c r="E112" s="101"/>
      <c r="F112" s="30"/>
    </row>
    <row r="113" spans="1:6" ht="21" thickBot="1">
      <c r="A113" s="97"/>
      <c r="B113" s="98"/>
      <c r="C113" s="99"/>
      <c r="D113" s="100"/>
      <c r="E113" s="101"/>
      <c r="F113" s="30"/>
    </row>
    <row r="114" spans="1:6" ht="21" thickBot="1">
      <c r="A114" s="97"/>
      <c r="B114" s="106" t="s">
        <v>636</v>
      </c>
      <c r="C114" s="99" t="s">
        <v>1</v>
      </c>
      <c r="D114" s="100">
        <v>6</v>
      </c>
      <c r="E114" s="351"/>
      <c r="F114" s="30">
        <f>ROUND(E114,2)*D114</f>
        <v>0</v>
      </c>
    </row>
    <row r="115" spans="1:6" ht="21" thickBot="1">
      <c r="A115" s="97"/>
      <c r="B115" s="98"/>
      <c r="C115" s="99"/>
      <c r="D115" s="100"/>
      <c r="E115" s="101"/>
      <c r="F115" s="30"/>
    </row>
    <row r="116" spans="1:6" ht="21" thickBot="1">
      <c r="A116" s="97"/>
      <c r="B116" s="106" t="s">
        <v>16</v>
      </c>
      <c r="C116" s="99" t="s">
        <v>581</v>
      </c>
      <c r="D116" s="105">
        <v>4</v>
      </c>
      <c r="E116" s="351"/>
      <c r="F116" s="30">
        <f>ROUND(E116,2)*D116</f>
        <v>0</v>
      </c>
    </row>
    <row r="117" spans="1:6" ht="20.25">
      <c r="A117" s="97"/>
      <c r="B117" s="98"/>
      <c r="C117" s="99"/>
      <c r="D117" s="105"/>
      <c r="E117" s="101"/>
      <c r="F117" s="30"/>
    </row>
    <row r="118" spans="1:6" ht="40.5">
      <c r="A118" s="97" t="s">
        <v>637</v>
      </c>
      <c r="B118" s="106" t="s">
        <v>638</v>
      </c>
      <c r="C118" s="99"/>
      <c r="D118" s="105"/>
      <c r="E118" s="101"/>
      <c r="F118" s="30"/>
    </row>
    <row r="119" spans="1:6" ht="21" thickBot="1">
      <c r="A119" s="97"/>
      <c r="B119" s="98"/>
      <c r="C119" s="99"/>
      <c r="D119" s="105"/>
      <c r="E119" s="101"/>
      <c r="F119" s="30"/>
    </row>
    <row r="120" spans="1:6" ht="21" thickBot="1">
      <c r="A120" s="97"/>
      <c r="B120" s="98"/>
      <c r="C120" s="99" t="s">
        <v>595</v>
      </c>
      <c r="D120" s="105">
        <v>0.2</v>
      </c>
      <c r="E120" s="351"/>
      <c r="F120" s="30">
        <f>ROUND(E120,2)*D120</f>
        <v>0</v>
      </c>
    </row>
    <row r="121" spans="1:6" ht="20.25">
      <c r="A121" s="97"/>
      <c r="B121" s="98"/>
      <c r="C121" s="99"/>
      <c r="D121" s="105"/>
      <c r="E121" s="101"/>
      <c r="F121" s="30"/>
    </row>
    <row r="122" spans="1:6" ht="40.5">
      <c r="A122" s="97" t="s">
        <v>639</v>
      </c>
      <c r="B122" s="106" t="s">
        <v>640</v>
      </c>
      <c r="C122" s="99"/>
      <c r="D122" s="105"/>
      <c r="E122" s="101"/>
      <c r="F122" s="30"/>
    </row>
    <row r="123" spans="1:6" ht="21" thickBot="1">
      <c r="A123" s="97"/>
      <c r="B123" s="98"/>
      <c r="C123" s="99"/>
      <c r="D123" s="105"/>
      <c r="E123" s="101"/>
      <c r="F123" s="30"/>
    </row>
    <row r="124" spans="1:6" ht="21" thickBot="1">
      <c r="A124" s="97"/>
      <c r="B124" s="98"/>
      <c r="C124" s="99" t="s">
        <v>641</v>
      </c>
      <c r="D124" s="105">
        <v>260</v>
      </c>
      <c r="E124" s="351"/>
      <c r="F124" s="30">
        <f>ROUND(E124,2)*D124</f>
        <v>0</v>
      </c>
    </row>
    <row r="125" spans="1:6" ht="20.25">
      <c r="A125" s="97"/>
      <c r="B125" s="98"/>
      <c r="C125" s="99"/>
      <c r="D125" s="105"/>
      <c r="E125" s="101"/>
      <c r="F125" s="30"/>
    </row>
    <row r="126" spans="1:6" ht="40.5">
      <c r="A126" s="97" t="s">
        <v>642</v>
      </c>
      <c r="B126" s="106" t="s">
        <v>643</v>
      </c>
      <c r="C126" s="99"/>
      <c r="D126" s="105"/>
      <c r="E126" s="101"/>
      <c r="F126" s="30"/>
    </row>
    <row r="127" spans="1:6" ht="21" thickBot="1">
      <c r="A127" s="97"/>
      <c r="B127" s="98"/>
      <c r="C127" s="99"/>
      <c r="D127" s="105"/>
      <c r="E127" s="101"/>
      <c r="F127" s="30"/>
    </row>
    <row r="128" spans="1:6" ht="21" thickBot="1">
      <c r="A128" s="97"/>
      <c r="B128" s="98"/>
      <c r="C128" s="99" t="s">
        <v>578</v>
      </c>
      <c r="D128" s="105">
        <v>8.8</v>
      </c>
      <c r="E128" s="351"/>
      <c r="F128" s="30">
        <f>ROUND(E128,2)*D128</f>
        <v>0</v>
      </c>
    </row>
    <row r="129" spans="1:6" ht="20.25">
      <c r="A129" s="97"/>
      <c r="B129" s="98"/>
      <c r="C129" s="99"/>
      <c r="D129" s="105"/>
      <c r="E129" s="101"/>
      <c r="F129" s="30"/>
    </row>
    <row r="130" spans="1:6" ht="20.25">
      <c r="A130" s="97" t="s">
        <v>644</v>
      </c>
      <c r="B130" s="106" t="s">
        <v>645</v>
      </c>
      <c r="C130" s="99"/>
      <c r="D130" s="100"/>
      <c r="E130" s="101"/>
      <c r="F130" s="30"/>
    </row>
    <row r="131" spans="1:6" ht="20.25">
      <c r="A131" s="97"/>
      <c r="B131" s="115" t="s">
        <v>646</v>
      </c>
      <c r="C131" s="99"/>
      <c r="D131" s="100"/>
      <c r="E131" s="101"/>
      <c r="F131" s="30"/>
    </row>
    <row r="132" spans="1:6" ht="21" thickBot="1">
      <c r="A132" s="97"/>
      <c r="B132" s="98"/>
      <c r="C132" s="99"/>
      <c r="D132" s="100"/>
      <c r="E132" s="101"/>
      <c r="F132" s="30"/>
    </row>
    <row r="133" spans="1:6" ht="21" thickBot="1">
      <c r="A133" s="97"/>
      <c r="B133" s="98"/>
      <c r="C133" s="99" t="s">
        <v>1</v>
      </c>
      <c r="D133" s="100">
        <v>12</v>
      </c>
      <c r="E133" s="351"/>
      <c r="F133" s="30">
        <f>ROUND(E133,2)*D133</f>
        <v>0</v>
      </c>
    </row>
    <row r="134" spans="1:6" ht="20.25">
      <c r="A134" s="97"/>
      <c r="B134" s="98"/>
      <c r="C134" s="99"/>
      <c r="D134" s="105"/>
      <c r="E134" s="101"/>
      <c r="F134" s="30"/>
    </row>
    <row r="135" spans="1:6" ht="60.75">
      <c r="A135" s="97" t="s">
        <v>647</v>
      </c>
      <c r="B135" s="106" t="s">
        <v>648</v>
      </c>
      <c r="C135" s="99"/>
      <c r="D135" s="105"/>
      <c r="E135" s="101"/>
      <c r="F135" s="30"/>
    </row>
    <row r="136" spans="1:6" ht="21" thickBot="1">
      <c r="A136" s="97"/>
      <c r="B136" s="98"/>
      <c r="C136" s="99"/>
      <c r="D136" s="105"/>
      <c r="E136" s="101"/>
      <c r="F136" s="30"/>
    </row>
    <row r="137" spans="1:6" ht="21" thickBot="1">
      <c r="A137" s="97"/>
      <c r="B137" s="98"/>
      <c r="C137" s="99" t="s">
        <v>595</v>
      </c>
      <c r="D137" s="105">
        <v>2.16</v>
      </c>
      <c r="E137" s="351"/>
      <c r="F137" s="30">
        <f>ROUND(E137,2)*D137</f>
        <v>0</v>
      </c>
    </row>
    <row r="138" spans="1:6" ht="20.25">
      <c r="A138" s="97"/>
      <c r="B138" s="98"/>
      <c r="C138" s="99"/>
      <c r="D138" s="105"/>
      <c r="E138" s="101"/>
      <c r="F138" s="30"/>
    </row>
    <row r="139" spans="1:6" ht="60.75">
      <c r="A139" s="97" t="s">
        <v>649</v>
      </c>
      <c r="B139" s="106" t="s">
        <v>650</v>
      </c>
      <c r="C139" s="99"/>
      <c r="D139" s="105"/>
      <c r="E139" s="101"/>
      <c r="F139" s="30"/>
    </row>
    <row r="140" spans="1:6" ht="21" thickBot="1">
      <c r="A140" s="97"/>
      <c r="B140" s="98"/>
      <c r="C140" s="99"/>
      <c r="D140" s="105"/>
      <c r="E140" s="101"/>
      <c r="F140" s="30"/>
    </row>
    <row r="141" spans="1:6" ht="21" thickBot="1">
      <c r="A141" s="97"/>
      <c r="B141" s="98"/>
      <c r="C141" s="99" t="s">
        <v>1</v>
      </c>
      <c r="D141" s="105">
        <v>12</v>
      </c>
      <c r="E141" s="351"/>
      <c r="F141" s="30">
        <f>ROUND(E141,2)*D141</f>
        <v>0</v>
      </c>
    </row>
    <row r="142" spans="1:6" ht="20.25">
      <c r="A142" s="97"/>
      <c r="B142" s="98"/>
      <c r="C142" s="99"/>
      <c r="D142" s="105"/>
      <c r="E142" s="101"/>
      <c r="F142" s="102"/>
    </row>
    <row r="143" spans="1:6" ht="21" thickBot="1">
      <c r="A143" s="126"/>
      <c r="B143" s="162" t="s">
        <v>651</v>
      </c>
      <c r="C143" s="120"/>
      <c r="D143" s="121"/>
      <c r="E143" s="122"/>
      <c r="F143" s="128">
        <f>SUM(F106:F141)</f>
        <v>0</v>
      </c>
    </row>
    <row r="144" spans="1:6" ht="21" thickTop="1">
      <c r="A144" s="97"/>
      <c r="B144" s="98"/>
      <c r="C144" s="99"/>
      <c r="D144" s="100"/>
      <c r="E144" s="101"/>
      <c r="F144" s="102"/>
    </row>
    <row r="145" spans="1:6" ht="20.25">
      <c r="A145" s="94" t="s">
        <v>652</v>
      </c>
      <c r="B145" s="171" t="s">
        <v>653</v>
      </c>
      <c r="C145" s="99"/>
      <c r="D145" s="100"/>
      <c r="E145" s="101"/>
      <c r="F145" s="102"/>
    </row>
    <row r="146" spans="1:6" ht="20.25">
      <c r="A146" s="97"/>
      <c r="B146" s="130"/>
      <c r="C146" s="131"/>
      <c r="D146" s="100"/>
      <c r="E146" s="101"/>
      <c r="F146" s="102"/>
    </row>
    <row r="147" spans="1:6" ht="40.5">
      <c r="A147" s="97" t="s">
        <v>654</v>
      </c>
      <c r="B147" s="114" t="s">
        <v>655</v>
      </c>
      <c r="C147" s="99"/>
      <c r="D147" s="100"/>
      <c r="E147" s="101"/>
      <c r="F147" s="102"/>
    </row>
    <row r="148" spans="1:6" ht="21" thickBot="1">
      <c r="A148" s="97"/>
      <c r="B148" s="124"/>
      <c r="C148" s="99"/>
      <c r="D148" s="100"/>
      <c r="E148" s="101"/>
      <c r="F148" s="102"/>
    </row>
    <row r="149" spans="1:6" ht="21" thickBot="1">
      <c r="A149" s="97"/>
      <c r="B149" s="98"/>
      <c r="C149" s="99" t="s">
        <v>595</v>
      </c>
      <c r="D149" s="105">
        <v>13</v>
      </c>
      <c r="E149" s="351"/>
      <c r="F149" s="30">
        <f>ROUND(E149,2)*D149</f>
        <v>0</v>
      </c>
    </row>
    <row r="150" spans="1:6" ht="20.25">
      <c r="A150" s="97"/>
      <c r="B150" s="98"/>
      <c r="C150" s="99"/>
      <c r="D150" s="105"/>
      <c r="E150" s="101"/>
      <c r="F150" s="30"/>
    </row>
    <row r="151" spans="1:6" ht="20.25">
      <c r="A151" s="97" t="s">
        <v>656</v>
      </c>
      <c r="B151" s="106" t="s">
        <v>619</v>
      </c>
      <c r="C151" s="99"/>
      <c r="D151" s="100"/>
      <c r="E151" s="101"/>
      <c r="F151" s="30"/>
    </row>
    <row r="152" spans="1:6" ht="121.5">
      <c r="A152" s="97"/>
      <c r="B152" s="98" t="s">
        <v>657</v>
      </c>
      <c r="C152" s="99"/>
      <c r="D152" s="100"/>
      <c r="E152" s="101"/>
      <c r="F152" s="30"/>
    </row>
    <row r="153" spans="1:6" ht="21" thickBot="1">
      <c r="A153" s="97"/>
      <c r="B153" s="98"/>
      <c r="C153" s="99"/>
      <c r="D153" s="100"/>
      <c r="E153" s="101"/>
      <c r="F153" s="30"/>
    </row>
    <row r="154" spans="1:6" ht="41.25" thickBot="1">
      <c r="A154" s="97"/>
      <c r="B154" s="106" t="s">
        <v>658</v>
      </c>
      <c r="C154" s="99" t="s">
        <v>1</v>
      </c>
      <c r="D154" s="100">
        <v>28</v>
      </c>
      <c r="E154" s="351"/>
      <c r="F154" s="30">
        <f>ROUND(E154,2)*D154</f>
        <v>0</v>
      </c>
    </row>
    <row r="155" spans="1:6" ht="21" thickBot="1">
      <c r="A155" s="97"/>
      <c r="B155" s="98"/>
      <c r="C155" s="99"/>
      <c r="D155" s="100"/>
      <c r="E155" s="101"/>
      <c r="F155" s="30"/>
    </row>
    <row r="156" spans="1:6" ht="21" thickBot="1">
      <c r="A156" s="97"/>
      <c r="B156" s="106" t="s">
        <v>16</v>
      </c>
      <c r="C156" s="99" t="s">
        <v>581</v>
      </c>
      <c r="D156" s="105">
        <v>6</v>
      </c>
      <c r="E156" s="351"/>
      <c r="F156" s="30">
        <f>ROUND(E156,2)*D156</f>
        <v>0</v>
      </c>
    </row>
    <row r="157" spans="1:6" ht="20.25">
      <c r="A157" s="97"/>
      <c r="B157" s="98"/>
      <c r="C157" s="99"/>
      <c r="D157" s="105"/>
      <c r="E157" s="101"/>
      <c r="F157" s="30"/>
    </row>
    <row r="158" spans="1:6" ht="40.5">
      <c r="A158" s="97" t="s">
        <v>659</v>
      </c>
      <c r="B158" s="114" t="s">
        <v>660</v>
      </c>
      <c r="C158" s="99"/>
      <c r="D158" s="105"/>
      <c r="E158" s="101"/>
      <c r="F158" s="30"/>
    </row>
    <row r="159" spans="1:6" ht="21" thickBot="1">
      <c r="A159" s="97"/>
      <c r="B159" s="98"/>
      <c r="C159" s="99"/>
      <c r="D159" s="105"/>
      <c r="E159" s="101"/>
      <c r="F159" s="30"/>
    </row>
    <row r="160" spans="1:6" ht="21" thickBot="1">
      <c r="A160" s="97"/>
      <c r="B160" s="98"/>
      <c r="C160" s="99" t="s">
        <v>595</v>
      </c>
      <c r="D160" s="105">
        <v>2.7</v>
      </c>
      <c r="E160" s="351"/>
      <c r="F160" s="30">
        <f>ROUND(E160,2)*D160</f>
        <v>0</v>
      </c>
    </row>
    <row r="161" spans="1:6" ht="20.25">
      <c r="A161" s="97"/>
      <c r="B161" s="98"/>
      <c r="C161" s="99"/>
      <c r="D161" s="100"/>
      <c r="E161" s="101"/>
      <c r="F161" s="30"/>
    </row>
    <row r="162" spans="1:6" ht="40.5">
      <c r="A162" s="97" t="s">
        <v>661</v>
      </c>
      <c r="B162" s="106" t="s">
        <v>662</v>
      </c>
      <c r="C162" s="99"/>
      <c r="D162" s="100"/>
      <c r="E162" s="101"/>
      <c r="F162" s="30"/>
    </row>
    <row r="163" spans="1:6" ht="21" thickBot="1">
      <c r="A163" s="97"/>
      <c r="B163" s="114"/>
      <c r="C163" s="99"/>
      <c r="D163" s="100"/>
      <c r="E163" s="101"/>
      <c r="F163" s="30"/>
    </row>
    <row r="164" spans="1:6" ht="21" thickBot="1">
      <c r="A164" s="97"/>
      <c r="B164" s="132"/>
      <c r="C164" s="99" t="s">
        <v>595</v>
      </c>
      <c r="D164" s="100">
        <v>1.2</v>
      </c>
      <c r="E164" s="351"/>
      <c r="F164" s="30">
        <f>ROUND(E164,2)*D164</f>
        <v>0</v>
      </c>
    </row>
    <row r="165" spans="1:6" ht="20.25">
      <c r="A165" s="97"/>
      <c r="B165" s="98"/>
      <c r="C165" s="99"/>
      <c r="D165" s="100"/>
      <c r="E165" s="101"/>
      <c r="F165" s="30"/>
    </row>
    <row r="166" spans="1:6" ht="20.25">
      <c r="A166" s="97" t="s">
        <v>663</v>
      </c>
      <c r="B166" s="106" t="s">
        <v>664</v>
      </c>
      <c r="C166" s="99"/>
      <c r="D166" s="100"/>
      <c r="E166" s="101"/>
      <c r="F166" s="30"/>
    </row>
    <row r="167" spans="1:6" ht="40.5">
      <c r="A167" s="97"/>
      <c r="B167" s="106" t="s">
        <v>665</v>
      </c>
      <c r="C167" s="99"/>
      <c r="D167" s="100"/>
      <c r="E167" s="101"/>
      <c r="F167" s="30"/>
    </row>
    <row r="168" spans="1:6" ht="21" thickBot="1">
      <c r="A168" s="97"/>
      <c r="B168" s="103"/>
      <c r="C168" s="99"/>
      <c r="D168" s="100"/>
      <c r="E168" s="104"/>
      <c r="F168" s="30"/>
    </row>
    <row r="169" spans="1:6" ht="21" thickBot="1">
      <c r="A169" s="97"/>
      <c r="B169" s="103"/>
      <c r="C169" s="99" t="s">
        <v>578</v>
      </c>
      <c r="D169" s="100">
        <v>9</v>
      </c>
      <c r="E169" s="351"/>
      <c r="F169" s="30">
        <f>ROUND(E169,2)*D169</f>
        <v>0</v>
      </c>
    </row>
    <row r="170" spans="1:6" ht="20.25">
      <c r="A170" s="97"/>
      <c r="B170" s="98"/>
      <c r="C170" s="99"/>
      <c r="D170" s="100"/>
      <c r="E170" s="101"/>
      <c r="F170" s="30"/>
    </row>
    <row r="171" spans="1:6" ht="40.5">
      <c r="A171" s="97" t="s">
        <v>666</v>
      </c>
      <c r="B171" s="106" t="s">
        <v>640</v>
      </c>
      <c r="C171" s="99"/>
      <c r="D171" s="100"/>
      <c r="E171" s="101"/>
      <c r="F171" s="30"/>
    </row>
    <row r="172" spans="1:6" ht="21" thickBot="1">
      <c r="A172" s="97"/>
      <c r="B172" s="103"/>
      <c r="C172" s="99"/>
      <c r="D172" s="133"/>
      <c r="E172" s="101"/>
      <c r="F172" s="30"/>
    </row>
    <row r="173" spans="1:6" ht="21" thickBot="1">
      <c r="A173" s="97"/>
      <c r="B173" s="103"/>
      <c r="C173" s="99" t="s">
        <v>641</v>
      </c>
      <c r="D173" s="133">
        <v>290</v>
      </c>
      <c r="E173" s="351"/>
      <c r="F173" s="30">
        <f>ROUND(E173,2)*D173</f>
        <v>0</v>
      </c>
    </row>
    <row r="174" spans="1:6" ht="20.25">
      <c r="A174" s="97"/>
      <c r="B174" s="98"/>
      <c r="C174" s="99"/>
      <c r="D174" s="100"/>
      <c r="E174" s="101"/>
      <c r="F174" s="30"/>
    </row>
    <row r="175" spans="1:6" ht="60.75">
      <c r="A175" s="97" t="s">
        <v>667</v>
      </c>
      <c r="B175" s="106" t="s">
        <v>668</v>
      </c>
      <c r="C175" s="134"/>
      <c r="D175" s="133"/>
      <c r="E175" s="101"/>
      <c r="F175" s="30"/>
    </row>
    <row r="176" spans="1:6" ht="21" thickBot="1">
      <c r="A176" s="135"/>
      <c r="B176" s="136"/>
      <c r="C176" s="134"/>
      <c r="D176" s="133"/>
      <c r="E176" s="137"/>
      <c r="F176" s="30"/>
    </row>
    <row r="177" spans="1:6" ht="21" thickBot="1">
      <c r="A177" s="135"/>
      <c r="B177" s="136"/>
      <c r="C177" s="134" t="s">
        <v>595</v>
      </c>
      <c r="D177" s="133">
        <v>3.43</v>
      </c>
      <c r="E177" s="351"/>
      <c r="F177" s="30">
        <f>ROUND(E177,2)*D177</f>
        <v>0</v>
      </c>
    </row>
    <row r="178" spans="1:6" ht="20.25">
      <c r="A178" s="135"/>
      <c r="B178" s="136"/>
      <c r="C178" s="134"/>
      <c r="D178" s="133"/>
      <c r="E178" s="137"/>
      <c r="F178" s="30"/>
    </row>
    <row r="179" spans="1:6" ht="101.25">
      <c r="A179" s="135" t="s">
        <v>669</v>
      </c>
      <c r="B179" s="106" t="s">
        <v>670</v>
      </c>
      <c r="C179" s="134"/>
      <c r="D179" s="133"/>
      <c r="E179" s="137"/>
      <c r="F179" s="30"/>
    </row>
    <row r="180" spans="1:6" ht="21" thickBot="1">
      <c r="A180" s="135"/>
      <c r="B180" s="136"/>
      <c r="C180" s="134"/>
      <c r="D180" s="133"/>
      <c r="E180" s="137"/>
      <c r="F180" s="30"/>
    </row>
    <row r="181" spans="1:6" ht="21" thickBot="1">
      <c r="A181" s="135"/>
      <c r="B181" s="136"/>
      <c r="C181" s="134" t="s">
        <v>595</v>
      </c>
      <c r="D181" s="133">
        <v>3</v>
      </c>
      <c r="E181" s="351"/>
      <c r="F181" s="30">
        <f>ROUND(E181,2)*D181</f>
        <v>0</v>
      </c>
    </row>
    <row r="182" spans="1:6" ht="20.25">
      <c r="A182" s="135"/>
      <c r="B182" s="136"/>
      <c r="C182" s="134"/>
      <c r="D182" s="133"/>
      <c r="E182" s="137"/>
      <c r="F182" s="30"/>
    </row>
    <row r="183" spans="1:6" ht="81">
      <c r="A183" s="135" t="s">
        <v>671</v>
      </c>
      <c r="B183" s="106" t="s">
        <v>625</v>
      </c>
      <c r="C183" s="134"/>
      <c r="D183" s="133"/>
      <c r="E183" s="137"/>
      <c r="F183" s="30"/>
    </row>
    <row r="184" spans="1:6" ht="21" thickBot="1">
      <c r="A184" s="135"/>
      <c r="B184" s="136"/>
      <c r="C184" s="134"/>
      <c r="D184" s="133"/>
      <c r="E184" s="137"/>
      <c r="F184" s="30"/>
    </row>
    <row r="185" spans="1:6" ht="21" thickBot="1">
      <c r="A185" s="135"/>
      <c r="B185" s="136"/>
      <c r="C185" s="134" t="s">
        <v>595</v>
      </c>
      <c r="D185" s="133">
        <v>5</v>
      </c>
      <c r="E185" s="351"/>
      <c r="F185" s="30">
        <f>ROUND(E185,2)*D185</f>
        <v>0</v>
      </c>
    </row>
    <row r="186" spans="1:6" ht="20.25">
      <c r="A186" s="135"/>
      <c r="B186" s="136"/>
      <c r="C186" s="134"/>
      <c r="D186" s="133"/>
      <c r="E186" s="137"/>
      <c r="F186" s="138"/>
    </row>
    <row r="187" spans="1:6" ht="20.25">
      <c r="A187" s="135"/>
      <c r="B187" s="139"/>
      <c r="C187" s="134"/>
      <c r="D187" s="133"/>
      <c r="E187" s="137"/>
      <c r="F187" s="138"/>
    </row>
    <row r="188" spans="1:6" ht="21" thickBot="1">
      <c r="A188" s="140"/>
      <c r="B188" s="164" t="s">
        <v>672</v>
      </c>
      <c r="C188" s="141"/>
      <c r="D188" s="142"/>
      <c r="E188" s="143"/>
      <c r="F188" s="144">
        <f>SUM(F149:F185)</f>
        <v>0</v>
      </c>
    </row>
    <row r="189" spans="1:6" ht="21" thickTop="1">
      <c r="A189" s="135"/>
      <c r="B189" s="145"/>
      <c r="C189" s="134"/>
      <c r="D189" s="133"/>
      <c r="E189" s="137"/>
      <c r="F189" s="138"/>
    </row>
    <row r="190" spans="1:6" ht="20.25">
      <c r="A190" s="94" t="s">
        <v>673</v>
      </c>
      <c r="B190" s="146" t="s">
        <v>674</v>
      </c>
      <c r="C190" s="134"/>
      <c r="D190" s="133"/>
      <c r="E190" s="137"/>
      <c r="F190" s="138"/>
    </row>
    <row r="191" spans="1:6" ht="20.25">
      <c r="A191" s="135"/>
      <c r="B191" s="172" t="s">
        <v>675</v>
      </c>
      <c r="C191" s="134"/>
      <c r="D191" s="133"/>
      <c r="E191" s="137"/>
      <c r="F191" s="138"/>
    </row>
    <row r="192" spans="1:6" ht="20.25">
      <c r="A192" s="135"/>
      <c r="B192" s="147"/>
      <c r="C192" s="134"/>
      <c r="D192" s="133"/>
      <c r="E192" s="137"/>
      <c r="F192" s="138"/>
    </row>
    <row r="193" spans="1:6" ht="44.25" customHeight="1">
      <c r="A193" s="135" t="s">
        <v>676</v>
      </c>
      <c r="B193" s="172" t="s">
        <v>677</v>
      </c>
      <c r="C193" s="134"/>
      <c r="D193" s="133"/>
      <c r="E193" s="137"/>
      <c r="F193" s="138"/>
    </row>
    <row r="194" spans="1:6" ht="21" thickBot="1">
      <c r="A194" s="135"/>
      <c r="B194" s="147"/>
      <c r="C194" s="134"/>
      <c r="D194" s="133"/>
      <c r="E194" s="137"/>
      <c r="F194" s="138"/>
    </row>
    <row r="195" spans="1:6" ht="21" thickBot="1">
      <c r="A195" s="135"/>
      <c r="B195" s="147"/>
      <c r="C195" s="134" t="s">
        <v>595</v>
      </c>
      <c r="D195" s="133">
        <v>49.83</v>
      </c>
      <c r="E195" s="351"/>
      <c r="F195" s="30">
        <f>ROUND(E195,2)*D195</f>
        <v>0</v>
      </c>
    </row>
    <row r="196" spans="1:6" ht="20.25">
      <c r="A196" s="135"/>
      <c r="B196" s="147"/>
      <c r="C196" s="134"/>
      <c r="D196" s="133"/>
      <c r="E196" s="137"/>
      <c r="F196" s="30"/>
    </row>
    <row r="197" spans="1:6" ht="20.25">
      <c r="A197" s="135" t="s">
        <v>678</v>
      </c>
      <c r="B197" s="172" t="s">
        <v>679</v>
      </c>
      <c r="C197" s="134"/>
      <c r="D197" s="133"/>
      <c r="E197" s="137"/>
      <c r="F197" s="30"/>
    </row>
    <row r="198" spans="1:6" ht="21" thickBot="1">
      <c r="A198" s="135"/>
      <c r="B198" s="147"/>
      <c r="C198" s="134"/>
      <c r="D198" s="133"/>
      <c r="E198" s="137"/>
      <c r="F198" s="30"/>
    </row>
    <row r="199" spans="1:6" ht="21" thickBot="1">
      <c r="A199" s="135"/>
      <c r="B199" s="147"/>
      <c r="C199" s="134" t="s">
        <v>578</v>
      </c>
      <c r="D199" s="133">
        <v>6.25</v>
      </c>
      <c r="E199" s="351"/>
      <c r="F199" s="30">
        <f>ROUND(E199,2)*D199</f>
        <v>0</v>
      </c>
    </row>
    <row r="200" spans="1:6" ht="20.25">
      <c r="A200" s="135"/>
      <c r="B200" s="147"/>
      <c r="C200" s="134"/>
      <c r="D200" s="133"/>
      <c r="E200" s="137"/>
      <c r="F200" s="30"/>
    </row>
    <row r="201" spans="1:6" ht="21" thickBot="1">
      <c r="A201" s="135" t="s">
        <v>680</v>
      </c>
      <c r="B201" s="172" t="s">
        <v>681</v>
      </c>
      <c r="C201" s="134"/>
      <c r="D201" s="133"/>
      <c r="E201" s="137"/>
      <c r="F201" s="30"/>
    </row>
    <row r="202" spans="1:6" ht="21" thickBot="1">
      <c r="A202" s="135"/>
      <c r="B202" s="147"/>
      <c r="C202" s="134" t="s">
        <v>578</v>
      </c>
      <c r="D202" s="133">
        <v>15.5</v>
      </c>
      <c r="E202" s="351"/>
      <c r="F202" s="30">
        <f>ROUND(E202,2)*D202</f>
        <v>0</v>
      </c>
    </row>
    <row r="203" spans="1:6" ht="20.25">
      <c r="A203" s="135"/>
      <c r="B203" s="147"/>
      <c r="C203" s="134"/>
      <c r="D203" s="133"/>
      <c r="E203" s="137"/>
      <c r="F203" s="30"/>
    </row>
    <row r="204" spans="1:6" ht="40.5">
      <c r="A204" s="135" t="s">
        <v>682</v>
      </c>
      <c r="B204" s="172" t="s">
        <v>683</v>
      </c>
      <c r="C204" s="134"/>
      <c r="D204" s="133"/>
      <c r="E204" s="137"/>
      <c r="F204" s="30"/>
    </row>
    <row r="205" spans="1:6" ht="21" thickBot="1">
      <c r="A205" s="135"/>
      <c r="B205" s="147"/>
      <c r="C205" s="134"/>
      <c r="D205" s="133"/>
      <c r="E205" s="137"/>
      <c r="F205" s="30"/>
    </row>
    <row r="206" spans="1:6" ht="21" thickBot="1">
      <c r="A206" s="135"/>
      <c r="B206" s="147"/>
      <c r="C206" s="134" t="s">
        <v>595</v>
      </c>
      <c r="D206" s="133">
        <v>4.81</v>
      </c>
      <c r="E206" s="351"/>
      <c r="F206" s="30">
        <f>ROUND(E206,2)*D206</f>
        <v>0</v>
      </c>
    </row>
    <row r="207" spans="1:6" ht="20.25">
      <c r="A207" s="135"/>
      <c r="B207" s="147"/>
      <c r="C207" s="134"/>
      <c r="D207" s="133"/>
      <c r="E207" s="137"/>
      <c r="F207" s="30"/>
    </row>
    <row r="208" spans="1:6" ht="40.5">
      <c r="A208" s="135" t="s">
        <v>684</v>
      </c>
      <c r="B208" s="172" t="s">
        <v>685</v>
      </c>
      <c r="C208" s="134"/>
      <c r="D208" s="133"/>
      <c r="E208" s="137"/>
      <c r="F208" s="30"/>
    </row>
    <row r="209" spans="1:6" ht="21" thickBot="1">
      <c r="A209" s="135"/>
      <c r="B209" s="147"/>
      <c r="C209" s="134"/>
      <c r="D209" s="133"/>
      <c r="E209" s="137"/>
      <c r="F209" s="30"/>
    </row>
    <row r="210" spans="1:6" ht="21" thickBot="1">
      <c r="A210" s="135"/>
      <c r="B210" s="147"/>
      <c r="C210" s="134" t="s">
        <v>595</v>
      </c>
      <c r="D210" s="133">
        <v>0.44</v>
      </c>
      <c r="E210" s="351"/>
      <c r="F210" s="30">
        <f>ROUND(E210,2)*D210</f>
        <v>0</v>
      </c>
    </row>
    <row r="211" spans="1:6" ht="20.25">
      <c r="A211" s="135"/>
      <c r="B211" s="147"/>
      <c r="C211" s="134"/>
      <c r="D211" s="133"/>
      <c r="E211" s="137"/>
      <c r="F211" s="30"/>
    </row>
    <row r="212" spans="1:6" ht="40.5">
      <c r="A212" s="135" t="s">
        <v>686</v>
      </c>
      <c r="B212" s="172" t="s">
        <v>687</v>
      </c>
      <c r="C212" s="134"/>
      <c r="D212" s="133"/>
      <c r="E212" s="137"/>
      <c r="F212" s="30"/>
    </row>
    <row r="213" spans="1:6" ht="21" thickBot="1">
      <c r="A213" s="135"/>
      <c r="B213" s="147"/>
      <c r="C213" s="134"/>
      <c r="D213" s="133"/>
      <c r="E213" s="137"/>
      <c r="F213" s="30"/>
    </row>
    <row r="214" spans="1:6" ht="21" thickBot="1">
      <c r="A214" s="135"/>
      <c r="B214" s="147"/>
      <c r="C214" s="134" t="s">
        <v>595</v>
      </c>
      <c r="D214" s="133">
        <v>3.72</v>
      </c>
      <c r="E214" s="351"/>
      <c r="F214" s="30">
        <f>ROUND(E214,2)*D214</f>
        <v>0</v>
      </c>
    </row>
    <row r="215" spans="1:6" ht="20.25">
      <c r="A215" s="135"/>
      <c r="B215" s="147"/>
      <c r="C215" s="134"/>
      <c r="D215" s="133"/>
      <c r="E215" s="137"/>
      <c r="F215" s="30"/>
    </row>
    <row r="216" spans="1:6" ht="40.5">
      <c r="A216" s="135" t="s">
        <v>688</v>
      </c>
      <c r="B216" s="172" t="s">
        <v>689</v>
      </c>
      <c r="C216" s="134"/>
      <c r="D216" s="133"/>
      <c r="E216" s="137"/>
      <c r="F216" s="30"/>
    </row>
    <row r="217" spans="1:6" ht="21" thickBot="1">
      <c r="A217" s="135"/>
      <c r="B217" s="147"/>
      <c r="C217" s="134"/>
      <c r="D217" s="133"/>
      <c r="E217" s="137"/>
      <c r="F217" s="30"/>
    </row>
    <row r="218" spans="1:6" ht="21" thickBot="1">
      <c r="A218" s="135"/>
      <c r="B218" s="147"/>
      <c r="C218" s="134" t="s">
        <v>578</v>
      </c>
      <c r="D218" s="133">
        <v>22.8</v>
      </c>
      <c r="E218" s="351"/>
      <c r="F218" s="30">
        <f>ROUND(E218,2)*D218</f>
        <v>0</v>
      </c>
    </row>
    <row r="219" spans="1:6" ht="20.25">
      <c r="A219" s="135"/>
      <c r="B219" s="147"/>
      <c r="C219" s="134"/>
      <c r="D219" s="133"/>
      <c r="E219" s="137"/>
      <c r="F219" s="30"/>
    </row>
    <row r="220" spans="1:6" ht="40.5">
      <c r="A220" s="135" t="s">
        <v>690</v>
      </c>
      <c r="B220" s="172" t="s">
        <v>691</v>
      </c>
      <c r="C220" s="134"/>
      <c r="D220" s="133"/>
      <c r="E220" s="137"/>
      <c r="F220" s="30"/>
    </row>
    <row r="221" spans="1:6" ht="21" thickBot="1">
      <c r="A221" s="135"/>
      <c r="B221" s="147"/>
      <c r="C221" s="134"/>
      <c r="D221" s="133"/>
      <c r="E221" s="137"/>
      <c r="F221" s="30"/>
    </row>
    <row r="222" spans="1:6" ht="21" thickBot="1">
      <c r="A222" s="135"/>
      <c r="B222" s="147"/>
      <c r="C222" s="134" t="s">
        <v>578</v>
      </c>
      <c r="D222" s="133">
        <v>2.25</v>
      </c>
      <c r="E222" s="351"/>
      <c r="F222" s="30">
        <f>ROUND(E222,2)*D222</f>
        <v>0</v>
      </c>
    </row>
    <row r="223" spans="1:6" ht="20.25">
      <c r="A223" s="135"/>
      <c r="B223" s="147"/>
      <c r="C223" s="134"/>
      <c r="D223" s="133"/>
      <c r="E223" s="137"/>
      <c r="F223" s="30"/>
    </row>
    <row r="224" spans="1:6" ht="60.75">
      <c r="A224" s="135" t="s">
        <v>692</v>
      </c>
      <c r="B224" s="106" t="s">
        <v>693</v>
      </c>
      <c r="C224" s="134"/>
      <c r="D224" s="133"/>
      <c r="E224" s="137"/>
      <c r="F224" s="30"/>
    </row>
    <row r="225" spans="1:6" ht="21" thickBot="1">
      <c r="A225" s="135"/>
      <c r="B225" s="147"/>
      <c r="C225" s="134"/>
      <c r="D225" s="133"/>
      <c r="E225" s="137"/>
      <c r="F225" s="30"/>
    </row>
    <row r="226" spans="1:6" ht="21" thickBot="1">
      <c r="A226" s="135"/>
      <c r="B226" s="147"/>
      <c r="C226" s="134" t="s">
        <v>641</v>
      </c>
      <c r="D226" s="133">
        <v>910</v>
      </c>
      <c r="E226" s="351"/>
      <c r="F226" s="30">
        <f>ROUND(E226,2)*D226</f>
        <v>0</v>
      </c>
    </row>
    <row r="227" spans="1:6" ht="20.25">
      <c r="A227" s="135"/>
      <c r="B227" s="147"/>
      <c r="C227" s="134"/>
      <c r="D227" s="133"/>
      <c r="E227" s="137"/>
      <c r="F227" s="30"/>
    </row>
    <row r="228" spans="1:6" ht="40.5">
      <c r="A228" s="135" t="s">
        <v>694</v>
      </c>
      <c r="B228" s="172" t="s">
        <v>695</v>
      </c>
      <c r="C228" s="134"/>
      <c r="D228" s="133"/>
      <c r="E228" s="137"/>
      <c r="F228" s="30"/>
    </row>
    <row r="229" spans="1:6" ht="21" thickBot="1">
      <c r="A229" s="135"/>
      <c r="B229" s="147"/>
      <c r="C229" s="134"/>
      <c r="D229" s="133"/>
      <c r="E229" s="137"/>
      <c r="F229" s="30"/>
    </row>
    <row r="230" spans="1:6" ht="21" thickBot="1">
      <c r="A230" s="135"/>
      <c r="B230" s="147"/>
      <c r="C230" s="134" t="s">
        <v>581</v>
      </c>
      <c r="D230" s="133">
        <v>1</v>
      </c>
      <c r="E230" s="351"/>
      <c r="F230" s="30">
        <f>ROUND(E230,2)*D230</f>
        <v>0</v>
      </c>
    </row>
    <row r="231" spans="1:6" ht="20.25">
      <c r="A231" s="135"/>
      <c r="B231" s="147"/>
      <c r="C231" s="134"/>
      <c r="D231" s="133"/>
      <c r="E231" s="137"/>
      <c r="F231" s="30"/>
    </row>
    <row r="232" spans="1:6" ht="40.5">
      <c r="A232" s="135" t="s">
        <v>696</v>
      </c>
      <c r="B232" s="172" t="s">
        <v>697</v>
      </c>
      <c r="C232" s="134"/>
      <c r="D232" s="133"/>
      <c r="E232" s="137"/>
      <c r="F232" s="30"/>
    </row>
    <row r="233" spans="1:6" ht="21" thickBot="1">
      <c r="A233" s="135"/>
      <c r="B233" s="147"/>
      <c r="C233" s="134"/>
      <c r="D233" s="133"/>
      <c r="E233" s="137"/>
      <c r="F233" s="30"/>
    </row>
    <row r="234" spans="1:6" ht="21" thickBot="1">
      <c r="A234" s="135"/>
      <c r="B234" s="147"/>
      <c r="C234" s="134" t="s">
        <v>578</v>
      </c>
      <c r="D234" s="133">
        <v>18.05</v>
      </c>
      <c r="E234" s="351"/>
      <c r="F234" s="30">
        <f>ROUND(E234,2)*D234</f>
        <v>0</v>
      </c>
    </row>
    <row r="235" spans="1:6" ht="20.25">
      <c r="A235" s="135"/>
      <c r="B235" s="147"/>
      <c r="C235" s="134"/>
      <c r="D235" s="133"/>
      <c r="E235" s="137"/>
      <c r="F235" s="30"/>
    </row>
    <row r="236" spans="1:6" ht="101.25">
      <c r="A236" s="135" t="s">
        <v>698</v>
      </c>
      <c r="B236" s="106" t="s">
        <v>699</v>
      </c>
      <c r="C236" s="134"/>
      <c r="D236" s="133"/>
      <c r="E236" s="137"/>
      <c r="F236" s="30"/>
    </row>
    <row r="237" spans="1:6" ht="21" thickBot="1">
      <c r="A237" s="135"/>
      <c r="B237" s="147"/>
      <c r="C237" s="134"/>
      <c r="D237" s="133"/>
      <c r="E237" s="137"/>
      <c r="F237" s="30"/>
    </row>
    <row r="238" spans="1:6" ht="21" thickBot="1">
      <c r="A238" s="135"/>
      <c r="B238" s="147"/>
      <c r="C238" s="134" t="s">
        <v>595</v>
      </c>
      <c r="D238" s="133">
        <v>43</v>
      </c>
      <c r="E238" s="351"/>
      <c r="F238" s="30">
        <f>ROUND(E238,2)*D238</f>
        <v>0</v>
      </c>
    </row>
    <row r="239" spans="1:6" ht="20.25">
      <c r="A239" s="135"/>
      <c r="B239" s="147"/>
      <c r="C239" s="134"/>
      <c r="D239" s="133"/>
      <c r="E239" s="137"/>
      <c r="F239" s="30"/>
    </row>
    <row r="240" spans="1:6" ht="81">
      <c r="A240" s="135" t="s">
        <v>700</v>
      </c>
      <c r="B240" s="106" t="s">
        <v>625</v>
      </c>
      <c r="C240" s="134"/>
      <c r="D240" s="133"/>
      <c r="E240" s="137"/>
      <c r="F240" s="30"/>
    </row>
    <row r="241" spans="1:6" ht="21" thickBot="1">
      <c r="A241" s="135"/>
      <c r="B241" s="147"/>
      <c r="C241" s="134"/>
      <c r="D241" s="133"/>
      <c r="E241" s="137"/>
      <c r="F241" s="30"/>
    </row>
    <row r="242" spans="1:6" ht="21" thickBot="1">
      <c r="A242" s="135"/>
      <c r="B242" s="147"/>
      <c r="C242" s="134" t="s">
        <v>595</v>
      </c>
      <c r="D242" s="133">
        <v>6.86</v>
      </c>
      <c r="E242" s="351"/>
      <c r="F242" s="30">
        <f>ROUND(E242,2)*D242</f>
        <v>0</v>
      </c>
    </row>
    <row r="243" spans="1:6" ht="20.25">
      <c r="A243" s="135"/>
      <c r="B243" s="147"/>
      <c r="C243" s="134"/>
      <c r="D243" s="133"/>
      <c r="E243" s="137"/>
      <c r="F243" s="138"/>
    </row>
    <row r="244" spans="1:6" ht="20.25">
      <c r="A244" s="135"/>
      <c r="B244" s="173" t="s">
        <v>701</v>
      </c>
      <c r="C244" s="134"/>
      <c r="D244" s="133"/>
      <c r="E244" s="137"/>
      <c r="F244" s="138"/>
    </row>
    <row r="245" spans="1:6" ht="20.25">
      <c r="A245" s="135"/>
      <c r="B245" s="148"/>
      <c r="C245" s="149"/>
      <c r="D245" s="150"/>
      <c r="E245" s="151"/>
      <c r="F245" s="138"/>
    </row>
    <row r="246" spans="1:6" ht="21" thickBot="1">
      <c r="A246" s="107"/>
      <c r="B246" s="174" t="s">
        <v>702</v>
      </c>
      <c r="C246" s="120"/>
      <c r="D246" s="121"/>
      <c r="E246" s="122"/>
      <c r="F246" s="111">
        <f>SUM(F195:F242)*3</f>
        <v>0</v>
      </c>
    </row>
    <row r="247" spans="1:6" ht="21" thickTop="1">
      <c r="A247" s="152"/>
      <c r="B247" s="130"/>
      <c r="C247" s="153"/>
      <c r="D247" s="100"/>
      <c r="E247" s="101"/>
      <c r="F247" s="102"/>
    </row>
    <row r="248" spans="1:6" ht="20.25">
      <c r="A248" s="94" t="s">
        <v>703</v>
      </c>
      <c r="B248" s="123" t="s">
        <v>704</v>
      </c>
      <c r="C248" s="153"/>
      <c r="D248" s="100"/>
      <c r="E248" s="101"/>
      <c r="F248" s="102"/>
    </row>
    <row r="249" spans="1:6" ht="20.25">
      <c r="A249" s="94"/>
      <c r="B249" s="123"/>
      <c r="C249" s="153"/>
      <c r="D249" s="100"/>
      <c r="E249" s="154"/>
      <c r="F249" s="155"/>
    </row>
    <row r="250" spans="1:6" ht="20.25">
      <c r="A250" s="156"/>
      <c r="B250" s="130"/>
      <c r="C250" s="153"/>
      <c r="D250" s="100"/>
      <c r="E250" s="101"/>
      <c r="F250" s="102"/>
    </row>
    <row r="251" spans="1:6" ht="60.75">
      <c r="A251" s="156" t="s">
        <v>705</v>
      </c>
      <c r="B251" s="175" t="s">
        <v>706</v>
      </c>
      <c r="C251" s="153"/>
      <c r="D251" s="100"/>
      <c r="E251" s="101"/>
      <c r="F251" s="102"/>
    </row>
    <row r="252" spans="1:6" ht="21" thickBot="1">
      <c r="A252" s="156"/>
      <c r="B252" s="130"/>
      <c r="C252" s="153"/>
      <c r="D252" s="100"/>
      <c r="E252" s="101"/>
      <c r="F252" s="102"/>
    </row>
    <row r="253" spans="1:6" ht="21" thickBot="1">
      <c r="A253" s="156"/>
      <c r="B253" s="130"/>
      <c r="C253" s="153" t="s">
        <v>578</v>
      </c>
      <c r="D253" s="100">
        <v>260</v>
      </c>
      <c r="E253" s="351"/>
      <c r="F253" s="30">
        <f>ROUND(E253,2)*D253</f>
        <v>0</v>
      </c>
    </row>
    <row r="254" spans="1:6" ht="20.25">
      <c r="A254" s="156"/>
      <c r="B254" s="130"/>
      <c r="C254" s="153"/>
      <c r="D254" s="100"/>
      <c r="E254" s="101"/>
      <c r="F254" s="30"/>
    </row>
    <row r="255" spans="1:6" ht="81">
      <c r="A255" s="156" t="s">
        <v>707</v>
      </c>
      <c r="B255" s="175" t="s">
        <v>708</v>
      </c>
      <c r="C255" s="153"/>
      <c r="D255" s="100"/>
      <c r="E255" s="101"/>
      <c r="F255" s="30"/>
    </row>
    <row r="256" spans="1:6" ht="21" thickBot="1">
      <c r="A256" s="156"/>
      <c r="B256" s="130"/>
      <c r="C256" s="153"/>
      <c r="D256" s="100"/>
      <c r="E256" s="101"/>
      <c r="F256" s="30"/>
    </row>
    <row r="257" spans="1:6" ht="21" thickBot="1">
      <c r="A257" s="156"/>
      <c r="B257" s="130"/>
      <c r="C257" s="153" t="s">
        <v>578</v>
      </c>
      <c r="D257" s="100">
        <v>260</v>
      </c>
      <c r="E257" s="351"/>
      <c r="F257" s="30">
        <f>ROUND(E257,2)*D257</f>
        <v>0</v>
      </c>
    </row>
    <row r="258" spans="1:6" ht="20.25">
      <c r="A258" s="156"/>
      <c r="B258" s="130"/>
      <c r="C258" s="153"/>
      <c r="D258" s="100"/>
      <c r="E258" s="101"/>
      <c r="F258" s="30"/>
    </row>
    <row r="259" spans="1:6" ht="40.5">
      <c r="A259" s="156" t="s">
        <v>709</v>
      </c>
      <c r="B259" s="175" t="s">
        <v>710</v>
      </c>
      <c r="C259" s="153"/>
      <c r="D259" s="100"/>
      <c r="E259" s="101"/>
      <c r="F259" s="30"/>
    </row>
    <row r="260" spans="1:6" ht="21" thickBot="1">
      <c r="A260" s="156"/>
      <c r="B260" s="130"/>
      <c r="C260" s="153"/>
      <c r="D260" s="100"/>
      <c r="E260" s="101"/>
      <c r="F260" s="30"/>
    </row>
    <row r="261" spans="1:6" ht="21" thickBot="1">
      <c r="A261" s="156"/>
      <c r="B261" s="130"/>
      <c r="C261" s="153" t="s">
        <v>573</v>
      </c>
      <c r="D261" s="100">
        <v>1</v>
      </c>
      <c r="E261" s="351"/>
      <c r="F261" s="30">
        <f>ROUND(E261,2)*D261</f>
        <v>0</v>
      </c>
    </row>
    <row r="262" spans="1:6" ht="20.25">
      <c r="A262" s="156"/>
      <c r="B262" s="130"/>
      <c r="C262" s="153"/>
      <c r="D262" s="100"/>
      <c r="E262" s="101"/>
      <c r="F262" s="102"/>
    </row>
    <row r="263" spans="1:6" ht="20.25">
      <c r="A263" s="157"/>
      <c r="B263" s="158"/>
      <c r="C263" s="159"/>
      <c r="D263" s="118"/>
      <c r="E263" s="119"/>
      <c r="F263" s="160"/>
    </row>
    <row r="264" spans="1:6" ht="21" thickBot="1">
      <c r="A264" s="161"/>
      <c r="B264" s="127" t="s">
        <v>704</v>
      </c>
      <c r="C264" s="163"/>
      <c r="D264" s="121"/>
      <c r="E264" s="122"/>
      <c r="F264" s="128">
        <f>SUM(F253:F261)</f>
        <v>0</v>
      </c>
    </row>
    <row r="265" spans="1:6" ht="21" thickTop="1">
      <c r="A265" s="156"/>
      <c r="B265" s="123"/>
      <c r="C265" s="153"/>
      <c r="D265" s="100"/>
      <c r="E265" s="101"/>
      <c r="F265" s="102"/>
    </row>
  </sheetData>
  <sheetProtection password="C48A" sheet="1"/>
  <protectedRanges>
    <protectedRange sqref="E18 E22 E26 E30 E34 E38 E42 E50 E53 E58:E60 E66:E67 E72:E73 E78 E82 E86 E89 E93 E97 E106 E110 E114 E116 E120 E124 E128 E133 E137 E141 E149 E154 E156 E160 E164 E169 E173 E177 E181 E185 E195 E199 E202 E206 E210 E214 E218 E222 E226 E230 E234 E238 E242 E253 E257 E261" name="Obseg1_13_1_1"/>
  </protectedRanges>
  <mergeCells count="2">
    <mergeCell ref="B14:D14"/>
    <mergeCell ref="B3:D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254"/>
  <sheetViews>
    <sheetView view="pageBreakPreview" zoomScaleNormal="80" zoomScaleSheetLayoutView="100" zoomScalePageLayoutView="85" workbookViewId="0" topLeftCell="A1">
      <selection activeCell="B8" sqref="B8"/>
    </sheetView>
  </sheetViews>
  <sheetFormatPr defaultColWidth="8.796875" defaultRowHeight="14.25"/>
  <cols>
    <col min="1" max="1" width="7" style="365" customWidth="1"/>
    <col min="2" max="2" width="49.09765625" style="350" customWidth="1"/>
    <col min="3" max="3" width="9.59765625" style="6" customWidth="1"/>
    <col min="4" max="4" width="10.3984375" style="7" customWidth="1"/>
    <col min="5" max="5" width="12.3984375" style="7" customWidth="1"/>
    <col min="6" max="6" width="15.19921875" style="7" customWidth="1"/>
    <col min="7" max="7" width="12" style="3" customWidth="1"/>
    <col min="8" max="16" width="9" style="3" customWidth="1"/>
    <col min="17" max="17" width="12.69921875" style="3" customWidth="1"/>
    <col min="18" max="16384" width="9" style="3" customWidth="1"/>
  </cols>
  <sheetData>
    <row r="1" spans="1:6" s="376" customFormat="1" ht="18">
      <c r="A1" s="374"/>
      <c r="B1" s="375" t="s">
        <v>1088</v>
      </c>
      <c r="C1" s="205"/>
      <c r="D1" s="205"/>
      <c r="E1" s="331"/>
      <c r="F1" s="332"/>
    </row>
    <row r="2" spans="1:6" ht="31.5" customHeight="1">
      <c r="A2" s="330" t="s">
        <v>727</v>
      </c>
      <c r="B2" s="203" t="s">
        <v>728</v>
      </c>
      <c r="C2" s="205" t="s">
        <v>730</v>
      </c>
      <c r="D2" s="379" t="s">
        <v>729</v>
      </c>
      <c r="E2" s="383" t="s">
        <v>731</v>
      </c>
      <c r="F2" s="332" t="s">
        <v>1086</v>
      </c>
    </row>
    <row r="3" spans="1:6" s="1" customFormat="1" ht="18" customHeight="1">
      <c r="A3" s="356" t="s">
        <v>2</v>
      </c>
      <c r="B3" s="48" t="s">
        <v>50</v>
      </c>
      <c r="C3" s="13" t="s">
        <v>53</v>
      </c>
      <c r="D3" s="380">
        <v>1</v>
      </c>
      <c r="E3" s="385">
        <f>F56</f>
        <v>0</v>
      </c>
      <c r="F3" s="30">
        <f aca="true" t="shared" si="0" ref="F3:F21">E3*D3</f>
        <v>0</v>
      </c>
    </row>
    <row r="4" spans="1:6" s="1" customFormat="1" ht="29.25" customHeight="1">
      <c r="A4" s="356" t="s">
        <v>3</v>
      </c>
      <c r="B4" s="48" t="s">
        <v>86</v>
      </c>
      <c r="C4" s="13" t="s">
        <v>53</v>
      </c>
      <c r="D4" s="380">
        <v>1</v>
      </c>
      <c r="E4" s="385">
        <f>F69</f>
        <v>0</v>
      </c>
      <c r="F4" s="30">
        <f t="shared" si="0"/>
        <v>0</v>
      </c>
    </row>
    <row r="5" spans="1:6" s="2" customFormat="1" ht="29.25" customHeight="1">
      <c r="A5" s="356" t="s">
        <v>4</v>
      </c>
      <c r="B5" s="48" t="s">
        <v>101</v>
      </c>
      <c r="C5" s="13" t="s">
        <v>53</v>
      </c>
      <c r="D5" s="380">
        <v>1</v>
      </c>
      <c r="E5" s="385">
        <f>F88</f>
        <v>0</v>
      </c>
      <c r="F5" s="30">
        <f t="shared" si="0"/>
        <v>0</v>
      </c>
    </row>
    <row r="6" spans="1:6" s="2" customFormat="1" ht="29.25" customHeight="1">
      <c r="A6" s="356" t="s">
        <v>5</v>
      </c>
      <c r="B6" s="48" t="s">
        <v>306</v>
      </c>
      <c r="C6" s="13" t="s">
        <v>53</v>
      </c>
      <c r="D6" s="380">
        <v>1</v>
      </c>
      <c r="E6" s="385">
        <f>F93</f>
        <v>0</v>
      </c>
      <c r="F6" s="30">
        <f t="shared" si="0"/>
        <v>0</v>
      </c>
    </row>
    <row r="7" spans="1:6" ht="29.25" customHeight="1">
      <c r="A7" s="356" t="s">
        <v>6</v>
      </c>
      <c r="B7" s="48" t="s">
        <v>117</v>
      </c>
      <c r="C7" s="13" t="s">
        <v>53</v>
      </c>
      <c r="D7" s="380">
        <v>1</v>
      </c>
      <c r="E7" s="385">
        <f>F100</f>
        <v>0</v>
      </c>
      <c r="F7" s="30">
        <f t="shared" si="0"/>
        <v>0</v>
      </c>
    </row>
    <row r="8" spans="1:6" s="2" customFormat="1" ht="16.5" customHeight="1">
      <c r="A8" s="356" t="s">
        <v>38</v>
      </c>
      <c r="B8" s="48" t="s">
        <v>121</v>
      </c>
      <c r="C8" s="13" t="s">
        <v>53</v>
      </c>
      <c r="D8" s="380">
        <v>1</v>
      </c>
      <c r="E8" s="385">
        <f>F115</f>
        <v>0</v>
      </c>
      <c r="F8" s="30">
        <f t="shared" si="0"/>
        <v>0</v>
      </c>
    </row>
    <row r="9" spans="1:6" ht="16.5" customHeight="1">
      <c r="A9" s="356" t="s">
        <v>40</v>
      </c>
      <c r="B9" s="48" t="s">
        <v>135</v>
      </c>
      <c r="C9" s="13" t="s">
        <v>53</v>
      </c>
      <c r="D9" s="380">
        <v>1</v>
      </c>
      <c r="E9" s="385">
        <f>F139</f>
        <v>0</v>
      </c>
      <c r="F9" s="30">
        <f t="shared" si="0"/>
        <v>0</v>
      </c>
    </row>
    <row r="10" spans="1:6" ht="16.5" customHeight="1">
      <c r="A10" s="356" t="s">
        <v>7</v>
      </c>
      <c r="B10" s="346" t="s">
        <v>171</v>
      </c>
      <c r="C10" s="13" t="s">
        <v>53</v>
      </c>
      <c r="D10" s="380">
        <v>1</v>
      </c>
      <c r="E10" s="385">
        <f>F154</f>
        <v>0</v>
      </c>
      <c r="F10" s="30">
        <f t="shared" si="0"/>
        <v>0</v>
      </c>
    </row>
    <row r="11" spans="1:6" s="2" customFormat="1" ht="16.5" customHeight="1">
      <c r="A11" s="356" t="s">
        <v>188</v>
      </c>
      <c r="B11" s="346" t="s">
        <v>189</v>
      </c>
      <c r="C11" s="13" t="s">
        <v>53</v>
      </c>
      <c r="D11" s="380">
        <v>1</v>
      </c>
      <c r="E11" s="385">
        <f>F160</f>
        <v>0</v>
      </c>
      <c r="F11" s="30">
        <f t="shared" si="0"/>
        <v>0</v>
      </c>
    </row>
    <row r="12" spans="1:6" s="2" customFormat="1" ht="16.5" customHeight="1">
      <c r="A12" s="356" t="s">
        <v>197</v>
      </c>
      <c r="B12" s="346" t="s">
        <v>198</v>
      </c>
      <c r="C12" s="13" t="s">
        <v>53</v>
      </c>
      <c r="D12" s="380">
        <v>1</v>
      </c>
      <c r="E12" s="385">
        <f>F172</f>
        <v>0</v>
      </c>
      <c r="F12" s="30">
        <f t="shared" si="0"/>
        <v>0</v>
      </c>
    </row>
    <row r="13" spans="1:6" s="1" customFormat="1" ht="16.5" customHeight="1">
      <c r="A13" s="356" t="s">
        <v>207</v>
      </c>
      <c r="B13" s="346" t="s">
        <v>208</v>
      </c>
      <c r="C13" s="13" t="s">
        <v>53</v>
      </c>
      <c r="D13" s="380">
        <v>1</v>
      </c>
      <c r="E13" s="385">
        <f>F187</f>
        <v>0</v>
      </c>
      <c r="F13" s="30">
        <f t="shared" si="0"/>
        <v>0</v>
      </c>
    </row>
    <row r="14" spans="1:6" ht="16.5" customHeight="1">
      <c r="A14" s="356" t="s">
        <v>234</v>
      </c>
      <c r="B14" s="346" t="s">
        <v>235</v>
      </c>
      <c r="C14" s="13" t="s">
        <v>53</v>
      </c>
      <c r="D14" s="380">
        <v>1</v>
      </c>
      <c r="E14" s="385">
        <f>F191</f>
        <v>0</v>
      </c>
      <c r="F14" s="30">
        <f t="shared" si="0"/>
        <v>0</v>
      </c>
    </row>
    <row r="15" spans="1:6" ht="16.5" customHeight="1">
      <c r="A15" s="356" t="s">
        <v>239</v>
      </c>
      <c r="B15" s="346" t="s">
        <v>240</v>
      </c>
      <c r="C15" s="13">
        <v>1</v>
      </c>
      <c r="D15" s="380">
        <v>1</v>
      </c>
      <c r="E15" s="385">
        <f>F197</f>
        <v>0</v>
      </c>
      <c r="F15" s="30">
        <f t="shared" si="0"/>
        <v>0</v>
      </c>
    </row>
    <row r="16" spans="1:6" ht="16.5" customHeight="1">
      <c r="A16" s="356" t="s">
        <v>247</v>
      </c>
      <c r="B16" s="48" t="s">
        <v>248</v>
      </c>
      <c r="C16" s="13">
        <v>1</v>
      </c>
      <c r="D16" s="380">
        <v>1</v>
      </c>
      <c r="E16" s="385">
        <f>F225</f>
        <v>0</v>
      </c>
      <c r="F16" s="30">
        <f t="shared" si="0"/>
        <v>0</v>
      </c>
    </row>
    <row r="17" spans="1:6" ht="16.5" customHeight="1">
      <c r="A17" s="356" t="s">
        <v>281</v>
      </c>
      <c r="B17" s="48" t="s">
        <v>282</v>
      </c>
      <c r="C17" s="13">
        <v>1</v>
      </c>
      <c r="D17" s="380">
        <v>1</v>
      </c>
      <c r="E17" s="384">
        <f>F229</f>
        <v>0</v>
      </c>
      <c r="F17" s="30">
        <f t="shared" si="0"/>
        <v>0</v>
      </c>
    </row>
    <row r="18" spans="1:6" ht="16.5" customHeight="1">
      <c r="A18" s="356" t="s">
        <v>285</v>
      </c>
      <c r="B18" s="48" t="s">
        <v>286</v>
      </c>
      <c r="C18" s="13">
        <v>1</v>
      </c>
      <c r="D18" s="380">
        <v>1</v>
      </c>
      <c r="E18" s="384">
        <f>F233</f>
        <v>0</v>
      </c>
      <c r="F18" s="30">
        <f t="shared" si="0"/>
        <v>0</v>
      </c>
    </row>
    <row r="19" spans="1:6" ht="16.5" customHeight="1">
      <c r="A19" s="356" t="s">
        <v>289</v>
      </c>
      <c r="B19" s="48" t="s">
        <v>307</v>
      </c>
      <c r="C19" s="13">
        <v>1</v>
      </c>
      <c r="D19" s="380">
        <v>1</v>
      </c>
      <c r="E19" s="384">
        <f>F237</f>
        <v>0</v>
      </c>
      <c r="F19" s="30">
        <f t="shared" si="0"/>
        <v>0</v>
      </c>
    </row>
    <row r="20" spans="1:6" s="2" customFormat="1" ht="16.5" customHeight="1">
      <c r="A20" s="356" t="s">
        <v>293</v>
      </c>
      <c r="B20" s="48" t="s">
        <v>294</v>
      </c>
      <c r="C20" s="13">
        <v>1</v>
      </c>
      <c r="D20" s="380">
        <v>1</v>
      </c>
      <c r="E20" s="384">
        <f>F244</f>
        <v>0</v>
      </c>
      <c r="F20" s="30">
        <f t="shared" si="0"/>
        <v>0</v>
      </c>
    </row>
    <row r="21" spans="1:6" s="2" customFormat="1" ht="16.5" customHeight="1">
      <c r="A21" s="356" t="s">
        <v>295</v>
      </c>
      <c r="B21" s="49" t="s">
        <v>296</v>
      </c>
      <c r="C21" s="13">
        <v>1</v>
      </c>
      <c r="D21" s="381">
        <v>1</v>
      </c>
      <c r="E21" s="384">
        <f>F253</f>
        <v>0</v>
      </c>
      <c r="F21" s="30">
        <f t="shared" si="0"/>
        <v>0</v>
      </c>
    </row>
    <row r="22" spans="1:6" s="1" customFormat="1" ht="16.5" customHeight="1">
      <c r="A22" s="356" t="s">
        <v>315</v>
      </c>
      <c r="B22" s="347" t="s">
        <v>1100</v>
      </c>
      <c r="C22" s="13" t="s">
        <v>53</v>
      </c>
      <c r="D22" s="381">
        <v>1</v>
      </c>
      <c r="E22" s="384"/>
      <c r="F22" s="30">
        <f>0.05*SUM(F3:F21)</f>
        <v>0</v>
      </c>
    </row>
    <row r="23" spans="1:6" ht="17.25" customHeight="1">
      <c r="A23" s="357"/>
      <c r="B23" s="348" t="s">
        <v>19</v>
      </c>
      <c r="C23" s="16"/>
      <c r="D23" s="17"/>
      <c r="E23" s="382"/>
      <c r="F23" s="12">
        <f>SUM(F3:F21)</f>
        <v>0</v>
      </c>
    </row>
    <row r="24" spans="1:6" ht="19.5" customHeight="1">
      <c r="A24" s="353"/>
      <c r="B24" s="75" t="s">
        <v>1099</v>
      </c>
      <c r="C24" s="16"/>
      <c r="D24" s="17"/>
      <c r="E24" s="18"/>
      <c r="F24" s="12">
        <f>SUM(F3:F22)</f>
        <v>0</v>
      </c>
    </row>
    <row r="25" spans="1:6" ht="16.5" customHeight="1">
      <c r="A25" s="353"/>
      <c r="B25" s="349"/>
      <c r="C25" s="16"/>
      <c r="D25" s="17"/>
      <c r="E25" s="18"/>
      <c r="F25" s="12"/>
    </row>
    <row r="26" spans="1:6" ht="32.25" customHeight="1">
      <c r="A26" s="366"/>
      <c r="B26" s="367"/>
      <c r="C26" s="368"/>
      <c r="D26" s="369"/>
      <c r="E26" s="370"/>
      <c r="F26" s="370"/>
    </row>
    <row r="27" spans="1:6" ht="17.25" customHeight="1">
      <c r="A27" s="352"/>
      <c r="B27" s="333" t="s">
        <v>49</v>
      </c>
      <c r="C27" s="8"/>
      <c r="D27" s="8"/>
      <c r="E27" s="8"/>
      <c r="F27" s="8"/>
    </row>
    <row r="28" spans="1:6" ht="20.25" customHeight="1">
      <c r="A28" s="324" t="s">
        <v>723</v>
      </c>
      <c r="B28" s="325" t="s">
        <v>49</v>
      </c>
      <c r="C28" s="326"/>
      <c r="D28" s="327"/>
      <c r="E28" s="328"/>
      <c r="F28" s="329"/>
    </row>
    <row r="29" spans="1:6" ht="21" customHeight="1">
      <c r="A29" s="353" t="s">
        <v>2</v>
      </c>
      <c r="B29" s="85" t="s">
        <v>50</v>
      </c>
      <c r="C29" s="26"/>
      <c r="D29" s="27"/>
      <c r="E29" s="28"/>
      <c r="F29" s="28"/>
    </row>
    <row r="30" spans="1:6" ht="30.75" customHeight="1" thickBot="1">
      <c r="A30" s="353" t="s">
        <v>22</v>
      </c>
      <c r="B30" s="85" t="s">
        <v>51</v>
      </c>
      <c r="C30" s="205" t="s">
        <v>730</v>
      </c>
      <c r="D30" s="205" t="s">
        <v>729</v>
      </c>
      <c r="E30" s="331" t="s">
        <v>731</v>
      </c>
      <c r="F30" s="332" t="s">
        <v>1086</v>
      </c>
    </row>
    <row r="31" spans="1:6" ht="16.5" customHeight="1" thickBot="1">
      <c r="A31" s="354" t="s">
        <v>23</v>
      </c>
      <c r="B31" s="46" t="s">
        <v>52</v>
      </c>
      <c r="C31" s="24" t="s">
        <v>53</v>
      </c>
      <c r="D31" s="22">
        <v>1</v>
      </c>
      <c r="E31" s="351"/>
      <c r="F31" s="30">
        <f>ROUND(E31,2)*D31</f>
        <v>0</v>
      </c>
    </row>
    <row r="32" spans="1:6" ht="16.5" customHeight="1" thickBot="1">
      <c r="A32" s="354" t="s">
        <v>54</v>
      </c>
      <c r="B32" s="46" t="s">
        <v>55</v>
      </c>
      <c r="C32" s="24" t="s">
        <v>53</v>
      </c>
      <c r="D32" s="22">
        <v>1</v>
      </c>
      <c r="E32" s="351"/>
      <c r="F32" s="30">
        <f>ROUND(E32,2)*D32</f>
        <v>0</v>
      </c>
    </row>
    <row r="33" spans="1:6" ht="16.5" customHeight="1">
      <c r="A33" s="354"/>
      <c r="B33" s="85" t="s">
        <v>56</v>
      </c>
      <c r="C33" s="24"/>
      <c r="D33" s="22"/>
      <c r="E33" s="29"/>
      <c r="F33" s="31">
        <f>SUM(F31:F32)</f>
        <v>0</v>
      </c>
    </row>
    <row r="34" spans="1:6" ht="18" customHeight="1">
      <c r="A34" s="354"/>
      <c r="B34" s="85"/>
      <c r="C34" s="24"/>
      <c r="D34" s="22"/>
      <c r="E34" s="29"/>
      <c r="F34" s="31"/>
    </row>
    <row r="35" spans="1:6" ht="31.5" customHeight="1">
      <c r="A35" s="353" t="s">
        <v>41</v>
      </c>
      <c r="B35" s="85" t="s">
        <v>57</v>
      </c>
      <c r="C35" s="205" t="s">
        <v>730</v>
      </c>
      <c r="D35" s="205" t="s">
        <v>729</v>
      </c>
      <c r="E35" s="331" t="s">
        <v>731</v>
      </c>
      <c r="F35" s="332" t="s">
        <v>1086</v>
      </c>
    </row>
    <row r="36" spans="1:6" ht="16.5" customHeight="1" thickBot="1">
      <c r="A36" s="354" t="s">
        <v>58</v>
      </c>
      <c r="B36" s="46" t="s">
        <v>59</v>
      </c>
      <c r="C36" s="24"/>
      <c r="D36" s="22"/>
      <c r="E36" s="29"/>
      <c r="F36" s="30"/>
    </row>
    <row r="37" spans="1:6" ht="16.5" customHeight="1" thickBot="1">
      <c r="A37" s="354"/>
      <c r="B37" s="47" t="s">
        <v>60</v>
      </c>
      <c r="C37" s="24" t="s">
        <v>0</v>
      </c>
      <c r="D37" s="22">
        <v>6</v>
      </c>
      <c r="E37" s="351"/>
      <c r="F37" s="30">
        <f>ROUND(E37,2)*D37</f>
        <v>0</v>
      </c>
    </row>
    <row r="38" spans="1:6" s="2" customFormat="1" ht="21" customHeight="1" thickBot="1">
      <c r="A38" s="354"/>
      <c r="B38" s="47" t="s">
        <v>61</v>
      </c>
      <c r="C38" s="24" t="s">
        <v>0</v>
      </c>
      <c r="D38" s="22">
        <v>2</v>
      </c>
      <c r="E38" s="351"/>
      <c r="F38" s="30">
        <f>ROUND(E38,2)*D38</f>
        <v>0</v>
      </c>
    </row>
    <row r="39" spans="1:6" s="2" customFormat="1" ht="17.25" customHeight="1" thickBot="1">
      <c r="A39" s="354"/>
      <c r="B39" s="47" t="s">
        <v>62</v>
      </c>
      <c r="C39" s="24" t="s">
        <v>0</v>
      </c>
      <c r="D39" s="22">
        <v>1</v>
      </c>
      <c r="E39" s="351"/>
      <c r="F39" s="30">
        <f>ROUND(E39,2)*D39</f>
        <v>0</v>
      </c>
    </row>
    <row r="40" spans="1:6" s="1" customFormat="1" ht="18" customHeight="1" thickBot="1">
      <c r="A40" s="354"/>
      <c r="B40" s="46" t="s">
        <v>63</v>
      </c>
      <c r="C40" s="24" t="s">
        <v>53</v>
      </c>
      <c r="D40" s="22">
        <v>1</v>
      </c>
      <c r="E40" s="351"/>
      <c r="F40" s="30">
        <f>ROUND(E40,2)*D40</f>
        <v>0</v>
      </c>
    </row>
    <row r="41" spans="1:6" ht="16.5" customHeight="1">
      <c r="A41" s="354"/>
      <c r="B41" s="85" t="s">
        <v>64</v>
      </c>
      <c r="C41" s="24"/>
      <c r="D41" s="22"/>
      <c r="E41" s="29"/>
      <c r="F41" s="31">
        <f>SUM(F37:F40)</f>
        <v>0</v>
      </c>
    </row>
    <row r="42" spans="1:6" ht="21" customHeight="1">
      <c r="A42" s="354"/>
      <c r="B42" s="85"/>
      <c r="C42" s="24"/>
      <c r="D42" s="22"/>
      <c r="E42" s="29"/>
      <c r="F42" s="31"/>
    </row>
    <row r="43" spans="1:6" ht="27.75" customHeight="1" thickBot="1">
      <c r="A43" s="353" t="s">
        <v>65</v>
      </c>
      <c r="B43" s="85" t="s">
        <v>66</v>
      </c>
      <c r="C43" s="205" t="s">
        <v>730</v>
      </c>
      <c r="D43" s="205" t="s">
        <v>729</v>
      </c>
      <c r="E43" s="331" t="s">
        <v>731</v>
      </c>
      <c r="F43" s="332" t="s">
        <v>1086</v>
      </c>
    </row>
    <row r="44" spans="1:6" ht="16.5" customHeight="1" thickBot="1">
      <c r="A44" s="354" t="s">
        <v>67</v>
      </c>
      <c r="B44" s="49" t="s">
        <v>68</v>
      </c>
      <c r="C44" s="13" t="s">
        <v>1</v>
      </c>
      <c r="D44" s="13">
        <v>300</v>
      </c>
      <c r="E44" s="351"/>
      <c r="F44" s="30">
        <f>ROUND(E44,2)*D44</f>
        <v>0</v>
      </c>
    </row>
    <row r="45" spans="1:6" ht="15.75" customHeight="1" thickBot="1">
      <c r="A45" s="354" t="s">
        <v>69</v>
      </c>
      <c r="B45" s="49" t="s">
        <v>70</v>
      </c>
      <c r="C45" s="13" t="s">
        <v>1</v>
      </c>
      <c r="D45" s="13">
        <v>150</v>
      </c>
      <c r="E45" s="351"/>
      <c r="F45" s="30">
        <f>ROUND(E45,2)*D45</f>
        <v>0</v>
      </c>
    </row>
    <row r="46" spans="1:6" ht="15.75" customHeight="1">
      <c r="A46" s="354"/>
      <c r="B46" s="85" t="s">
        <v>71</v>
      </c>
      <c r="C46" s="24"/>
      <c r="D46" s="22"/>
      <c r="E46" s="29"/>
      <c r="F46" s="31">
        <f>SUM(F44:F45)</f>
        <v>0</v>
      </c>
    </row>
    <row r="47" spans="1:6" ht="21" customHeight="1">
      <c r="A47" s="354"/>
      <c r="B47" s="85"/>
      <c r="C47" s="24"/>
      <c r="D47" s="22"/>
      <c r="E47" s="29"/>
      <c r="F47" s="31"/>
    </row>
    <row r="48" spans="1:6" s="2" customFormat="1" ht="20.25" customHeight="1">
      <c r="A48" s="353" t="s">
        <v>72</v>
      </c>
      <c r="B48" s="85" t="s">
        <v>1093</v>
      </c>
      <c r="C48" s="26"/>
      <c r="D48" s="27"/>
      <c r="E48" s="28"/>
      <c r="F48" s="28"/>
    </row>
    <row r="49" spans="1:6" ht="21" customHeight="1">
      <c r="A49" s="354"/>
      <c r="B49" s="85"/>
      <c r="C49" s="24"/>
      <c r="D49" s="22"/>
      <c r="E49" s="29"/>
      <c r="F49" s="31"/>
    </row>
    <row r="50" spans="1:6" ht="26.25" customHeight="1" thickBot="1">
      <c r="A50" s="353" t="s">
        <v>74</v>
      </c>
      <c r="B50" s="85" t="s">
        <v>75</v>
      </c>
      <c r="C50" s="205" t="s">
        <v>730</v>
      </c>
      <c r="D50" s="205" t="s">
        <v>729</v>
      </c>
      <c r="E50" s="331" t="s">
        <v>731</v>
      </c>
      <c r="F50" s="332" t="s">
        <v>1086</v>
      </c>
    </row>
    <row r="51" spans="1:6" ht="17.25" customHeight="1" thickBot="1">
      <c r="A51" s="354" t="s">
        <v>76</v>
      </c>
      <c r="B51" s="46" t="s">
        <v>77</v>
      </c>
      <c r="C51" s="24" t="s">
        <v>53</v>
      </c>
      <c r="D51" s="22">
        <v>1</v>
      </c>
      <c r="E51" s="351"/>
      <c r="F51" s="30">
        <f>ROUND(E51,2)*D51</f>
        <v>0</v>
      </c>
    </row>
    <row r="52" spans="1:6" ht="17.25" customHeight="1" thickBot="1">
      <c r="A52" s="354" t="s">
        <v>78</v>
      </c>
      <c r="B52" s="46" t="s">
        <v>79</v>
      </c>
      <c r="C52" s="24" t="s">
        <v>53</v>
      </c>
      <c r="D52" s="22">
        <v>1</v>
      </c>
      <c r="E52" s="351"/>
      <c r="F52" s="30">
        <f>ROUND(E52,2)*D52</f>
        <v>0</v>
      </c>
    </row>
    <row r="53" spans="1:28" s="4" customFormat="1" ht="17.25" customHeight="1" thickBot="1">
      <c r="A53" s="354" t="s">
        <v>80</v>
      </c>
      <c r="B53" s="46" t="s">
        <v>81</v>
      </c>
      <c r="C53" s="24" t="s">
        <v>53</v>
      </c>
      <c r="D53" s="22">
        <v>1</v>
      </c>
      <c r="E53" s="351"/>
      <c r="F53" s="30">
        <f>ROUND(E53,2)*D53</f>
        <v>0</v>
      </c>
      <c r="G53" s="3"/>
      <c r="H53" s="3"/>
      <c r="I53" s="3"/>
      <c r="J53" s="3"/>
      <c r="K53" s="3"/>
      <c r="L53" s="3"/>
      <c r="M53" s="3"/>
      <c r="N53" s="3"/>
      <c r="O53" s="3"/>
      <c r="P53" s="3"/>
      <c r="Q53" s="3"/>
      <c r="R53" s="3"/>
      <c r="S53" s="3"/>
      <c r="T53" s="3"/>
      <c r="U53" s="3"/>
      <c r="V53" s="3"/>
      <c r="W53" s="3"/>
      <c r="X53" s="3"/>
      <c r="Y53" s="3"/>
      <c r="Z53" s="3"/>
      <c r="AA53" s="3"/>
      <c r="AB53" s="3"/>
    </row>
    <row r="54" spans="1:28" s="25" customFormat="1" ht="17.25" customHeight="1" thickBot="1">
      <c r="A54" s="354" t="s">
        <v>82</v>
      </c>
      <c r="B54" s="46" t="s">
        <v>83</v>
      </c>
      <c r="C54" s="24" t="s">
        <v>53</v>
      </c>
      <c r="D54" s="22">
        <v>1</v>
      </c>
      <c r="E54" s="351"/>
      <c r="F54" s="30">
        <f>ROUND(E54,2)*D54</f>
        <v>0</v>
      </c>
      <c r="G54" s="3"/>
      <c r="H54" s="3"/>
      <c r="I54" s="3"/>
      <c r="J54" s="3"/>
      <c r="K54" s="3"/>
      <c r="L54" s="3"/>
      <c r="M54" s="3"/>
      <c r="N54" s="3"/>
      <c r="O54" s="3"/>
      <c r="P54" s="3"/>
      <c r="Q54" s="3"/>
      <c r="R54" s="3"/>
      <c r="S54" s="3"/>
      <c r="T54" s="3"/>
      <c r="U54" s="3"/>
      <c r="V54" s="3"/>
      <c r="W54" s="3"/>
      <c r="X54" s="3"/>
      <c r="Y54" s="3"/>
      <c r="Z54" s="3"/>
      <c r="AA54" s="3"/>
      <c r="AB54" s="3"/>
    </row>
    <row r="55" spans="1:28" s="25" customFormat="1" ht="24" customHeight="1">
      <c r="A55" s="354"/>
      <c r="B55" s="85" t="s">
        <v>84</v>
      </c>
      <c r="C55" s="24"/>
      <c r="D55" s="22"/>
      <c r="E55" s="29"/>
      <c r="F55" s="31">
        <f>SUM(F51:F54)</f>
        <v>0</v>
      </c>
      <c r="G55" s="3"/>
      <c r="H55" s="3"/>
      <c r="I55" s="3"/>
      <c r="J55" s="3"/>
      <c r="K55" s="3"/>
      <c r="L55" s="3"/>
      <c r="M55" s="3"/>
      <c r="N55" s="3"/>
      <c r="O55" s="3"/>
      <c r="P55" s="3"/>
      <c r="Q55" s="3"/>
      <c r="R55" s="3"/>
      <c r="S55" s="3"/>
      <c r="T55" s="3"/>
      <c r="U55" s="3"/>
      <c r="V55" s="3"/>
      <c r="W55" s="3"/>
      <c r="X55" s="3"/>
      <c r="Y55" s="3"/>
      <c r="Z55" s="3"/>
      <c r="AA55" s="3"/>
      <c r="AB55" s="3"/>
    </row>
    <row r="56" spans="1:28" s="2" customFormat="1" ht="17.25" customHeight="1">
      <c r="A56" s="354"/>
      <c r="B56" s="85" t="s">
        <v>85</v>
      </c>
      <c r="C56" s="24"/>
      <c r="D56" s="22"/>
      <c r="E56" s="29"/>
      <c r="F56" s="30">
        <f>SUM(F55,F46,F41,F33)</f>
        <v>0</v>
      </c>
      <c r="G56" s="3"/>
      <c r="H56" s="3"/>
      <c r="I56" s="3"/>
      <c r="J56" s="3"/>
      <c r="K56" s="3"/>
      <c r="L56" s="3"/>
      <c r="M56" s="3"/>
      <c r="N56" s="3"/>
      <c r="O56" s="3"/>
      <c r="P56" s="3"/>
      <c r="Q56" s="3"/>
      <c r="R56" s="3"/>
      <c r="S56" s="3"/>
      <c r="T56" s="3"/>
      <c r="U56" s="3"/>
      <c r="V56" s="3"/>
      <c r="W56" s="3"/>
      <c r="X56" s="3"/>
      <c r="Y56" s="3"/>
      <c r="Z56" s="3"/>
      <c r="AA56" s="3"/>
      <c r="AB56" s="3"/>
    </row>
    <row r="57" spans="1:28" s="2" customFormat="1" ht="15.75" customHeight="1">
      <c r="A57" s="354"/>
      <c r="B57" s="85"/>
      <c r="C57" s="24"/>
      <c r="D57" s="22"/>
      <c r="E57" s="29"/>
      <c r="F57" s="31"/>
      <c r="G57" s="3"/>
      <c r="H57" s="3"/>
      <c r="I57" s="3"/>
      <c r="J57" s="3"/>
      <c r="K57" s="3"/>
      <c r="L57" s="3"/>
      <c r="M57" s="3"/>
      <c r="N57" s="3"/>
      <c r="O57" s="3"/>
      <c r="P57" s="3"/>
      <c r="Q57" s="3"/>
      <c r="R57" s="3"/>
      <c r="S57" s="3"/>
      <c r="T57" s="3"/>
      <c r="U57" s="3"/>
      <c r="V57" s="3"/>
      <c r="W57" s="3"/>
      <c r="X57" s="3"/>
      <c r="Y57" s="3"/>
      <c r="Z57" s="3"/>
      <c r="AA57" s="3"/>
      <c r="AB57" s="3"/>
    </row>
    <row r="58" spans="1:28" s="2" customFormat="1" ht="30.75" customHeight="1" thickBot="1">
      <c r="A58" s="353" t="s">
        <v>3</v>
      </c>
      <c r="B58" s="85" t="s">
        <v>86</v>
      </c>
      <c r="C58" s="205" t="s">
        <v>730</v>
      </c>
      <c r="D58" s="205" t="s">
        <v>729</v>
      </c>
      <c r="E58" s="331" t="s">
        <v>731</v>
      </c>
      <c r="F58" s="332" t="s">
        <v>1086</v>
      </c>
      <c r="G58" s="3"/>
      <c r="H58" s="3"/>
      <c r="I58" s="3"/>
      <c r="J58" s="3"/>
      <c r="K58" s="3"/>
      <c r="L58" s="3"/>
      <c r="M58" s="3"/>
      <c r="N58" s="3"/>
      <c r="O58" s="3"/>
      <c r="P58" s="3"/>
      <c r="Q58" s="3"/>
      <c r="R58" s="3"/>
      <c r="S58" s="3"/>
      <c r="T58" s="3"/>
      <c r="U58" s="3"/>
      <c r="V58" s="3"/>
      <c r="W58" s="3"/>
      <c r="X58" s="3"/>
      <c r="Y58" s="3"/>
      <c r="Z58" s="3"/>
      <c r="AA58" s="3"/>
      <c r="AB58" s="3"/>
    </row>
    <row r="59" spans="1:28" s="2" customFormat="1" ht="32.25" customHeight="1" thickBot="1">
      <c r="A59" s="354" t="s">
        <v>24</v>
      </c>
      <c r="B59" s="46" t="s">
        <v>87</v>
      </c>
      <c r="C59" s="24" t="s">
        <v>88</v>
      </c>
      <c r="D59" s="22">
        <v>32</v>
      </c>
      <c r="E59" s="351"/>
      <c r="F59" s="30">
        <f aca="true" t="shared" si="1" ref="F59:F66">ROUND(E59,2)*D59</f>
        <v>0</v>
      </c>
      <c r="G59" s="3"/>
      <c r="H59" s="3"/>
      <c r="I59" s="3"/>
      <c r="J59" s="3"/>
      <c r="K59" s="3"/>
      <c r="L59" s="3"/>
      <c r="M59" s="3"/>
      <c r="N59" s="3"/>
      <c r="O59" s="3"/>
      <c r="P59" s="3"/>
      <c r="Q59" s="3"/>
      <c r="R59" s="3"/>
      <c r="S59" s="3"/>
      <c r="T59" s="3"/>
      <c r="U59" s="3"/>
      <c r="V59" s="3"/>
      <c r="W59" s="3"/>
      <c r="X59" s="3"/>
      <c r="Y59" s="3"/>
      <c r="Z59" s="3"/>
      <c r="AA59" s="3"/>
      <c r="AB59" s="3"/>
    </row>
    <row r="60" spans="1:28" s="2" customFormat="1" ht="32.25" customHeight="1" thickBot="1">
      <c r="A60" s="354" t="s">
        <v>25</v>
      </c>
      <c r="B60" s="46" t="s">
        <v>89</v>
      </c>
      <c r="C60" s="24" t="s">
        <v>88</v>
      </c>
      <c r="D60" s="22">
        <v>8</v>
      </c>
      <c r="E60" s="351"/>
      <c r="F60" s="30">
        <f t="shared" si="1"/>
        <v>0</v>
      </c>
      <c r="G60" s="3"/>
      <c r="H60" s="3"/>
      <c r="I60" s="3"/>
      <c r="J60" s="3"/>
      <c r="K60" s="3"/>
      <c r="L60" s="3"/>
      <c r="M60" s="3"/>
      <c r="N60" s="3"/>
      <c r="O60" s="3"/>
      <c r="P60" s="3"/>
      <c r="Q60" s="3"/>
      <c r="R60" s="3"/>
      <c r="S60" s="3"/>
      <c r="T60" s="3"/>
      <c r="U60" s="3"/>
      <c r="V60" s="3"/>
      <c r="W60" s="3"/>
      <c r="X60" s="3"/>
      <c r="Y60" s="3"/>
      <c r="Z60" s="3"/>
      <c r="AA60" s="3"/>
      <c r="AB60" s="3"/>
    </row>
    <row r="61" spans="1:28" s="2" customFormat="1" ht="18" customHeight="1" thickBot="1">
      <c r="A61" s="354" t="s">
        <v>26</v>
      </c>
      <c r="B61" s="46" t="s">
        <v>90</v>
      </c>
      <c r="C61" s="24" t="s">
        <v>88</v>
      </c>
      <c r="D61" s="22">
        <v>16</v>
      </c>
      <c r="E61" s="351"/>
      <c r="F61" s="30">
        <f t="shared" si="1"/>
        <v>0</v>
      </c>
      <c r="G61" s="3"/>
      <c r="H61" s="3"/>
      <c r="I61" s="3"/>
      <c r="J61" s="3"/>
      <c r="K61" s="3"/>
      <c r="L61" s="3"/>
      <c r="M61" s="3"/>
      <c r="N61" s="3"/>
      <c r="O61" s="3"/>
      <c r="P61" s="3"/>
      <c r="Q61" s="3"/>
      <c r="R61" s="3"/>
      <c r="S61" s="3"/>
      <c r="T61" s="3"/>
      <c r="U61" s="3"/>
      <c r="V61" s="3"/>
      <c r="W61" s="3"/>
      <c r="X61" s="3"/>
      <c r="Y61" s="3"/>
      <c r="Z61" s="3"/>
      <c r="AA61" s="3"/>
      <c r="AB61" s="3"/>
    </row>
    <row r="62" spans="1:28" s="2" customFormat="1" ht="17.25" customHeight="1" thickBot="1">
      <c r="A62" s="354" t="s">
        <v>27</v>
      </c>
      <c r="B62" s="46" t="s">
        <v>91</v>
      </c>
      <c r="C62" s="24" t="s">
        <v>88</v>
      </c>
      <c r="D62" s="22">
        <v>16</v>
      </c>
      <c r="E62" s="351"/>
      <c r="F62" s="30">
        <f t="shared" si="1"/>
        <v>0</v>
      </c>
      <c r="G62" s="3"/>
      <c r="H62" s="3"/>
      <c r="I62" s="3"/>
      <c r="J62" s="3"/>
      <c r="K62" s="3"/>
      <c r="L62" s="3"/>
      <c r="M62" s="3"/>
      <c r="N62" s="3"/>
      <c r="O62" s="3"/>
      <c r="P62" s="3"/>
      <c r="Q62" s="3"/>
      <c r="R62" s="3"/>
      <c r="S62" s="3"/>
      <c r="T62" s="3"/>
      <c r="U62" s="3"/>
      <c r="V62" s="3"/>
      <c r="W62" s="3"/>
      <c r="X62" s="3"/>
      <c r="Y62" s="3"/>
      <c r="Z62" s="3"/>
      <c r="AA62" s="3"/>
      <c r="AB62" s="3"/>
    </row>
    <row r="63" spans="1:28" s="5" customFormat="1" ht="32.25" customHeight="1" thickBot="1">
      <c r="A63" s="354" t="s">
        <v>28</v>
      </c>
      <c r="B63" s="46" t="s">
        <v>92</v>
      </c>
      <c r="C63" s="24" t="s">
        <v>88</v>
      </c>
      <c r="D63" s="22">
        <v>32</v>
      </c>
      <c r="E63" s="351"/>
      <c r="F63" s="30">
        <f t="shared" si="1"/>
        <v>0</v>
      </c>
      <c r="G63" s="3"/>
      <c r="H63" s="3"/>
      <c r="I63" s="3"/>
      <c r="J63" s="3"/>
      <c r="K63" s="3"/>
      <c r="L63" s="3"/>
      <c r="M63" s="3"/>
      <c r="N63" s="3"/>
      <c r="O63" s="3"/>
      <c r="P63" s="3"/>
      <c r="Q63" s="3"/>
      <c r="R63" s="3"/>
      <c r="S63" s="3"/>
      <c r="T63" s="3"/>
      <c r="U63" s="3"/>
      <c r="V63" s="3"/>
      <c r="W63" s="3"/>
      <c r="X63" s="3"/>
      <c r="Y63" s="3"/>
      <c r="Z63" s="3"/>
      <c r="AA63" s="3"/>
      <c r="AB63" s="3"/>
    </row>
    <row r="64" spans="1:28" s="1" customFormat="1" ht="30.75" customHeight="1" thickBot="1">
      <c r="A64" s="354" t="s">
        <v>29</v>
      </c>
      <c r="B64" s="46" t="s">
        <v>93</v>
      </c>
      <c r="C64" s="24" t="s">
        <v>88</v>
      </c>
      <c r="D64" s="22">
        <v>8</v>
      </c>
      <c r="E64" s="351"/>
      <c r="F64" s="30">
        <f t="shared" si="1"/>
        <v>0</v>
      </c>
      <c r="G64" s="3"/>
      <c r="H64" s="3"/>
      <c r="I64" s="3"/>
      <c r="J64" s="3"/>
      <c r="K64" s="3"/>
      <c r="L64" s="3"/>
      <c r="M64" s="3"/>
      <c r="N64" s="3"/>
      <c r="O64" s="3"/>
      <c r="P64" s="3"/>
      <c r="Q64" s="3"/>
      <c r="R64" s="3"/>
      <c r="S64" s="3"/>
      <c r="T64" s="3"/>
      <c r="U64" s="3"/>
      <c r="V64" s="3"/>
      <c r="W64" s="3"/>
      <c r="X64" s="3"/>
      <c r="Y64" s="3"/>
      <c r="Z64" s="3"/>
      <c r="AA64" s="3"/>
      <c r="AB64" s="3"/>
    </row>
    <row r="65" spans="1:6" s="1" customFormat="1" ht="15.75" customHeight="1" thickBot="1">
      <c r="A65" s="354" t="s">
        <v>94</v>
      </c>
      <c r="B65" s="46" t="s">
        <v>95</v>
      </c>
      <c r="C65" s="24" t="s">
        <v>53</v>
      </c>
      <c r="D65" s="22">
        <v>1</v>
      </c>
      <c r="E65" s="351"/>
      <c r="F65" s="30">
        <f t="shared" si="1"/>
        <v>0</v>
      </c>
    </row>
    <row r="66" spans="1:6" ht="16.5" customHeight="1" thickBot="1">
      <c r="A66" s="354" t="s">
        <v>96</v>
      </c>
      <c r="B66" s="46" t="s">
        <v>97</v>
      </c>
      <c r="C66" s="24" t="s">
        <v>0</v>
      </c>
      <c r="D66" s="22">
        <v>1</v>
      </c>
      <c r="E66" s="351"/>
      <c r="F66" s="30">
        <f t="shared" si="1"/>
        <v>0</v>
      </c>
    </row>
    <row r="67" spans="1:6" ht="14.25" customHeight="1">
      <c r="A67" s="354"/>
      <c r="B67" s="334" t="s">
        <v>98</v>
      </c>
      <c r="C67" s="24"/>
      <c r="D67" s="22"/>
      <c r="E67" s="29"/>
      <c r="F67" s="30"/>
    </row>
    <row r="68" spans="1:6" ht="34.5" customHeight="1">
      <c r="A68" s="354"/>
      <c r="B68" s="334" t="s">
        <v>99</v>
      </c>
      <c r="C68" s="24"/>
      <c r="D68" s="22"/>
      <c r="E68" s="29"/>
      <c r="F68" s="30"/>
    </row>
    <row r="69" spans="1:6" ht="33" customHeight="1">
      <c r="A69" s="354"/>
      <c r="B69" s="85" t="s">
        <v>100</v>
      </c>
      <c r="C69" s="24"/>
      <c r="D69" s="22"/>
      <c r="E69" s="29"/>
      <c r="F69" s="30">
        <f>SUM(F59:F66)</f>
        <v>0</v>
      </c>
    </row>
    <row r="70" spans="1:6" ht="30.75" customHeight="1">
      <c r="A70" s="354"/>
      <c r="B70" s="85"/>
      <c r="C70" s="24"/>
      <c r="D70" s="22"/>
      <c r="E70" s="29"/>
      <c r="F70" s="31"/>
    </row>
    <row r="71" spans="1:6" ht="32.25" customHeight="1">
      <c r="A71" s="353" t="s">
        <v>4</v>
      </c>
      <c r="B71" s="85" t="s">
        <v>101</v>
      </c>
      <c r="C71" s="205" t="s">
        <v>730</v>
      </c>
      <c r="D71" s="205" t="s">
        <v>729</v>
      </c>
      <c r="E71" s="331" t="s">
        <v>731</v>
      </c>
      <c r="F71" s="332" t="s">
        <v>1086</v>
      </c>
    </row>
    <row r="72" spans="1:6" ht="33.75" customHeight="1" thickBot="1">
      <c r="A72" s="354" t="s">
        <v>30</v>
      </c>
      <c r="B72" s="46" t="s">
        <v>102</v>
      </c>
      <c r="C72" s="24"/>
      <c r="D72" s="22"/>
      <c r="E72" s="29"/>
      <c r="F72" s="30"/>
    </row>
    <row r="73" spans="1:6" ht="19.5" customHeight="1" thickBot="1">
      <c r="A73" s="354"/>
      <c r="B73" s="46" t="s">
        <v>103</v>
      </c>
      <c r="C73" s="24" t="s">
        <v>0</v>
      </c>
      <c r="D73" s="22">
        <v>1</v>
      </c>
      <c r="E73" s="351"/>
      <c r="F73" s="30">
        <f>ROUND(E73,2)*D73</f>
        <v>0</v>
      </c>
    </row>
    <row r="74" spans="1:6" ht="18.75" customHeight="1" thickBot="1">
      <c r="A74" s="354"/>
      <c r="B74" s="47" t="s">
        <v>104</v>
      </c>
      <c r="C74" s="24" t="s">
        <v>0</v>
      </c>
      <c r="D74" s="22">
        <v>3</v>
      </c>
      <c r="E74" s="351"/>
      <c r="F74" s="30">
        <f>ROUND(E74,2)*D74</f>
        <v>0</v>
      </c>
    </row>
    <row r="75" spans="1:6" ht="17.25" customHeight="1" thickBot="1">
      <c r="A75" s="354"/>
      <c r="B75" s="47" t="s">
        <v>105</v>
      </c>
      <c r="C75" s="24" t="s">
        <v>0</v>
      </c>
      <c r="D75" s="22">
        <v>2</v>
      </c>
      <c r="E75" s="351"/>
      <c r="F75" s="30">
        <f>ROUND(E75,2)*D75</f>
        <v>0</v>
      </c>
    </row>
    <row r="76" spans="1:6" ht="17.25" customHeight="1" thickBot="1">
      <c r="A76" s="354"/>
      <c r="B76" s="46" t="s">
        <v>63</v>
      </c>
      <c r="C76" s="24" t="s">
        <v>53</v>
      </c>
      <c r="D76" s="22">
        <v>1</v>
      </c>
      <c r="E76" s="351"/>
      <c r="F76" s="30">
        <f>ROUND(E76,2)*D76</f>
        <v>0</v>
      </c>
    </row>
    <row r="77" spans="1:6" ht="21.75" customHeight="1" thickBot="1">
      <c r="A77" s="354" t="s">
        <v>31</v>
      </c>
      <c r="B77" s="48" t="s">
        <v>106</v>
      </c>
      <c r="C77" s="26"/>
      <c r="D77" s="27"/>
      <c r="E77" s="28"/>
      <c r="F77" s="28"/>
    </row>
    <row r="78" spans="1:6" ht="18.75" customHeight="1" thickBot="1">
      <c r="A78" s="354"/>
      <c r="B78" s="49" t="s">
        <v>107</v>
      </c>
      <c r="C78" s="13" t="s">
        <v>1</v>
      </c>
      <c r="D78" s="13">
        <v>60</v>
      </c>
      <c r="E78" s="351"/>
      <c r="F78" s="30">
        <f>ROUND(E78,2)*D78</f>
        <v>0</v>
      </c>
    </row>
    <row r="79" spans="1:6" ht="20.25" customHeight="1" thickBot="1">
      <c r="A79" s="354"/>
      <c r="B79" s="49" t="s">
        <v>108</v>
      </c>
      <c r="C79" s="13" t="s">
        <v>0</v>
      </c>
      <c r="D79" s="13">
        <v>1</v>
      </c>
      <c r="E79" s="351"/>
      <c r="F79" s="30">
        <f>ROUND(E79,2)*D79</f>
        <v>0</v>
      </c>
    </row>
    <row r="80" spans="1:6" ht="17.25" customHeight="1">
      <c r="A80" s="354" t="s">
        <v>32</v>
      </c>
      <c r="B80" s="48" t="s">
        <v>109</v>
      </c>
      <c r="C80" s="26"/>
      <c r="D80" s="27"/>
      <c r="E80" s="28"/>
      <c r="F80" s="28"/>
    </row>
    <row r="81" spans="1:6" ht="29.25" thickBot="1">
      <c r="A81" s="354"/>
      <c r="B81" s="49" t="s">
        <v>1090</v>
      </c>
      <c r="C81" s="13"/>
      <c r="D81" s="13"/>
      <c r="E81" s="20"/>
      <c r="F81" s="30"/>
    </row>
    <row r="82" spans="1:6" ht="18.75" thickBot="1">
      <c r="A82" s="354"/>
      <c r="B82" s="49" t="s">
        <v>13</v>
      </c>
      <c r="C82" s="13" t="s">
        <v>1</v>
      </c>
      <c r="D82" s="13">
        <v>35</v>
      </c>
      <c r="E82" s="351"/>
      <c r="F82" s="30">
        <f aca="true" t="shared" si="2" ref="F82:F87">ROUND(E82,2)*D82</f>
        <v>0</v>
      </c>
    </row>
    <row r="83" spans="1:6" ht="18.75" thickBot="1">
      <c r="A83" s="354"/>
      <c r="B83" s="49" t="s">
        <v>21</v>
      </c>
      <c r="C83" s="13" t="s">
        <v>1</v>
      </c>
      <c r="D83" s="13">
        <v>35</v>
      </c>
      <c r="E83" s="351"/>
      <c r="F83" s="30">
        <f t="shared" si="2"/>
        <v>0</v>
      </c>
    </row>
    <row r="84" spans="1:6" ht="18.75" thickBot="1">
      <c r="A84" s="354"/>
      <c r="B84" s="49" t="s">
        <v>110</v>
      </c>
      <c r="C84" s="13" t="s">
        <v>0</v>
      </c>
      <c r="D84" s="13">
        <v>8</v>
      </c>
      <c r="E84" s="351"/>
      <c r="F84" s="30">
        <f t="shared" si="2"/>
        <v>0</v>
      </c>
    </row>
    <row r="85" spans="1:6" ht="18.75" thickBot="1">
      <c r="A85" s="354"/>
      <c r="B85" s="47" t="s">
        <v>111</v>
      </c>
      <c r="C85" s="13" t="s">
        <v>0</v>
      </c>
      <c r="D85" s="13">
        <v>4</v>
      </c>
      <c r="E85" s="351"/>
      <c r="F85" s="30">
        <f t="shared" si="2"/>
        <v>0</v>
      </c>
    </row>
    <row r="86" spans="1:6" ht="16.5" customHeight="1" thickBot="1">
      <c r="A86" s="354"/>
      <c r="B86" s="49" t="s">
        <v>14</v>
      </c>
      <c r="C86" s="13" t="s">
        <v>0</v>
      </c>
      <c r="D86" s="13">
        <v>14</v>
      </c>
      <c r="E86" s="351"/>
      <c r="F86" s="30">
        <f t="shared" si="2"/>
        <v>0</v>
      </c>
    </row>
    <row r="87" spans="1:6" ht="30.75" customHeight="1" thickBot="1">
      <c r="A87" s="355"/>
      <c r="B87" s="45" t="s">
        <v>112</v>
      </c>
      <c r="C87" s="13" t="s">
        <v>1</v>
      </c>
      <c r="D87" s="14">
        <v>6</v>
      </c>
      <c r="E87" s="351"/>
      <c r="F87" s="30">
        <f t="shared" si="2"/>
        <v>0</v>
      </c>
    </row>
    <row r="88" spans="1:6" ht="33.75" customHeight="1">
      <c r="A88" s="354"/>
      <c r="B88" s="85" t="s">
        <v>113</v>
      </c>
      <c r="C88" s="13"/>
      <c r="D88" s="13"/>
      <c r="E88" s="20"/>
      <c r="F88" s="31">
        <f>SUM(F73:F87)</f>
        <v>0</v>
      </c>
    </row>
    <row r="89" spans="1:6" ht="18">
      <c r="A89" s="354"/>
      <c r="B89" s="49"/>
      <c r="C89" s="13"/>
      <c r="D89" s="13"/>
      <c r="E89" s="20"/>
      <c r="F89" s="30"/>
    </row>
    <row r="90" spans="1:6" ht="30.75" thickBot="1">
      <c r="A90" s="353" t="s">
        <v>5</v>
      </c>
      <c r="B90" s="85" t="s">
        <v>114</v>
      </c>
      <c r="C90" s="205" t="s">
        <v>730</v>
      </c>
      <c r="D90" s="205" t="s">
        <v>729</v>
      </c>
      <c r="E90" s="331" t="s">
        <v>731</v>
      </c>
      <c r="F90" s="332" t="s">
        <v>1086</v>
      </c>
    </row>
    <row r="91" spans="1:6" ht="29.25" thickBot="1">
      <c r="A91" s="354" t="s">
        <v>36</v>
      </c>
      <c r="B91" s="46" t="s">
        <v>87</v>
      </c>
      <c r="C91" s="24" t="s">
        <v>88</v>
      </c>
      <c r="D91" s="22">
        <v>16</v>
      </c>
      <c r="E91" s="351"/>
      <c r="F91" s="30">
        <f>ROUND(E91,2)*D91</f>
        <v>0</v>
      </c>
    </row>
    <row r="92" spans="1:6" ht="29.25" thickBot="1">
      <c r="A92" s="354" t="s">
        <v>37</v>
      </c>
      <c r="B92" s="46" t="s">
        <v>115</v>
      </c>
      <c r="C92" s="24" t="s">
        <v>53</v>
      </c>
      <c r="D92" s="22">
        <v>1</v>
      </c>
      <c r="E92" s="351"/>
      <c r="F92" s="30">
        <f>ROUND(E92,2)*D92</f>
        <v>0</v>
      </c>
    </row>
    <row r="93" spans="1:6" ht="30">
      <c r="A93" s="354"/>
      <c r="B93" s="85" t="s">
        <v>116</v>
      </c>
      <c r="C93" s="24"/>
      <c r="D93" s="22"/>
      <c r="E93" s="29"/>
      <c r="F93" s="31">
        <f>SUM(F91:F92)</f>
        <v>0</v>
      </c>
    </row>
    <row r="94" spans="1:6" ht="18">
      <c r="A94" s="354"/>
      <c r="B94" s="334"/>
      <c r="C94" s="24"/>
      <c r="D94" s="22"/>
      <c r="E94" s="29"/>
      <c r="F94" s="30"/>
    </row>
    <row r="95" spans="1:6" ht="30.75" thickBot="1">
      <c r="A95" s="353" t="s">
        <v>6</v>
      </c>
      <c r="B95" s="85" t="s">
        <v>117</v>
      </c>
      <c r="C95" s="205" t="s">
        <v>730</v>
      </c>
      <c r="D95" s="205" t="s">
        <v>729</v>
      </c>
      <c r="E95" s="331" t="s">
        <v>731</v>
      </c>
      <c r="F95" s="332" t="s">
        <v>1086</v>
      </c>
    </row>
    <row r="96" spans="1:6" ht="29.25" thickBot="1">
      <c r="A96" s="354" t="s">
        <v>33</v>
      </c>
      <c r="B96" s="46" t="s">
        <v>87</v>
      </c>
      <c r="C96" s="24" t="s">
        <v>88</v>
      </c>
      <c r="D96" s="22">
        <v>32</v>
      </c>
      <c r="E96" s="351"/>
      <c r="F96" s="30">
        <f>ROUND(E96,2)*D96</f>
        <v>0</v>
      </c>
    </row>
    <row r="97" spans="1:6" ht="29.25" thickBot="1">
      <c r="A97" s="354" t="s">
        <v>34</v>
      </c>
      <c r="B97" s="46" t="s">
        <v>92</v>
      </c>
      <c r="C97" s="24" t="s">
        <v>88</v>
      </c>
      <c r="D97" s="22">
        <v>24</v>
      </c>
      <c r="E97" s="351"/>
      <c r="F97" s="30">
        <f>ROUND(E97,2)*D97</f>
        <v>0</v>
      </c>
    </row>
    <row r="98" spans="1:6" ht="18.75" thickBot="1">
      <c r="A98" s="354" t="s">
        <v>35</v>
      </c>
      <c r="B98" s="46" t="s">
        <v>118</v>
      </c>
      <c r="C98" s="24" t="s">
        <v>88</v>
      </c>
      <c r="D98" s="22">
        <v>16</v>
      </c>
      <c r="E98" s="351"/>
      <c r="F98" s="30">
        <f>ROUND(E98,2)*D98</f>
        <v>0</v>
      </c>
    </row>
    <row r="99" spans="1:6" ht="18.75" thickBot="1">
      <c r="A99" s="354" t="s">
        <v>119</v>
      </c>
      <c r="B99" s="46" t="s">
        <v>97</v>
      </c>
      <c r="C99" s="24" t="s">
        <v>0</v>
      </c>
      <c r="D99" s="22">
        <v>1</v>
      </c>
      <c r="E99" s="351"/>
      <c r="F99" s="30">
        <f>ROUND(E99,2)*D99</f>
        <v>0</v>
      </c>
    </row>
    <row r="100" spans="1:6" ht="30">
      <c r="A100" s="354"/>
      <c r="B100" s="85" t="s">
        <v>120</v>
      </c>
      <c r="C100" s="24"/>
      <c r="D100" s="22"/>
      <c r="E100" s="29"/>
      <c r="F100" s="31">
        <f>SUM(F96:F99)</f>
        <v>0</v>
      </c>
    </row>
    <row r="101" spans="1:6" ht="18">
      <c r="A101" s="354"/>
      <c r="B101" s="46"/>
      <c r="C101" s="24"/>
      <c r="D101" s="22"/>
      <c r="E101" s="29"/>
      <c r="F101" s="30"/>
    </row>
    <row r="102" spans="1:6" ht="26.25" thickBot="1">
      <c r="A102" s="353" t="s">
        <v>38</v>
      </c>
      <c r="B102" s="85" t="s">
        <v>121</v>
      </c>
      <c r="C102" s="205" t="s">
        <v>730</v>
      </c>
      <c r="D102" s="205" t="s">
        <v>729</v>
      </c>
      <c r="E102" s="331" t="s">
        <v>731</v>
      </c>
      <c r="F102" s="332" t="s">
        <v>1086</v>
      </c>
    </row>
    <row r="103" spans="1:6" ht="18.75" thickBot="1">
      <c r="A103" s="354" t="s">
        <v>39</v>
      </c>
      <c r="B103" s="335" t="s">
        <v>122</v>
      </c>
      <c r="C103" s="24" t="s">
        <v>53</v>
      </c>
      <c r="D103" s="22">
        <v>1</v>
      </c>
      <c r="E103" s="351"/>
      <c r="F103" s="30">
        <f>ROUND(E103,2)*D103</f>
        <v>0</v>
      </c>
    </row>
    <row r="104" spans="1:6" ht="42.75">
      <c r="A104" s="354"/>
      <c r="B104" s="49" t="s">
        <v>123</v>
      </c>
      <c r="C104" s="24"/>
      <c r="D104" s="22"/>
      <c r="E104" s="29"/>
      <c r="F104" s="30"/>
    </row>
    <row r="105" spans="1:6" ht="57.75" thickBot="1">
      <c r="A105" s="354"/>
      <c r="B105" s="46" t="s">
        <v>124</v>
      </c>
      <c r="C105" s="24"/>
      <c r="D105" s="22"/>
      <c r="E105" s="29"/>
      <c r="F105" s="30"/>
    </row>
    <row r="106" spans="1:6" ht="29.25" thickBot="1">
      <c r="A106" s="354"/>
      <c r="B106" s="46" t="s">
        <v>1101</v>
      </c>
      <c r="C106" s="24" t="s">
        <v>53</v>
      </c>
      <c r="D106" s="22">
        <v>1</v>
      </c>
      <c r="E106" s="351"/>
      <c r="F106" s="30">
        <f aca="true" t="shared" si="3" ref="F106:F111">ROUND(E106,2)*D106</f>
        <v>0</v>
      </c>
    </row>
    <row r="107" spans="1:6" ht="18.75" thickBot="1">
      <c r="A107" s="354"/>
      <c r="B107" s="46" t="s">
        <v>125</v>
      </c>
      <c r="C107" s="24" t="s">
        <v>53</v>
      </c>
      <c r="D107" s="22">
        <v>1</v>
      </c>
      <c r="E107" s="351"/>
      <c r="F107" s="30">
        <f t="shared" si="3"/>
        <v>0</v>
      </c>
    </row>
    <row r="108" spans="1:6" ht="29.25" thickBot="1">
      <c r="A108" s="354"/>
      <c r="B108" s="46" t="s">
        <v>126</v>
      </c>
      <c r="C108" s="24" t="s">
        <v>53</v>
      </c>
      <c r="D108" s="22">
        <v>1</v>
      </c>
      <c r="E108" s="351"/>
      <c r="F108" s="30">
        <f t="shared" si="3"/>
        <v>0</v>
      </c>
    </row>
    <row r="109" spans="1:6" ht="57.75" thickBot="1">
      <c r="A109" s="354"/>
      <c r="B109" s="46" t="s">
        <v>127</v>
      </c>
      <c r="C109" s="24" t="s">
        <v>53</v>
      </c>
      <c r="D109" s="22">
        <v>1</v>
      </c>
      <c r="E109" s="351"/>
      <c r="F109" s="30">
        <f t="shared" si="3"/>
        <v>0</v>
      </c>
    </row>
    <row r="110" spans="1:6" ht="18.75" thickBot="1">
      <c r="A110" s="354"/>
      <c r="B110" s="46" t="s">
        <v>97</v>
      </c>
      <c r="C110" s="24" t="s">
        <v>53</v>
      </c>
      <c r="D110" s="22">
        <v>1</v>
      </c>
      <c r="E110" s="351"/>
      <c r="F110" s="30">
        <f t="shared" si="3"/>
        <v>0</v>
      </c>
    </row>
    <row r="111" spans="1:6" ht="18.75" thickBot="1">
      <c r="A111" s="356" t="s">
        <v>128</v>
      </c>
      <c r="B111" s="335" t="s">
        <v>129</v>
      </c>
      <c r="C111" s="13" t="s">
        <v>53</v>
      </c>
      <c r="D111" s="14">
        <v>1</v>
      </c>
      <c r="E111" s="351"/>
      <c r="F111" s="30">
        <f t="shared" si="3"/>
        <v>0</v>
      </c>
    </row>
    <row r="112" spans="1:6" ht="117.75" customHeight="1" thickBot="1">
      <c r="A112" s="356"/>
      <c r="B112" s="49" t="s">
        <v>130</v>
      </c>
      <c r="C112" s="13"/>
      <c r="D112" s="14"/>
      <c r="E112" s="15"/>
      <c r="F112" s="15"/>
    </row>
    <row r="113" spans="1:6" ht="18.75" thickBot="1">
      <c r="A113" s="356" t="s">
        <v>131</v>
      </c>
      <c r="B113" s="335" t="s">
        <v>132</v>
      </c>
      <c r="C113" s="13" t="s">
        <v>53</v>
      </c>
      <c r="D113" s="14">
        <v>1</v>
      </c>
      <c r="E113" s="351"/>
      <c r="F113" s="30">
        <f>ROUND(E113,2)*D113</f>
        <v>0</v>
      </c>
    </row>
    <row r="114" spans="1:6" ht="42.75">
      <c r="A114" s="356"/>
      <c r="B114" s="49" t="s">
        <v>133</v>
      </c>
      <c r="C114" s="13"/>
      <c r="D114" s="14"/>
      <c r="E114" s="15"/>
      <c r="F114" s="15"/>
    </row>
    <row r="115" spans="1:6" ht="18">
      <c r="A115" s="354"/>
      <c r="B115" s="85" t="s">
        <v>134</v>
      </c>
      <c r="C115" s="24"/>
      <c r="D115" s="22"/>
      <c r="E115" s="29"/>
      <c r="F115" s="31">
        <f>SUM(F103:F113)</f>
        <v>0</v>
      </c>
    </row>
    <row r="116" spans="1:6" ht="18">
      <c r="A116" s="354"/>
      <c r="B116" s="336"/>
      <c r="C116" s="24"/>
      <c r="D116" s="22"/>
      <c r="E116" s="29"/>
      <c r="F116" s="30"/>
    </row>
    <row r="117" spans="1:6" ht="26.25" thickBot="1">
      <c r="A117" s="353" t="s">
        <v>40</v>
      </c>
      <c r="B117" s="85" t="s">
        <v>135</v>
      </c>
      <c r="C117" s="205" t="s">
        <v>730</v>
      </c>
      <c r="D117" s="205" t="s">
        <v>729</v>
      </c>
      <c r="E117" s="331" t="s">
        <v>731</v>
      </c>
      <c r="F117" s="332" t="s">
        <v>1086</v>
      </c>
    </row>
    <row r="118" spans="1:6" ht="18.75" thickBot="1">
      <c r="A118" s="355" t="s">
        <v>42</v>
      </c>
      <c r="B118" s="49" t="s">
        <v>136</v>
      </c>
      <c r="C118" s="32" t="s">
        <v>1</v>
      </c>
      <c r="D118" s="13">
        <v>140</v>
      </c>
      <c r="E118" s="351"/>
      <c r="F118" s="30">
        <f aca="true" t="shared" si="4" ref="F118:F138">ROUND(E118,2)*D118</f>
        <v>0</v>
      </c>
    </row>
    <row r="119" spans="1:6" ht="18.75" thickBot="1">
      <c r="A119" s="355" t="s">
        <v>43</v>
      </c>
      <c r="B119" s="49" t="s">
        <v>137</v>
      </c>
      <c r="C119" s="32" t="s">
        <v>1</v>
      </c>
      <c r="D119" s="13">
        <v>15</v>
      </c>
      <c r="E119" s="351"/>
      <c r="F119" s="30">
        <f t="shared" si="4"/>
        <v>0</v>
      </c>
    </row>
    <row r="120" spans="1:6" ht="18.75" thickBot="1">
      <c r="A120" s="355" t="s">
        <v>44</v>
      </c>
      <c r="B120" s="49" t="s">
        <v>138</v>
      </c>
      <c r="C120" s="32" t="s">
        <v>1</v>
      </c>
      <c r="D120" s="13">
        <v>13</v>
      </c>
      <c r="E120" s="351"/>
      <c r="F120" s="30">
        <f t="shared" si="4"/>
        <v>0</v>
      </c>
    </row>
    <row r="121" spans="1:6" ht="18.75" thickBot="1">
      <c r="A121" s="355" t="s">
        <v>45</v>
      </c>
      <c r="B121" s="49" t="s">
        <v>139</v>
      </c>
      <c r="C121" s="32" t="s">
        <v>1</v>
      </c>
      <c r="D121" s="13">
        <v>6</v>
      </c>
      <c r="E121" s="351"/>
      <c r="F121" s="30">
        <f t="shared" si="4"/>
        <v>0</v>
      </c>
    </row>
    <row r="122" spans="1:6" ht="18.75" thickBot="1">
      <c r="A122" s="355" t="s">
        <v>46</v>
      </c>
      <c r="B122" s="49" t="s">
        <v>140</v>
      </c>
      <c r="C122" s="32" t="s">
        <v>1</v>
      </c>
      <c r="D122" s="13">
        <v>10</v>
      </c>
      <c r="E122" s="351"/>
      <c r="F122" s="30">
        <f t="shared" si="4"/>
        <v>0</v>
      </c>
    </row>
    <row r="123" spans="1:6" ht="18.75" thickBot="1">
      <c r="A123" s="355" t="s">
        <v>47</v>
      </c>
      <c r="B123" s="337" t="s">
        <v>141</v>
      </c>
      <c r="C123" s="32" t="s">
        <v>1</v>
      </c>
      <c r="D123" s="32">
        <v>52</v>
      </c>
      <c r="E123" s="351"/>
      <c r="F123" s="30">
        <f t="shared" si="4"/>
        <v>0</v>
      </c>
    </row>
    <row r="124" spans="1:6" ht="18.75" thickBot="1">
      <c r="A124" s="355" t="s">
        <v>48</v>
      </c>
      <c r="B124" s="337" t="s">
        <v>142</v>
      </c>
      <c r="C124" s="32" t="s">
        <v>1</v>
      </c>
      <c r="D124" s="32">
        <v>18</v>
      </c>
      <c r="E124" s="351"/>
      <c r="F124" s="30">
        <f t="shared" si="4"/>
        <v>0</v>
      </c>
    </row>
    <row r="125" spans="1:6" ht="18.75" thickBot="1">
      <c r="A125" s="355" t="s">
        <v>143</v>
      </c>
      <c r="B125" s="337" t="s">
        <v>144</v>
      </c>
      <c r="C125" s="32" t="s">
        <v>1</v>
      </c>
      <c r="D125" s="32">
        <v>50</v>
      </c>
      <c r="E125" s="351"/>
      <c r="F125" s="30">
        <f t="shared" si="4"/>
        <v>0</v>
      </c>
    </row>
    <row r="126" spans="1:6" ht="18.75" thickBot="1">
      <c r="A126" s="355" t="s">
        <v>145</v>
      </c>
      <c r="B126" s="337" t="s">
        <v>146</v>
      </c>
      <c r="C126" s="32" t="s">
        <v>1</v>
      </c>
      <c r="D126" s="32">
        <v>225</v>
      </c>
      <c r="E126" s="351"/>
      <c r="F126" s="30">
        <f t="shared" si="4"/>
        <v>0</v>
      </c>
    </row>
    <row r="127" spans="1:6" ht="17.25" customHeight="1" thickBot="1">
      <c r="A127" s="355" t="s">
        <v>147</v>
      </c>
      <c r="B127" s="337" t="s">
        <v>148</v>
      </c>
      <c r="C127" s="32" t="s">
        <v>1</v>
      </c>
      <c r="D127" s="32">
        <v>18</v>
      </c>
      <c r="E127" s="351"/>
      <c r="F127" s="30">
        <f t="shared" si="4"/>
        <v>0</v>
      </c>
    </row>
    <row r="128" spans="1:6" ht="18.75" thickBot="1">
      <c r="A128" s="355" t="s">
        <v>149</v>
      </c>
      <c r="B128" s="337" t="s">
        <v>150</v>
      </c>
      <c r="C128" s="32" t="s">
        <v>1</v>
      </c>
      <c r="D128" s="32">
        <v>18</v>
      </c>
      <c r="E128" s="351"/>
      <c r="F128" s="30">
        <f t="shared" si="4"/>
        <v>0</v>
      </c>
    </row>
    <row r="129" spans="1:6" ht="16.5" customHeight="1" thickBot="1">
      <c r="A129" s="355" t="s">
        <v>151</v>
      </c>
      <c r="B129" s="337" t="s">
        <v>148</v>
      </c>
      <c r="C129" s="32" t="s">
        <v>1</v>
      </c>
      <c r="D129" s="32">
        <v>90</v>
      </c>
      <c r="E129" s="351"/>
      <c r="F129" s="30">
        <f t="shared" si="4"/>
        <v>0</v>
      </c>
    </row>
    <row r="130" spans="1:6" ht="18.75" thickBot="1">
      <c r="A130" s="355" t="s">
        <v>152</v>
      </c>
      <c r="B130" s="337" t="s">
        <v>153</v>
      </c>
      <c r="C130" s="32" t="s">
        <v>1</v>
      </c>
      <c r="D130" s="32">
        <v>18</v>
      </c>
      <c r="E130" s="351"/>
      <c r="F130" s="30">
        <f t="shared" si="4"/>
        <v>0</v>
      </c>
    </row>
    <row r="131" spans="1:6" ht="18.75" thickBot="1">
      <c r="A131" s="355" t="s">
        <v>154</v>
      </c>
      <c r="B131" s="337" t="s">
        <v>155</v>
      </c>
      <c r="C131" s="32" t="s">
        <v>1</v>
      </c>
      <c r="D131" s="32">
        <v>78</v>
      </c>
      <c r="E131" s="351"/>
      <c r="F131" s="30">
        <f t="shared" si="4"/>
        <v>0</v>
      </c>
    </row>
    <row r="132" spans="1:6" ht="18.75" thickBot="1">
      <c r="A132" s="355" t="s">
        <v>156</v>
      </c>
      <c r="B132" s="337" t="s">
        <v>157</v>
      </c>
      <c r="C132" s="32" t="s">
        <v>1</v>
      </c>
      <c r="D132" s="32">
        <v>32</v>
      </c>
      <c r="E132" s="351"/>
      <c r="F132" s="30">
        <f t="shared" si="4"/>
        <v>0</v>
      </c>
    </row>
    <row r="133" spans="1:6" ht="18.75" thickBot="1">
      <c r="A133" s="355" t="s">
        <v>158</v>
      </c>
      <c r="B133" s="337" t="s">
        <v>159</v>
      </c>
      <c r="C133" s="32" t="s">
        <v>1</v>
      </c>
      <c r="D133" s="32">
        <v>85</v>
      </c>
      <c r="E133" s="351"/>
      <c r="F133" s="30">
        <f t="shared" si="4"/>
        <v>0</v>
      </c>
    </row>
    <row r="134" spans="1:6" ht="18.75" thickBot="1">
      <c r="A134" s="355" t="s">
        <v>160</v>
      </c>
      <c r="B134" s="337" t="s">
        <v>161</v>
      </c>
      <c r="C134" s="32" t="s">
        <v>1</v>
      </c>
      <c r="D134" s="32">
        <v>64</v>
      </c>
      <c r="E134" s="351"/>
      <c r="F134" s="30">
        <f t="shared" si="4"/>
        <v>0</v>
      </c>
    </row>
    <row r="135" spans="1:6" ht="18.75" thickBot="1">
      <c r="A135" s="355" t="s">
        <v>162</v>
      </c>
      <c r="B135" s="337" t="s">
        <v>163</v>
      </c>
      <c r="C135" s="32" t="s">
        <v>1</v>
      </c>
      <c r="D135" s="32">
        <v>18</v>
      </c>
      <c r="E135" s="351"/>
      <c r="F135" s="30">
        <f t="shared" si="4"/>
        <v>0</v>
      </c>
    </row>
    <row r="136" spans="1:6" ht="18.75" thickBot="1">
      <c r="A136" s="355" t="s">
        <v>164</v>
      </c>
      <c r="B136" s="337" t="s">
        <v>165</v>
      </c>
      <c r="C136" s="32" t="s">
        <v>1</v>
      </c>
      <c r="D136" s="32">
        <v>18</v>
      </c>
      <c r="E136" s="351"/>
      <c r="F136" s="30">
        <f t="shared" si="4"/>
        <v>0</v>
      </c>
    </row>
    <row r="137" spans="1:6" ht="18.75" thickBot="1">
      <c r="A137" s="355" t="s">
        <v>166</v>
      </c>
      <c r="B137" s="337" t="s">
        <v>167</v>
      </c>
      <c r="C137" s="32" t="s">
        <v>1</v>
      </c>
      <c r="D137" s="32">
        <v>35</v>
      </c>
      <c r="E137" s="351"/>
      <c r="F137" s="30">
        <f t="shared" si="4"/>
        <v>0</v>
      </c>
    </row>
    <row r="138" spans="1:6" ht="18.75" thickBot="1">
      <c r="A138" s="355" t="s">
        <v>168</v>
      </c>
      <c r="B138" s="337" t="s">
        <v>169</v>
      </c>
      <c r="C138" s="32" t="s">
        <v>1</v>
      </c>
      <c r="D138" s="32">
        <v>50</v>
      </c>
      <c r="E138" s="351"/>
      <c r="F138" s="30">
        <f t="shared" si="4"/>
        <v>0</v>
      </c>
    </row>
    <row r="139" spans="1:6" ht="18">
      <c r="A139" s="357"/>
      <c r="B139" s="85" t="s">
        <v>170</v>
      </c>
      <c r="C139" s="10"/>
      <c r="D139" s="9"/>
      <c r="E139" s="31"/>
      <c r="F139" s="31">
        <f>SUM(F118:F138)</f>
        <v>0</v>
      </c>
    </row>
    <row r="140" spans="1:6" ht="18">
      <c r="A140" s="357"/>
      <c r="B140" s="336"/>
      <c r="C140" s="24"/>
      <c r="D140" s="22"/>
      <c r="E140" s="29"/>
      <c r="F140" s="30"/>
    </row>
    <row r="141" spans="1:6" ht="26.25" thickBot="1">
      <c r="A141" s="357" t="s">
        <v>7</v>
      </c>
      <c r="B141" s="336" t="s">
        <v>171</v>
      </c>
      <c r="C141" s="205" t="s">
        <v>730</v>
      </c>
      <c r="D141" s="205" t="s">
        <v>729</v>
      </c>
      <c r="E141" s="331" t="s">
        <v>731</v>
      </c>
      <c r="F141" s="332" t="s">
        <v>1086</v>
      </c>
    </row>
    <row r="142" spans="1:6" ht="18.75" thickBot="1">
      <c r="A142" s="354" t="s">
        <v>172</v>
      </c>
      <c r="B142" s="49" t="s">
        <v>13</v>
      </c>
      <c r="C142" s="13" t="s">
        <v>1</v>
      </c>
      <c r="D142" s="13">
        <v>18</v>
      </c>
      <c r="E142" s="351"/>
      <c r="F142" s="30">
        <f aca="true" t="shared" si="5" ref="F142:F151">ROUND(E142,2)*D142</f>
        <v>0</v>
      </c>
    </row>
    <row r="143" spans="1:6" ht="18.75" thickBot="1">
      <c r="A143" s="354" t="s">
        <v>173</v>
      </c>
      <c r="B143" s="49" t="s">
        <v>21</v>
      </c>
      <c r="C143" s="13" t="s">
        <v>1</v>
      </c>
      <c r="D143" s="13">
        <v>18</v>
      </c>
      <c r="E143" s="351"/>
      <c r="F143" s="30">
        <f t="shared" si="5"/>
        <v>0</v>
      </c>
    </row>
    <row r="144" spans="1:6" ht="16.5" customHeight="1" thickBot="1">
      <c r="A144" s="354" t="s">
        <v>174</v>
      </c>
      <c r="B144" s="49" t="s">
        <v>110</v>
      </c>
      <c r="C144" s="13" t="s">
        <v>0</v>
      </c>
      <c r="D144" s="13">
        <v>6</v>
      </c>
      <c r="E144" s="351"/>
      <c r="F144" s="30">
        <f t="shared" si="5"/>
        <v>0</v>
      </c>
    </row>
    <row r="145" spans="1:6" ht="18.75" thickBot="1">
      <c r="A145" s="354" t="s">
        <v>175</v>
      </c>
      <c r="B145" s="47" t="s">
        <v>111</v>
      </c>
      <c r="C145" s="13" t="s">
        <v>0</v>
      </c>
      <c r="D145" s="13">
        <v>4</v>
      </c>
      <c r="E145" s="351"/>
      <c r="F145" s="30">
        <f t="shared" si="5"/>
        <v>0</v>
      </c>
    </row>
    <row r="146" spans="1:6" ht="18.75" thickBot="1">
      <c r="A146" s="354" t="s">
        <v>176</v>
      </c>
      <c r="B146" s="49" t="s">
        <v>14</v>
      </c>
      <c r="C146" s="13" t="s">
        <v>0</v>
      </c>
      <c r="D146" s="13">
        <v>10</v>
      </c>
      <c r="E146" s="351"/>
      <c r="F146" s="30">
        <f t="shared" si="5"/>
        <v>0</v>
      </c>
    </row>
    <row r="147" spans="1:6" ht="18.75" thickBot="1">
      <c r="A147" s="356" t="s">
        <v>177</v>
      </c>
      <c r="B147" s="47" t="s">
        <v>178</v>
      </c>
      <c r="C147" s="13" t="s">
        <v>0</v>
      </c>
      <c r="D147" s="13">
        <v>5</v>
      </c>
      <c r="E147" s="351"/>
      <c r="F147" s="30">
        <f t="shared" si="5"/>
        <v>0</v>
      </c>
    </row>
    <row r="148" spans="1:6" ht="18.75" thickBot="1">
      <c r="A148" s="356" t="s">
        <v>179</v>
      </c>
      <c r="B148" s="47" t="s">
        <v>180</v>
      </c>
      <c r="C148" s="13" t="s">
        <v>0</v>
      </c>
      <c r="D148" s="13">
        <v>3</v>
      </c>
      <c r="E148" s="351"/>
      <c r="F148" s="30">
        <f t="shared" si="5"/>
        <v>0</v>
      </c>
    </row>
    <row r="149" spans="1:6" ht="18.75" thickBot="1">
      <c r="A149" s="356" t="s">
        <v>181</v>
      </c>
      <c r="B149" s="49" t="s">
        <v>182</v>
      </c>
      <c r="C149" s="13" t="s">
        <v>0</v>
      </c>
      <c r="D149" s="13">
        <v>50</v>
      </c>
      <c r="E149" s="351"/>
      <c r="F149" s="30">
        <f t="shared" si="5"/>
        <v>0</v>
      </c>
    </row>
    <row r="150" spans="1:6" ht="18.75" thickBot="1">
      <c r="A150" s="356" t="s">
        <v>183</v>
      </c>
      <c r="B150" s="49" t="s">
        <v>15</v>
      </c>
      <c r="C150" s="13" t="s">
        <v>0</v>
      </c>
      <c r="D150" s="13">
        <v>100</v>
      </c>
      <c r="E150" s="351"/>
      <c r="F150" s="30">
        <f t="shared" si="5"/>
        <v>0</v>
      </c>
    </row>
    <row r="151" spans="1:6" ht="18.75" thickBot="1">
      <c r="A151" s="356" t="s">
        <v>184</v>
      </c>
      <c r="B151" s="49" t="s">
        <v>185</v>
      </c>
      <c r="C151" s="13" t="s">
        <v>0</v>
      </c>
      <c r="D151" s="13">
        <v>2</v>
      </c>
      <c r="E151" s="351"/>
      <c r="F151" s="30">
        <f t="shared" si="5"/>
        <v>0</v>
      </c>
    </row>
    <row r="152" spans="1:6" ht="18">
      <c r="A152" s="354"/>
      <c r="B152" s="334" t="s">
        <v>98</v>
      </c>
      <c r="C152" s="24"/>
      <c r="D152" s="22"/>
      <c r="E152" s="29"/>
      <c r="F152" s="30"/>
    </row>
    <row r="153" spans="1:6" ht="18" customHeight="1">
      <c r="A153" s="354"/>
      <c r="B153" s="334" t="s">
        <v>186</v>
      </c>
      <c r="C153" s="24"/>
      <c r="D153" s="22"/>
      <c r="E153" s="29"/>
      <c r="F153" s="30"/>
    </row>
    <row r="154" spans="1:6" ht="18">
      <c r="A154" s="354"/>
      <c r="B154" s="336" t="s">
        <v>187</v>
      </c>
      <c r="C154" s="24"/>
      <c r="D154" s="22"/>
      <c r="E154" s="29"/>
      <c r="F154" s="31">
        <f>SUM(F142:F151)</f>
        <v>0</v>
      </c>
    </row>
    <row r="155" spans="1:6" ht="18">
      <c r="A155" s="357"/>
      <c r="B155" s="336"/>
      <c r="C155" s="24"/>
      <c r="D155" s="22"/>
      <c r="E155" s="29"/>
      <c r="F155" s="30"/>
    </row>
    <row r="156" spans="1:6" ht="26.25" thickBot="1">
      <c r="A156" s="357" t="s">
        <v>188</v>
      </c>
      <c r="B156" s="336" t="s">
        <v>189</v>
      </c>
      <c r="C156" s="205" t="s">
        <v>730</v>
      </c>
      <c r="D156" s="205" t="s">
        <v>729</v>
      </c>
      <c r="E156" s="331" t="s">
        <v>731</v>
      </c>
      <c r="F156" s="332" t="s">
        <v>1086</v>
      </c>
    </row>
    <row r="157" spans="1:6" ht="30.75" thickBot="1">
      <c r="A157" s="358" t="s">
        <v>190</v>
      </c>
      <c r="B157" s="338" t="s">
        <v>191</v>
      </c>
      <c r="C157" s="33" t="s">
        <v>0</v>
      </c>
      <c r="D157" s="33">
        <v>5</v>
      </c>
      <c r="E157" s="351"/>
      <c r="F157" s="30">
        <f>ROUND(E157,2)*D157</f>
        <v>0</v>
      </c>
    </row>
    <row r="158" spans="1:6" ht="30.75" thickBot="1">
      <c r="A158" s="358" t="s">
        <v>192</v>
      </c>
      <c r="B158" s="338" t="s">
        <v>193</v>
      </c>
      <c r="C158" s="33" t="s">
        <v>0</v>
      </c>
      <c r="D158" s="33">
        <v>2</v>
      </c>
      <c r="E158" s="351"/>
      <c r="F158" s="30">
        <f>ROUND(E158,2)*D158</f>
        <v>0</v>
      </c>
    </row>
    <row r="159" spans="1:6" ht="18.75" thickBot="1">
      <c r="A159" s="358" t="s">
        <v>194</v>
      </c>
      <c r="B159" s="339" t="s">
        <v>195</v>
      </c>
      <c r="C159" s="34" t="s">
        <v>0</v>
      </c>
      <c r="D159" s="35">
        <v>2</v>
      </c>
      <c r="E159" s="351"/>
      <c r="F159" s="30">
        <f>ROUND(E159,2)*D159</f>
        <v>0</v>
      </c>
    </row>
    <row r="160" spans="1:6" ht="18">
      <c r="A160" s="354"/>
      <c r="B160" s="336" t="s">
        <v>196</v>
      </c>
      <c r="C160" s="24"/>
      <c r="D160" s="22"/>
      <c r="E160" s="29"/>
      <c r="F160" s="31">
        <f>SUM(F157:F159)</f>
        <v>0</v>
      </c>
    </row>
    <row r="161" spans="1:6" ht="18">
      <c r="A161" s="357"/>
      <c r="B161" s="336"/>
      <c r="C161" s="24"/>
      <c r="D161" s="22"/>
      <c r="E161" s="29"/>
      <c r="F161" s="30"/>
    </row>
    <row r="162" spans="1:6" ht="25.5">
      <c r="A162" s="357" t="s">
        <v>197</v>
      </c>
      <c r="B162" s="336" t="s">
        <v>198</v>
      </c>
      <c r="C162" s="205" t="s">
        <v>730</v>
      </c>
      <c r="D162" s="205" t="s">
        <v>729</v>
      </c>
      <c r="E162" s="331" t="s">
        <v>731</v>
      </c>
      <c r="F162" s="332" t="s">
        <v>1086</v>
      </c>
    </row>
    <row r="163" spans="1:6" ht="29.25" thickBot="1">
      <c r="A163" s="357"/>
      <c r="B163" s="49" t="s">
        <v>1087</v>
      </c>
      <c r="C163" s="26"/>
      <c r="D163" s="36"/>
      <c r="E163" s="37"/>
      <c r="F163" s="37"/>
    </row>
    <row r="164" spans="1:6" ht="18.75" thickBot="1">
      <c r="A164" s="355" t="s">
        <v>199</v>
      </c>
      <c r="B164" s="46" t="s">
        <v>73</v>
      </c>
      <c r="C164" s="13" t="s">
        <v>1</v>
      </c>
      <c r="D164" s="13">
        <v>35</v>
      </c>
      <c r="E164" s="351"/>
      <c r="F164" s="30">
        <f aca="true" t="shared" si="6" ref="F164:F169">ROUND(E164,2)*D164</f>
        <v>0</v>
      </c>
    </row>
    <row r="165" spans="1:6" ht="18.75" thickBot="1">
      <c r="A165" s="356" t="s">
        <v>200</v>
      </c>
      <c r="B165" s="49" t="s">
        <v>16</v>
      </c>
      <c r="C165" s="13" t="s">
        <v>0</v>
      </c>
      <c r="D165" s="14">
        <v>8</v>
      </c>
      <c r="E165" s="351"/>
      <c r="F165" s="30">
        <f t="shared" si="6"/>
        <v>0</v>
      </c>
    </row>
    <row r="166" spans="1:6" ht="43.5" thickBot="1">
      <c r="A166" s="356" t="s">
        <v>201</v>
      </c>
      <c r="B166" s="49" t="s">
        <v>20</v>
      </c>
      <c r="C166" s="13" t="s">
        <v>0</v>
      </c>
      <c r="D166" s="13">
        <v>1</v>
      </c>
      <c r="E166" s="351"/>
      <c r="F166" s="30">
        <f t="shared" si="6"/>
        <v>0</v>
      </c>
    </row>
    <row r="167" spans="1:6" ht="29.25" thickBot="1">
      <c r="A167" s="356" t="s">
        <v>202</v>
      </c>
      <c r="B167" s="49" t="s">
        <v>17</v>
      </c>
      <c r="C167" s="13" t="s">
        <v>0</v>
      </c>
      <c r="D167" s="13">
        <v>6</v>
      </c>
      <c r="E167" s="351"/>
      <c r="F167" s="30">
        <f t="shared" si="6"/>
        <v>0</v>
      </c>
    </row>
    <row r="168" spans="1:6" ht="15" customHeight="1" thickBot="1">
      <c r="A168" s="356" t="s">
        <v>203</v>
      </c>
      <c r="B168" s="49" t="s">
        <v>18</v>
      </c>
      <c r="C168" s="13" t="s">
        <v>0</v>
      </c>
      <c r="D168" s="13">
        <v>8</v>
      </c>
      <c r="E168" s="351"/>
      <c r="F168" s="30">
        <f t="shared" si="6"/>
        <v>0</v>
      </c>
    </row>
    <row r="169" spans="1:6" ht="18.75" thickBot="1">
      <c r="A169" s="356" t="s">
        <v>204</v>
      </c>
      <c r="B169" s="49" t="s">
        <v>205</v>
      </c>
      <c r="C169" s="13" t="s">
        <v>1</v>
      </c>
      <c r="D169" s="13">
        <v>15</v>
      </c>
      <c r="E169" s="351"/>
      <c r="F169" s="30">
        <f t="shared" si="6"/>
        <v>0</v>
      </c>
    </row>
    <row r="170" spans="1:6" ht="18">
      <c r="A170" s="356"/>
      <c r="B170" s="334" t="s">
        <v>98</v>
      </c>
      <c r="C170" s="13"/>
      <c r="D170" s="13"/>
      <c r="E170" s="20"/>
      <c r="F170" s="30"/>
    </row>
    <row r="171" spans="1:6" ht="30">
      <c r="A171" s="356"/>
      <c r="B171" s="334" t="s">
        <v>1089</v>
      </c>
      <c r="C171" s="13"/>
      <c r="D171" s="13"/>
      <c r="E171" s="20"/>
      <c r="F171" s="30"/>
    </row>
    <row r="172" spans="1:6" ht="18">
      <c r="A172" s="354"/>
      <c r="B172" s="336" t="s">
        <v>206</v>
      </c>
      <c r="C172" s="24"/>
      <c r="D172" s="22"/>
      <c r="E172" s="29"/>
      <c r="F172" s="31">
        <f>SUM(F164:F169)</f>
        <v>0</v>
      </c>
    </row>
    <row r="173" spans="1:6" ht="18">
      <c r="A173" s="354"/>
      <c r="B173" s="336"/>
      <c r="C173" s="24"/>
      <c r="D173" s="22"/>
      <c r="E173" s="29"/>
      <c r="F173" s="31"/>
    </row>
    <row r="174" spans="1:6" ht="26.25" thickBot="1">
      <c r="A174" s="357" t="s">
        <v>207</v>
      </c>
      <c r="B174" s="336" t="s">
        <v>208</v>
      </c>
      <c r="C174" s="205" t="s">
        <v>730</v>
      </c>
      <c r="D174" s="205" t="s">
        <v>729</v>
      </c>
      <c r="E174" s="331" t="s">
        <v>731</v>
      </c>
      <c r="F174" s="332" t="s">
        <v>1086</v>
      </c>
    </row>
    <row r="175" spans="1:6" ht="60.75" thickBot="1">
      <c r="A175" s="356" t="s">
        <v>209</v>
      </c>
      <c r="B175" s="338" t="s">
        <v>210</v>
      </c>
      <c r="C175" s="13" t="s">
        <v>0</v>
      </c>
      <c r="D175" s="14">
        <v>4</v>
      </c>
      <c r="E175" s="351"/>
      <c r="F175" s="30">
        <f aca="true" t="shared" si="7" ref="F175:F186">ROUND(E175,2)*D175</f>
        <v>0</v>
      </c>
    </row>
    <row r="176" spans="1:6" ht="18.75" thickBot="1">
      <c r="A176" s="356" t="s">
        <v>211</v>
      </c>
      <c r="B176" s="49" t="s">
        <v>212</v>
      </c>
      <c r="C176" s="13" t="s">
        <v>0</v>
      </c>
      <c r="D176" s="14">
        <v>1</v>
      </c>
      <c r="E176" s="351"/>
      <c r="F176" s="30">
        <f t="shared" si="7"/>
        <v>0</v>
      </c>
    </row>
    <row r="177" spans="1:6" ht="18.75" thickBot="1">
      <c r="A177" s="356" t="s">
        <v>213</v>
      </c>
      <c r="B177" s="49" t="s">
        <v>214</v>
      </c>
      <c r="C177" s="13" t="s">
        <v>0</v>
      </c>
      <c r="D177" s="14">
        <v>1</v>
      </c>
      <c r="E177" s="351"/>
      <c r="F177" s="30">
        <f t="shared" si="7"/>
        <v>0</v>
      </c>
    </row>
    <row r="178" spans="1:6" ht="18.75" thickBot="1">
      <c r="A178" s="356" t="s">
        <v>215</v>
      </c>
      <c r="B178" s="49" t="s">
        <v>216</v>
      </c>
      <c r="C178" s="13" t="s">
        <v>0</v>
      </c>
      <c r="D178" s="14">
        <v>1</v>
      </c>
      <c r="E178" s="351"/>
      <c r="F178" s="30">
        <f t="shared" si="7"/>
        <v>0</v>
      </c>
    </row>
    <row r="179" spans="1:6" ht="29.25" thickBot="1">
      <c r="A179" s="356" t="s">
        <v>217</v>
      </c>
      <c r="B179" s="49" t="s">
        <v>218</v>
      </c>
      <c r="C179" s="13" t="s">
        <v>0</v>
      </c>
      <c r="D179" s="14">
        <v>1</v>
      </c>
      <c r="E179" s="351"/>
      <c r="F179" s="30">
        <f t="shared" si="7"/>
        <v>0</v>
      </c>
    </row>
    <row r="180" spans="1:6" ht="29.25" thickBot="1">
      <c r="A180" s="356" t="s">
        <v>219</v>
      </c>
      <c r="B180" s="49" t="s">
        <v>220</v>
      </c>
      <c r="C180" s="13" t="s">
        <v>53</v>
      </c>
      <c r="D180" s="14">
        <v>1</v>
      </c>
      <c r="E180" s="351"/>
      <c r="F180" s="30">
        <f t="shared" si="7"/>
        <v>0</v>
      </c>
    </row>
    <row r="181" spans="1:6" ht="30.75" customHeight="1" thickBot="1">
      <c r="A181" s="356" t="s">
        <v>221</v>
      </c>
      <c r="B181" s="49" t="s">
        <v>222</v>
      </c>
      <c r="C181" s="13" t="s">
        <v>53</v>
      </c>
      <c r="D181" s="14">
        <v>1</v>
      </c>
      <c r="E181" s="351"/>
      <c r="F181" s="30">
        <f t="shared" si="7"/>
        <v>0</v>
      </c>
    </row>
    <row r="182" spans="1:6" ht="18.75" thickBot="1">
      <c r="A182" s="356" t="s">
        <v>223</v>
      </c>
      <c r="B182" s="49" t="s">
        <v>224</v>
      </c>
      <c r="C182" s="13" t="s">
        <v>53</v>
      </c>
      <c r="D182" s="14">
        <v>1</v>
      </c>
      <c r="E182" s="351"/>
      <c r="F182" s="30">
        <f t="shared" si="7"/>
        <v>0</v>
      </c>
    </row>
    <row r="183" spans="1:6" ht="18.75" thickBot="1">
      <c r="A183" s="356" t="s">
        <v>225</v>
      </c>
      <c r="B183" s="49" t="s">
        <v>226</v>
      </c>
      <c r="C183" s="13" t="s">
        <v>53</v>
      </c>
      <c r="D183" s="14">
        <v>2</v>
      </c>
      <c r="E183" s="351"/>
      <c r="F183" s="30">
        <f t="shared" si="7"/>
        <v>0</v>
      </c>
    </row>
    <row r="184" spans="1:6" ht="19.5" customHeight="1" thickBot="1">
      <c r="A184" s="356" t="s">
        <v>227</v>
      </c>
      <c r="B184" s="49" t="s">
        <v>228</v>
      </c>
      <c r="C184" s="13" t="s">
        <v>53</v>
      </c>
      <c r="D184" s="14">
        <v>2</v>
      </c>
      <c r="E184" s="351"/>
      <c r="F184" s="30">
        <f t="shared" si="7"/>
        <v>0</v>
      </c>
    </row>
    <row r="185" spans="1:6" ht="29.25" thickBot="1">
      <c r="A185" s="356" t="s">
        <v>229</v>
      </c>
      <c r="B185" s="49" t="s">
        <v>230</v>
      </c>
      <c r="C185" s="13" t="s">
        <v>53</v>
      </c>
      <c r="D185" s="14">
        <v>4</v>
      </c>
      <c r="E185" s="351"/>
      <c r="F185" s="30">
        <f t="shared" si="7"/>
        <v>0</v>
      </c>
    </row>
    <row r="186" spans="1:6" ht="33" customHeight="1" thickBot="1">
      <c r="A186" s="356" t="s">
        <v>231</v>
      </c>
      <c r="B186" s="49" t="s">
        <v>232</v>
      </c>
      <c r="C186" s="13" t="s">
        <v>53</v>
      </c>
      <c r="D186" s="14">
        <v>6</v>
      </c>
      <c r="E186" s="351"/>
      <c r="F186" s="30">
        <f t="shared" si="7"/>
        <v>0</v>
      </c>
    </row>
    <row r="187" spans="1:6" ht="21" customHeight="1">
      <c r="A187" s="356"/>
      <c r="B187" s="336" t="s">
        <v>233</v>
      </c>
      <c r="C187" s="24"/>
      <c r="D187" s="22"/>
      <c r="E187" s="29"/>
      <c r="F187" s="31">
        <f>SUM(F175:F186)</f>
        <v>0</v>
      </c>
    </row>
    <row r="188" spans="1:6" ht="17.25" customHeight="1">
      <c r="A188" s="354"/>
      <c r="B188" s="336"/>
      <c r="C188" s="24"/>
      <c r="D188" s="22"/>
      <c r="E188" s="29"/>
      <c r="F188" s="31"/>
    </row>
    <row r="189" spans="1:6" ht="25.5">
      <c r="A189" s="357" t="s">
        <v>234</v>
      </c>
      <c r="B189" s="336" t="s">
        <v>235</v>
      </c>
      <c r="C189" s="205" t="s">
        <v>730</v>
      </c>
      <c r="D189" s="205" t="s">
        <v>729</v>
      </c>
      <c r="E189" s="331" t="s">
        <v>731</v>
      </c>
      <c r="F189" s="332" t="s">
        <v>1086</v>
      </c>
    </row>
    <row r="190" spans="1:6" ht="73.5" customHeight="1" thickBot="1">
      <c r="A190" s="354"/>
      <c r="B190" s="337" t="s">
        <v>236</v>
      </c>
      <c r="C190" s="24"/>
      <c r="D190" s="22"/>
      <c r="E190" s="29"/>
      <c r="F190" s="31"/>
    </row>
    <row r="191" spans="1:6" ht="72" thickBot="1">
      <c r="A191" s="359" t="s">
        <v>237</v>
      </c>
      <c r="B191" s="46" t="s">
        <v>238</v>
      </c>
      <c r="C191" s="24" t="s">
        <v>53</v>
      </c>
      <c r="D191" s="22">
        <v>1</v>
      </c>
      <c r="E191" s="351"/>
      <c r="F191" s="30">
        <f>ROUND(E191,2)*D191</f>
        <v>0</v>
      </c>
    </row>
    <row r="192" spans="1:6" ht="18">
      <c r="A192" s="354"/>
      <c r="B192" s="336"/>
      <c r="C192" s="24"/>
      <c r="D192" s="22"/>
      <c r="E192" s="29"/>
      <c r="F192" s="31"/>
    </row>
    <row r="193" spans="1:6" ht="25.5">
      <c r="A193" s="357" t="s">
        <v>239</v>
      </c>
      <c r="B193" s="336" t="s">
        <v>240</v>
      </c>
      <c r="C193" s="205" t="s">
        <v>730</v>
      </c>
      <c r="D193" s="205" t="s">
        <v>729</v>
      </c>
      <c r="E193" s="331" t="s">
        <v>731</v>
      </c>
      <c r="F193" s="332" t="s">
        <v>1086</v>
      </c>
    </row>
    <row r="194" spans="1:6" ht="45.75" customHeight="1" thickBot="1">
      <c r="A194" s="356"/>
      <c r="B194" s="338" t="s">
        <v>241</v>
      </c>
      <c r="C194" s="13"/>
      <c r="D194" s="14"/>
      <c r="E194" s="20"/>
      <c r="F194" s="30"/>
    </row>
    <row r="195" spans="1:6" ht="18.75" thickBot="1">
      <c r="A195" s="354" t="s">
        <v>242</v>
      </c>
      <c r="B195" s="47" t="s">
        <v>243</v>
      </c>
      <c r="C195" s="24" t="s">
        <v>0</v>
      </c>
      <c r="D195" s="22">
        <v>7</v>
      </c>
      <c r="E195" s="351"/>
      <c r="F195" s="30">
        <f>ROUND(E195,2)*D195</f>
        <v>0</v>
      </c>
    </row>
    <row r="196" spans="1:6" ht="18" customHeight="1" thickBot="1">
      <c r="A196" s="354" t="s">
        <v>244</v>
      </c>
      <c r="B196" s="47" t="s">
        <v>245</v>
      </c>
      <c r="C196" s="24" t="s">
        <v>0</v>
      </c>
      <c r="D196" s="22">
        <v>1</v>
      </c>
      <c r="E196" s="351"/>
      <c r="F196" s="30">
        <f>ROUND(E196,2)*D196</f>
        <v>0</v>
      </c>
    </row>
    <row r="197" spans="1:6" ht="18">
      <c r="A197" s="354"/>
      <c r="B197" s="336" t="s">
        <v>246</v>
      </c>
      <c r="C197" s="24"/>
      <c r="D197" s="22"/>
      <c r="E197" s="29"/>
      <c r="F197" s="31">
        <f>SUM(F195:F196)</f>
        <v>0</v>
      </c>
    </row>
    <row r="198" spans="1:6" ht="15.75" customHeight="1">
      <c r="A198" s="354"/>
      <c r="B198" s="47"/>
      <c r="C198" s="24"/>
      <c r="D198" s="22"/>
      <c r="E198" s="29"/>
      <c r="F198" s="30"/>
    </row>
    <row r="199" spans="1:6" ht="25.5">
      <c r="A199" s="353" t="s">
        <v>247</v>
      </c>
      <c r="B199" s="85" t="s">
        <v>248</v>
      </c>
      <c r="C199" s="205" t="s">
        <v>730</v>
      </c>
      <c r="D199" s="205" t="s">
        <v>729</v>
      </c>
      <c r="E199" s="331" t="s">
        <v>731</v>
      </c>
      <c r="F199" s="332" t="s">
        <v>1086</v>
      </c>
    </row>
    <row r="200" spans="1:6" ht="43.5" thickBot="1">
      <c r="A200" s="354" t="s">
        <v>249</v>
      </c>
      <c r="B200" s="46" t="s">
        <v>250</v>
      </c>
      <c r="C200" s="13"/>
      <c r="D200" s="13"/>
      <c r="E200" s="20"/>
      <c r="F200" s="30"/>
    </row>
    <row r="201" spans="1:6" ht="29.25" thickBot="1">
      <c r="A201" s="354"/>
      <c r="B201" s="45" t="s">
        <v>251</v>
      </c>
      <c r="C201" s="24" t="s">
        <v>53</v>
      </c>
      <c r="D201" s="22">
        <v>1</v>
      </c>
      <c r="E201" s="351"/>
      <c r="F201" s="30">
        <f>ROUND(E201,2)*D201</f>
        <v>0</v>
      </c>
    </row>
    <row r="202" spans="1:6" ht="18" customHeight="1" thickBot="1">
      <c r="A202" s="354"/>
      <c r="B202" s="45" t="s">
        <v>252</v>
      </c>
      <c r="C202" s="24" t="s">
        <v>53</v>
      </c>
      <c r="D202" s="22">
        <v>1</v>
      </c>
      <c r="E202" s="351"/>
      <c r="F202" s="30">
        <f>ROUND(E202,2)*D202</f>
        <v>0</v>
      </c>
    </row>
    <row r="203" spans="1:6" ht="29.25" customHeight="1" thickBot="1">
      <c r="A203" s="354" t="s">
        <v>253</v>
      </c>
      <c r="B203" s="46" t="s">
        <v>254</v>
      </c>
      <c r="C203" s="13"/>
      <c r="D203" s="13"/>
      <c r="E203" s="20"/>
      <c r="F203" s="30"/>
    </row>
    <row r="204" spans="1:6" ht="30" customHeight="1" thickBot="1">
      <c r="A204" s="354"/>
      <c r="B204" s="45" t="s">
        <v>255</v>
      </c>
      <c r="C204" s="24" t="s">
        <v>53</v>
      </c>
      <c r="D204" s="22">
        <v>1</v>
      </c>
      <c r="E204" s="351"/>
      <c r="F204" s="30">
        <f>ROUND(E204,2)*D204</f>
        <v>0</v>
      </c>
    </row>
    <row r="205" spans="1:6" ht="32.25" customHeight="1" thickBot="1">
      <c r="A205" s="354" t="s">
        <v>256</v>
      </c>
      <c r="B205" s="46" t="s">
        <v>257</v>
      </c>
      <c r="C205" s="13"/>
      <c r="D205" s="13"/>
      <c r="E205" s="20"/>
      <c r="F205" s="30"/>
    </row>
    <row r="206" spans="1:6" ht="29.25" thickBot="1">
      <c r="A206" s="354"/>
      <c r="B206" s="45" t="s">
        <v>255</v>
      </c>
      <c r="C206" s="24" t="s">
        <v>53</v>
      </c>
      <c r="D206" s="22">
        <v>1</v>
      </c>
      <c r="E206" s="351"/>
      <c r="F206" s="30">
        <f>ROUND(E206,2)*D206</f>
        <v>0</v>
      </c>
    </row>
    <row r="207" spans="1:6" ht="28.5">
      <c r="A207" s="354" t="s">
        <v>258</v>
      </c>
      <c r="B207" s="46" t="s">
        <v>259</v>
      </c>
      <c r="C207" s="13"/>
      <c r="D207" s="13"/>
      <c r="E207" s="20"/>
      <c r="F207" s="30"/>
    </row>
    <row r="208" spans="1:6" ht="18">
      <c r="A208" s="354"/>
      <c r="B208" s="59" t="s">
        <v>260</v>
      </c>
      <c r="C208" s="13"/>
      <c r="D208" s="14"/>
      <c r="E208" s="20"/>
      <c r="F208" s="30"/>
    </row>
    <row r="209" spans="1:6" ht="29.25" thickBot="1">
      <c r="A209" s="354" t="s">
        <v>261</v>
      </c>
      <c r="B209" s="46" t="s">
        <v>262</v>
      </c>
      <c r="C209" s="13"/>
      <c r="D209" s="13"/>
      <c r="E209" s="20"/>
      <c r="F209" s="30"/>
    </row>
    <row r="210" spans="1:6" ht="73.5" customHeight="1" thickBot="1">
      <c r="A210" s="354"/>
      <c r="B210" s="59" t="s">
        <v>263</v>
      </c>
      <c r="C210" s="13" t="s">
        <v>1</v>
      </c>
      <c r="D210" s="14">
        <v>8</v>
      </c>
      <c r="E210" s="351"/>
      <c r="F210" s="30">
        <f>ROUND(E210,2)*D210</f>
        <v>0</v>
      </c>
    </row>
    <row r="211" spans="1:6" ht="30.75" customHeight="1" thickBot="1">
      <c r="A211" s="354" t="s">
        <v>264</v>
      </c>
      <c r="B211" s="46" t="s">
        <v>265</v>
      </c>
      <c r="C211" s="13"/>
      <c r="D211" s="13"/>
      <c r="E211" s="20"/>
      <c r="F211" s="30"/>
    </row>
    <row r="212" spans="1:6" ht="76.5" customHeight="1" thickBot="1">
      <c r="A212" s="354"/>
      <c r="B212" s="59" t="s">
        <v>266</v>
      </c>
      <c r="C212" s="13" t="s">
        <v>1</v>
      </c>
      <c r="D212" s="14">
        <v>6</v>
      </c>
      <c r="E212" s="351"/>
      <c r="F212" s="30">
        <f>ROUND(E212,2)*D212</f>
        <v>0</v>
      </c>
    </row>
    <row r="213" spans="1:6" ht="91.5" customHeight="1" thickBot="1">
      <c r="A213" s="354"/>
      <c r="B213" s="340" t="s">
        <v>267</v>
      </c>
      <c r="C213" s="13" t="s">
        <v>1</v>
      </c>
      <c r="D213" s="14">
        <v>4</v>
      </c>
      <c r="E213" s="351"/>
      <c r="F213" s="30">
        <f>ROUND(E213,2)*D213</f>
        <v>0</v>
      </c>
    </row>
    <row r="214" spans="1:6" ht="18.75" customHeight="1" thickBot="1">
      <c r="A214" s="355" t="s">
        <v>268</v>
      </c>
      <c r="B214" s="45" t="s">
        <v>269</v>
      </c>
      <c r="C214" s="13" t="s">
        <v>1</v>
      </c>
      <c r="D214" s="14">
        <v>50</v>
      </c>
      <c r="E214" s="351"/>
      <c r="F214" s="30">
        <f>ROUND(E214,2)*D214</f>
        <v>0</v>
      </c>
    </row>
    <row r="215" spans="1:6" ht="77.25" thickBot="1">
      <c r="A215" s="354" t="s">
        <v>270</v>
      </c>
      <c r="B215" s="341" t="s">
        <v>1102</v>
      </c>
      <c r="C215" s="13"/>
      <c r="D215" s="14"/>
      <c r="E215" s="386"/>
      <c r="F215" s="30"/>
    </row>
    <row r="216" spans="1:6" ht="19.5" customHeight="1">
      <c r="A216" s="353"/>
      <c r="B216" s="85" t="s">
        <v>271</v>
      </c>
      <c r="C216" s="26"/>
      <c r="D216" s="27"/>
      <c r="E216" s="28"/>
      <c r="F216" s="28"/>
    </row>
    <row r="217" spans="1:6" ht="18">
      <c r="A217" s="355" t="s">
        <v>272</v>
      </c>
      <c r="B217" s="46" t="s">
        <v>273</v>
      </c>
      <c r="C217" s="13"/>
      <c r="D217" s="13"/>
      <c r="E217" s="20"/>
      <c r="F217" s="30"/>
    </row>
    <row r="218" spans="1:6" ht="57.75" thickBot="1">
      <c r="A218" s="355"/>
      <c r="B218" s="46" t="s">
        <v>274</v>
      </c>
      <c r="C218" s="13"/>
      <c r="D218" s="13"/>
      <c r="E218" s="20"/>
      <c r="F218" s="30"/>
    </row>
    <row r="219" spans="1:6" ht="18.75" thickBot="1">
      <c r="A219" s="355"/>
      <c r="B219" s="46" t="s">
        <v>275</v>
      </c>
      <c r="C219" s="13" t="s">
        <v>1</v>
      </c>
      <c r="D219" s="13">
        <v>28</v>
      </c>
      <c r="E219" s="351"/>
      <c r="F219" s="30">
        <f>ROUND(E219,2)*D219</f>
        <v>0</v>
      </c>
    </row>
    <row r="220" spans="1:6" ht="18.75" thickBot="1">
      <c r="A220" s="356"/>
      <c r="B220" s="49" t="s">
        <v>16</v>
      </c>
      <c r="C220" s="13" t="s">
        <v>0</v>
      </c>
      <c r="D220" s="14">
        <v>6</v>
      </c>
      <c r="E220" s="351"/>
      <c r="F220" s="30">
        <f>ROUND(E220,2)*D220</f>
        <v>0</v>
      </c>
    </row>
    <row r="221" spans="1:6" ht="18">
      <c r="A221" s="355" t="s">
        <v>276</v>
      </c>
      <c r="B221" s="46" t="s">
        <v>277</v>
      </c>
      <c r="C221" s="13"/>
      <c r="D221" s="13"/>
      <c r="E221" s="20"/>
      <c r="F221" s="30"/>
    </row>
    <row r="222" spans="1:6" ht="76.5" customHeight="1" thickBot="1">
      <c r="A222" s="355"/>
      <c r="B222" s="46" t="s">
        <v>278</v>
      </c>
      <c r="C222" s="13"/>
      <c r="D222" s="13"/>
      <c r="E222" s="20"/>
      <c r="F222" s="30"/>
    </row>
    <row r="223" spans="1:6" ht="18.75" thickBot="1">
      <c r="A223" s="355"/>
      <c r="B223" s="46" t="s">
        <v>279</v>
      </c>
      <c r="C223" s="13" t="s">
        <v>1</v>
      </c>
      <c r="D223" s="13">
        <v>6</v>
      </c>
      <c r="E223" s="351"/>
      <c r="F223" s="30">
        <f>ROUND(E223,2)*D223</f>
        <v>0</v>
      </c>
    </row>
    <row r="224" spans="1:6" ht="18.75" thickBot="1">
      <c r="A224" s="356"/>
      <c r="B224" s="49" t="s">
        <v>16</v>
      </c>
      <c r="C224" s="13" t="s">
        <v>0</v>
      </c>
      <c r="D224" s="14">
        <v>4</v>
      </c>
      <c r="E224" s="351"/>
      <c r="F224" s="30">
        <f>ROUND(E224,2)*D224</f>
        <v>0</v>
      </c>
    </row>
    <row r="225" spans="1:6" ht="18">
      <c r="A225" s="354"/>
      <c r="B225" s="85" t="s">
        <v>280</v>
      </c>
      <c r="C225" s="24"/>
      <c r="D225" s="22"/>
      <c r="E225" s="29"/>
      <c r="F225" s="31">
        <f>SUM(F201:F224)</f>
        <v>0</v>
      </c>
    </row>
    <row r="226" spans="1:6" ht="18">
      <c r="A226" s="354"/>
      <c r="B226" s="75"/>
      <c r="C226" s="24"/>
      <c r="D226" s="22"/>
      <c r="E226" s="40"/>
      <c r="F226" s="31"/>
    </row>
    <row r="227" spans="1:6" ht="26.25" thickBot="1">
      <c r="A227" s="360" t="s">
        <v>281</v>
      </c>
      <c r="B227" s="342" t="s">
        <v>282</v>
      </c>
      <c r="C227" s="205" t="s">
        <v>730</v>
      </c>
      <c r="D227" s="205" t="s">
        <v>729</v>
      </c>
      <c r="E227" s="331" t="s">
        <v>731</v>
      </c>
      <c r="F227" s="332" t="s">
        <v>1086</v>
      </c>
    </row>
    <row r="228" spans="1:6" ht="57.75" thickBot="1">
      <c r="A228" s="361" t="s">
        <v>283</v>
      </c>
      <c r="B228" s="49" t="s">
        <v>309</v>
      </c>
      <c r="C228" s="52" t="s">
        <v>10</v>
      </c>
      <c r="D228" s="52">
        <v>1</v>
      </c>
      <c r="E228" s="351">
        <f>'Popis opreme JAVLJANJE POŽARA'!F6</f>
        <v>0</v>
      </c>
      <c r="F228" s="30">
        <f>ROUND(E228,2)*D228</f>
        <v>0</v>
      </c>
    </row>
    <row r="229" spans="1:6" ht="18">
      <c r="A229" s="362"/>
      <c r="B229" s="343" t="s">
        <v>284</v>
      </c>
      <c r="C229" s="50"/>
      <c r="D229" s="51"/>
      <c r="E229" s="53"/>
      <c r="F229" s="54">
        <f>F228</f>
        <v>0</v>
      </c>
    </row>
    <row r="230" spans="1:6" ht="21" customHeight="1">
      <c r="A230" s="363"/>
      <c r="B230" s="344"/>
      <c r="C230" s="41"/>
      <c r="D230" s="42"/>
      <c r="E230" s="43"/>
      <c r="F230" s="44"/>
    </row>
    <row r="231" spans="1:6" ht="26.25" thickBot="1">
      <c r="A231" s="361" t="s">
        <v>285</v>
      </c>
      <c r="B231" s="343" t="s">
        <v>286</v>
      </c>
      <c r="C231" s="205" t="s">
        <v>730</v>
      </c>
      <c r="D231" s="205" t="s">
        <v>729</v>
      </c>
      <c r="E231" s="331" t="s">
        <v>731</v>
      </c>
      <c r="F231" s="332" t="s">
        <v>1086</v>
      </c>
    </row>
    <row r="232" spans="1:6" ht="57.75" thickBot="1">
      <c r="A232" s="361" t="s">
        <v>287</v>
      </c>
      <c r="B232" s="49" t="s">
        <v>311</v>
      </c>
      <c r="C232" s="52" t="s">
        <v>53</v>
      </c>
      <c r="D232" s="52">
        <v>1</v>
      </c>
      <c r="E232" s="351">
        <f>'Popis opreme KONTROLA PRISTOPA'!F4</f>
        <v>0</v>
      </c>
      <c r="F232" s="30">
        <f>ROUND(E232,2)*D232</f>
        <v>0</v>
      </c>
    </row>
    <row r="233" spans="1:6" ht="18">
      <c r="A233" s="361"/>
      <c r="B233" s="343" t="s">
        <v>288</v>
      </c>
      <c r="C233" s="52"/>
      <c r="D233" s="52"/>
      <c r="E233" s="52"/>
      <c r="F233" s="53">
        <f>F232</f>
        <v>0</v>
      </c>
    </row>
    <row r="234" spans="1:6" ht="18">
      <c r="A234" s="363"/>
      <c r="B234" s="344"/>
      <c r="C234" s="41"/>
      <c r="D234" s="42"/>
      <c r="E234" s="43"/>
      <c r="F234" s="44"/>
    </row>
    <row r="235" spans="1:6" ht="26.25" thickBot="1">
      <c r="A235" s="361" t="s">
        <v>289</v>
      </c>
      <c r="B235" s="343" t="s">
        <v>290</v>
      </c>
      <c r="C235" s="205" t="s">
        <v>730</v>
      </c>
      <c r="D235" s="205" t="s">
        <v>729</v>
      </c>
      <c r="E235" s="331" t="s">
        <v>731</v>
      </c>
      <c r="F235" s="332" t="s">
        <v>1086</v>
      </c>
    </row>
    <row r="236" spans="1:6" ht="43.5" thickBot="1">
      <c r="A236" s="358" t="s">
        <v>291</v>
      </c>
      <c r="B236" s="49" t="s">
        <v>310</v>
      </c>
      <c r="C236" s="52" t="s">
        <v>53</v>
      </c>
      <c r="D236" s="52">
        <v>1</v>
      </c>
      <c r="E236" s="351">
        <f>'Popis opreme VIDEONADZOR'!F5</f>
        <v>0</v>
      </c>
      <c r="F236" s="30">
        <f>ROUND(E236,2)*D236</f>
        <v>0</v>
      </c>
    </row>
    <row r="237" spans="1:6" ht="18">
      <c r="A237" s="361"/>
      <c r="B237" s="343" t="s">
        <v>292</v>
      </c>
      <c r="C237" s="52"/>
      <c r="D237" s="52"/>
      <c r="E237" s="52"/>
      <c r="F237" s="53">
        <f>F236</f>
        <v>0</v>
      </c>
    </row>
    <row r="238" spans="1:6" ht="18">
      <c r="A238" s="354"/>
      <c r="B238" s="75"/>
      <c r="C238" s="24"/>
      <c r="D238" s="22"/>
      <c r="E238" s="40"/>
      <c r="F238" s="31"/>
    </row>
    <row r="239" spans="1:6" ht="26.25" thickBot="1">
      <c r="A239" s="353" t="s">
        <v>293</v>
      </c>
      <c r="B239" s="85" t="s">
        <v>294</v>
      </c>
      <c r="C239" s="205" t="s">
        <v>730</v>
      </c>
      <c r="D239" s="205" t="s">
        <v>729</v>
      </c>
      <c r="E239" s="331" t="s">
        <v>731</v>
      </c>
      <c r="F239" s="332" t="s">
        <v>1086</v>
      </c>
    </row>
    <row r="240" spans="1:6" ht="29.25" thickBot="1">
      <c r="A240" s="364" t="s">
        <v>318</v>
      </c>
      <c r="B240" s="55" t="s">
        <v>312</v>
      </c>
      <c r="C240" s="13" t="s">
        <v>53</v>
      </c>
      <c r="D240" s="13">
        <v>1</v>
      </c>
      <c r="E240" s="351"/>
      <c r="F240" s="30">
        <f>ROUND(E240,2)*D240</f>
        <v>0</v>
      </c>
    </row>
    <row r="241" spans="1:6" ht="29.25" thickBot="1">
      <c r="A241" s="364" t="s">
        <v>319</v>
      </c>
      <c r="B241" s="55" t="s">
        <v>313</v>
      </c>
      <c r="C241" s="13" t="s">
        <v>53</v>
      </c>
      <c r="D241" s="13">
        <v>1</v>
      </c>
      <c r="E241" s="351"/>
      <c r="F241" s="30">
        <f>ROUND(E241,2)*D241</f>
        <v>0</v>
      </c>
    </row>
    <row r="242" spans="1:6" ht="43.5" thickBot="1">
      <c r="A242" s="364" t="s">
        <v>320</v>
      </c>
      <c r="B242" s="57" t="s">
        <v>316</v>
      </c>
      <c r="C242" s="13" t="s">
        <v>53</v>
      </c>
      <c r="D242" s="13">
        <v>1</v>
      </c>
      <c r="E242" s="351"/>
      <c r="F242" s="30">
        <f>ROUND(E242,2)*D242</f>
        <v>0</v>
      </c>
    </row>
    <row r="243" spans="1:6" ht="18.75" thickBot="1">
      <c r="A243" s="364" t="s">
        <v>321</v>
      </c>
      <c r="B243" s="49" t="s">
        <v>314</v>
      </c>
      <c r="C243" s="13" t="s">
        <v>53</v>
      </c>
      <c r="D243" s="13">
        <v>1</v>
      </c>
      <c r="E243" s="351"/>
      <c r="F243" s="30">
        <f>ROUND(E243,2)*D243</f>
        <v>0</v>
      </c>
    </row>
    <row r="244" spans="1:6" ht="18">
      <c r="A244" s="354"/>
      <c r="B244" s="85" t="s">
        <v>317</v>
      </c>
      <c r="C244" s="24"/>
      <c r="D244" s="22"/>
      <c r="E244" s="29"/>
      <c r="F244" s="31">
        <f>SUM(F240:F243)</f>
        <v>0</v>
      </c>
    </row>
    <row r="245" spans="1:6" ht="18">
      <c r="A245" s="356"/>
      <c r="B245" s="49"/>
      <c r="C245" s="13"/>
      <c r="D245" s="13"/>
      <c r="E245" s="20"/>
      <c r="F245" s="30"/>
    </row>
    <row r="246" spans="1:6" ht="26.25" thickBot="1">
      <c r="A246" s="353" t="s">
        <v>295</v>
      </c>
      <c r="B246" s="85" t="s">
        <v>296</v>
      </c>
      <c r="C246" s="205" t="s">
        <v>730</v>
      </c>
      <c r="D246" s="205" t="s">
        <v>729</v>
      </c>
      <c r="E246" s="331" t="s">
        <v>731</v>
      </c>
      <c r="F246" s="332" t="s">
        <v>1086</v>
      </c>
    </row>
    <row r="247" spans="1:6" ht="16.5" customHeight="1" thickBot="1">
      <c r="A247" s="355" t="s">
        <v>297</v>
      </c>
      <c r="B247" s="49" t="s">
        <v>298</v>
      </c>
      <c r="C247" s="13" t="s">
        <v>53</v>
      </c>
      <c r="D247" s="14">
        <v>1</v>
      </c>
      <c r="E247" s="351"/>
      <c r="F247" s="30">
        <f aca="true" t="shared" si="8" ref="F247:F252">ROUND(E247,2)*D247</f>
        <v>0</v>
      </c>
    </row>
    <row r="248" spans="1:6" ht="29.25" thickBot="1">
      <c r="A248" s="356" t="s">
        <v>299</v>
      </c>
      <c r="B248" s="49" t="s">
        <v>300</v>
      </c>
      <c r="C248" s="13" t="s">
        <v>53</v>
      </c>
      <c r="D248" s="14">
        <v>1</v>
      </c>
      <c r="E248" s="351"/>
      <c r="F248" s="30">
        <f t="shared" si="8"/>
        <v>0</v>
      </c>
    </row>
    <row r="249" spans="1:6" ht="18.75" thickBot="1">
      <c r="A249" s="356" t="s">
        <v>301</v>
      </c>
      <c r="B249" s="49" t="s">
        <v>302</v>
      </c>
      <c r="C249" s="13" t="s">
        <v>53</v>
      </c>
      <c r="D249" s="14">
        <v>1</v>
      </c>
      <c r="E249" s="351"/>
      <c r="F249" s="30">
        <f t="shared" si="8"/>
        <v>0</v>
      </c>
    </row>
    <row r="250" spans="1:6" ht="18.75" thickBot="1">
      <c r="A250" s="356" t="s">
        <v>301</v>
      </c>
      <c r="B250" s="49" t="s">
        <v>303</v>
      </c>
      <c r="C250" s="13" t="s">
        <v>53</v>
      </c>
      <c r="D250" s="14">
        <v>1</v>
      </c>
      <c r="E250" s="351"/>
      <c r="F250" s="30">
        <f t="shared" si="8"/>
        <v>0</v>
      </c>
    </row>
    <row r="251" spans="1:6" ht="29.25" thickBot="1">
      <c r="A251" s="356" t="s">
        <v>304</v>
      </c>
      <c r="B251" s="345" t="s">
        <v>308</v>
      </c>
      <c r="C251" s="13" t="s">
        <v>53</v>
      </c>
      <c r="D251" s="14">
        <v>1</v>
      </c>
      <c r="E251" s="351"/>
      <c r="F251" s="30">
        <f t="shared" si="8"/>
        <v>0</v>
      </c>
    </row>
    <row r="252" spans="1:6" ht="18.75" thickBot="1">
      <c r="A252" s="356"/>
      <c r="B252" s="47"/>
      <c r="C252" s="13" t="s">
        <v>53</v>
      </c>
      <c r="D252" s="14">
        <v>1</v>
      </c>
      <c r="E252" s="351"/>
      <c r="F252" s="30">
        <f t="shared" si="8"/>
        <v>0</v>
      </c>
    </row>
    <row r="253" spans="1:6" ht="18">
      <c r="A253" s="354"/>
      <c r="B253" s="85" t="s">
        <v>305</v>
      </c>
      <c r="C253" s="24"/>
      <c r="D253" s="22"/>
      <c r="E253" s="29"/>
      <c r="F253" s="31">
        <f>SUM(F247:F252)</f>
        <v>0</v>
      </c>
    </row>
    <row r="254" spans="1:6" ht="18">
      <c r="A254" s="354"/>
      <c r="B254" s="75"/>
      <c r="C254" s="24"/>
      <c r="D254" s="22"/>
      <c r="E254" s="40"/>
      <c r="F254" s="31"/>
    </row>
  </sheetData>
  <sheetProtection password="C48A" sheet="1"/>
  <protectedRanges>
    <protectedRange sqref="B31:B32 B72:B76 B91:B92 B36:B40 B94 B96:B99 B101 B152:B153 B164 B170:B171 B195:B196 B198 B191 B103:B112 B59:B68 B228 B236 B232" name="Obseg1_1"/>
    <protectedRange sqref="C140:E140 C152:E155 C172:E173 C49:E49 C147:C151 C240:C243 C247:C252 C238:E238 C225:E226 E240:E243 C245 C244:E244 C160:E161 C230:E230 C234:E234 C31:E34 C3:C14 E247:E252 C36:E42 C44:E47 C59:E70 C81:E89 C78:E79 C72:E76 C51:E57 E3:E22 C91:E94 C96:E101 C103:E116 D118:E118 D119:D122 E119:E138 C142:E142 C143:D146 E143:E151 E157:E159 C164:E164 C165:D168 E165:E169 C175:E188 C190:E192 C194:E198 E201:E202 E204 E206 E210 E212:E215 E219:E220 E223:E224 E228 E232 E236 C253:E254" name="Obseg1_13_1_1"/>
    <protectedRange sqref="B51:B54" name="Obseg1_1_1"/>
    <protectedRange sqref="B159:D159" name="Obseg1_17"/>
    <protectedRange sqref="C200:E200 C203:E203 C201:D202 C205:E205 C204:D204 C207:E209 C206:D206 C211:E211 C210:D210 C212:D215" name="Obseg1_13_1_2"/>
    <protectedRange sqref="B200 B203 B205 B207 B209 B211" name="Obseg1_1_2_2"/>
    <protectedRange sqref="B217 B221" name="Obseg1_1_1_1"/>
    <protectedRange sqref="C217:E217 C221:E221" name="Obseg1_13_1_1_1_1"/>
    <protectedRange sqref="B218 B222" name="Obseg1_1_3_1"/>
    <protectedRange sqref="C218:E218 C222:E222" name="Obseg1_13_1_2_1"/>
    <protectedRange sqref="B219 B223" name="Obseg1_1_4"/>
    <protectedRange sqref="C219:D220 C223:D224" name="Obseg1_13_1_3"/>
  </protectedRanges>
  <printOptions/>
  <pageMargins left="0.8583333333333333" right="0.1968503937007874" top="1.1811023622047245" bottom="0.984251968503937" header="0.39" footer="0"/>
  <pageSetup horizontalDpi="600" verticalDpi="600" orientation="portrait" paperSize="9" scale="80" r:id="rId2"/>
  <headerFooter alignWithMargins="0">
    <oddHeader>&amp;L&amp;14NAFTING d.o.o.
&amp;12POŽARNO ČRPALIŠČE RIŽANA NA
POMOLU I V LUKI KOPER&amp;14
&amp;C&amp;G&amp;R&amp;12PRILOGA 4A - Specifikacija materiala in del
Št. projekta:1903
Št. načrta:1903-3.0</oddHeader>
    <oddFooter>&amp;L&amp;8&amp;F&amp;RStran &amp;Pod &amp;N</oddFooter>
  </headerFooter>
  <rowBreaks count="1" manualBreakCount="1">
    <brk id="25" max="255" man="1"/>
  </rowBreaks>
  <legacyDrawingHF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E7" sqref="E7"/>
    </sheetView>
  </sheetViews>
  <sheetFormatPr defaultColWidth="8.796875" defaultRowHeight="14.25"/>
  <cols>
    <col min="1" max="1" width="8.5" style="0" customWidth="1"/>
    <col min="2" max="2" width="49.09765625" style="0" customWidth="1"/>
    <col min="3" max="3" width="9.59765625" style="0" customWidth="1"/>
    <col min="4" max="4" width="10.3984375" style="0" customWidth="1"/>
    <col min="5" max="5" width="12.3984375" style="0" customWidth="1"/>
    <col min="6" max="6" width="15.19921875" style="0" customWidth="1"/>
    <col min="7" max="7" width="12" style="0" customWidth="1"/>
  </cols>
  <sheetData>
    <row r="1" spans="1:6" s="373" customFormat="1" ht="26.25" thickBot="1">
      <c r="A1" s="374"/>
      <c r="B1" s="375" t="s">
        <v>1091</v>
      </c>
      <c r="C1" s="205" t="s">
        <v>729</v>
      </c>
      <c r="D1" s="205" t="s">
        <v>730</v>
      </c>
      <c r="E1" s="331" t="s">
        <v>731</v>
      </c>
      <c r="F1" s="332" t="s">
        <v>1086</v>
      </c>
    </row>
    <row r="2" spans="1:6" ht="15" thickBot="1">
      <c r="A2" s="356" t="s">
        <v>2</v>
      </c>
      <c r="B2" s="48" t="s">
        <v>323</v>
      </c>
      <c r="C2" s="13" t="s">
        <v>53</v>
      </c>
      <c r="D2" s="14">
        <v>1</v>
      </c>
      <c r="E2" s="424">
        <f>F30</f>
        <v>0</v>
      </c>
      <c r="F2" s="30">
        <f>E2*D2</f>
        <v>0</v>
      </c>
    </row>
    <row r="3" spans="1:6" ht="15" thickBot="1">
      <c r="A3" s="356" t="s">
        <v>3</v>
      </c>
      <c r="B3" s="48" t="s">
        <v>357</v>
      </c>
      <c r="C3" s="13" t="s">
        <v>53</v>
      </c>
      <c r="D3" s="14">
        <v>1</v>
      </c>
      <c r="E3" s="424">
        <f>F42</f>
        <v>0</v>
      </c>
      <c r="F3" s="30">
        <f>E3*D3</f>
        <v>0</v>
      </c>
    </row>
    <row r="4" spans="1:6" ht="15" thickBot="1">
      <c r="A4" s="356" t="s">
        <v>4</v>
      </c>
      <c r="B4" s="48" t="s">
        <v>368</v>
      </c>
      <c r="C4" s="13" t="s">
        <v>53</v>
      </c>
      <c r="D4" s="14">
        <v>1</v>
      </c>
      <c r="E4" s="424">
        <f>F51</f>
        <v>0</v>
      </c>
      <c r="F4" s="30">
        <f>E4*D4</f>
        <v>0</v>
      </c>
    </row>
    <row r="5" spans="1:6" ht="15" thickBot="1">
      <c r="A5" s="356" t="s">
        <v>5</v>
      </c>
      <c r="B5" s="48" t="s">
        <v>377</v>
      </c>
      <c r="C5" s="13" t="s">
        <v>53</v>
      </c>
      <c r="D5" s="14">
        <v>1</v>
      </c>
      <c r="E5" s="424">
        <f>F57</f>
        <v>0</v>
      </c>
      <c r="F5" s="30">
        <f>E5*D5</f>
        <v>0</v>
      </c>
    </row>
    <row r="6" spans="1:6" ht="14.25">
      <c r="A6" s="356"/>
      <c r="B6" s="48" t="s">
        <v>1092</v>
      </c>
      <c r="C6" s="13"/>
      <c r="D6" s="14"/>
      <c r="E6" s="372"/>
      <c r="F6" s="30">
        <f>SUM(F2:F5)</f>
        <v>0</v>
      </c>
    </row>
    <row r="7" spans="1:6" ht="14.25">
      <c r="A7" s="356"/>
      <c r="B7" s="48"/>
      <c r="C7" s="13"/>
      <c r="D7" s="14"/>
      <c r="E7" s="371"/>
      <c r="F7" s="30"/>
    </row>
    <row r="8" spans="1:6" ht="25.5">
      <c r="A8" s="330" t="s">
        <v>727</v>
      </c>
      <c r="B8" s="203" t="s">
        <v>728</v>
      </c>
      <c r="C8" s="205" t="s">
        <v>729</v>
      </c>
      <c r="D8" s="205" t="s">
        <v>730</v>
      </c>
      <c r="E8" s="331" t="s">
        <v>731</v>
      </c>
      <c r="F8" s="332" t="s">
        <v>1086</v>
      </c>
    </row>
    <row r="9" spans="1:6" s="1" customFormat="1" ht="21" customHeight="1">
      <c r="A9" s="9"/>
      <c r="B9" s="60" t="s">
        <v>322</v>
      </c>
      <c r="C9" s="10"/>
      <c r="D9" s="11"/>
      <c r="E9" s="11"/>
      <c r="F9" s="11"/>
    </row>
    <row r="10" spans="1:6" s="1" customFormat="1" ht="21" customHeight="1" thickBot="1">
      <c r="A10" s="61" t="s">
        <v>2</v>
      </c>
      <c r="B10" s="62" t="s">
        <v>323</v>
      </c>
      <c r="C10" s="10"/>
      <c r="D10" s="11"/>
      <c r="E10" s="11"/>
      <c r="F10" s="11"/>
    </row>
    <row r="11" spans="1:6" s="2" customFormat="1" ht="189.75" customHeight="1" thickBot="1">
      <c r="A11" s="13" t="s">
        <v>22</v>
      </c>
      <c r="B11" s="63" t="s">
        <v>1105</v>
      </c>
      <c r="C11" s="13">
        <v>1</v>
      </c>
      <c r="D11" s="14" t="s">
        <v>53</v>
      </c>
      <c r="E11" s="351"/>
      <c r="F11" s="30">
        <f>ROUND(E11,2)*C11</f>
        <v>0</v>
      </c>
    </row>
    <row r="12" spans="1:6" s="2" customFormat="1" ht="46.5" customHeight="1" thickBot="1">
      <c r="A12" s="13" t="s">
        <v>41</v>
      </c>
      <c r="B12" s="63" t="s">
        <v>324</v>
      </c>
      <c r="C12" s="13">
        <v>1</v>
      </c>
      <c r="D12" s="14" t="s">
        <v>0</v>
      </c>
      <c r="E12" s="351"/>
      <c r="F12" s="30">
        <f aca="true" t="shared" si="0" ref="F12:F29">ROUND(E12,2)*C12</f>
        <v>0</v>
      </c>
    </row>
    <row r="13" spans="1:6" s="2" customFormat="1" ht="23.25" customHeight="1" thickBot="1">
      <c r="A13" s="13" t="s">
        <v>65</v>
      </c>
      <c r="B13" s="63" t="s">
        <v>325</v>
      </c>
      <c r="C13" s="13">
        <v>1</v>
      </c>
      <c r="D13" s="14" t="s">
        <v>0</v>
      </c>
      <c r="E13" s="351"/>
      <c r="F13" s="30">
        <f t="shared" si="0"/>
        <v>0</v>
      </c>
    </row>
    <row r="14" spans="1:6" s="2" customFormat="1" ht="20.25" customHeight="1" thickBot="1">
      <c r="A14" s="13" t="s">
        <v>72</v>
      </c>
      <c r="B14" s="63" t="s">
        <v>326</v>
      </c>
      <c r="C14" s="13">
        <v>8</v>
      </c>
      <c r="D14" s="14" t="s">
        <v>0</v>
      </c>
      <c r="E14" s="351"/>
      <c r="F14" s="30">
        <f t="shared" si="0"/>
        <v>0</v>
      </c>
    </row>
    <row r="15" spans="1:6" s="2" customFormat="1" ht="20.25" customHeight="1" thickBot="1">
      <c r="A15" s="13" t="s">
        <v>74</v>
      </c>
      <c r="B15" s="63" t="s">
        <v>327</v>
      </c>
      <c r="C15" s="13">
        <v>8</v>
      </c>
      <c r="D15" s="14" t="s">
        <v>0</v>
      </c>
      <c r="E15" s="351"/>
      <c r="F15" s="30">
        <f t="shared" si="0"/>
        <v>0</v>
      </c>
    </row>
    <row r="16" spans="1:6" s="2" customFormat="1" ht="144" customHeight="1" thickBot="1">
      <c r="A16" s="13" t="s">
        <v>328</v>
      </c>
      <c r="B16" s="63" t="s">
        <v>329</v>
      </c>
      <c r="C16" s="13">
        <v>2</v>
      </c>
      <c r="D16" s="14" t="s">
        <v>0</v>
      </c>
      <c r="E16" s="351"/>
      <c r="F16" s="30">
        <f t="shared" si="0"/>
        <v>0</v>
      </c>
    </row>
    <row r="17" spans="1:6" s="3" customFormat="1" ht="36.75" customHeight="1" thickBot="1">
      <c r="A17" s="13" t="s">
        <v>330</v>
      </c>
      <c r="B17" s="63" t="s">
        <v>331</v>
      </c>
      <c r="C17" s="13">
        <v>4</v>
      </c>
      <c r="D17" s="14" t="s">
        <v>0</v>
      </c>
      <c r="E17" s="351"/>
      <c r="F17" s="30">
        <f t="shared" si="0"/>
        <v>0</v>
      </c>
    </row>
    <row r="18" spans="1:6" s="3" customFormat="1" ht="63" customHeight="1" thickBot="1">
      <c r="A18" s="13" t="s">
        <v>332</v>
      </c>
      <c r="B18" s="63" t="s">
        <v>333</v>
      </c>
      <c r="C18" s="13">
        <v>1</v>
      </c>
      <c r="D18" s="14" t="s">
        <v>0</v>
      </c>
      <c r="E18" s="351"/>
      <c r="F18" s="30">
        <f t="shared" si="0"/>
        <v>0</v>
      </c>
    </row>
    <row r="19" spans="1:6" s="2" customFormat="1" ht="59.25" customHeight="1" thickBot="1">
      <c r="A19" s="13" t="s">
        <v>334</v>
      </c>
      <c r="B19" s="63" t="s">
        <v>335</v>
      </c>
      <c r="C19" s="13">
        <v>1</v>
      </c>
      <c r="D19" s="14" t="s">
        <v>0</v>
      </c>
      <c r="E19" s="351"/>
      <c r="F19" s="30">
        <f t="shared" si="0"/>
        <v>0</v>
      </c>
    </row>
    <row r="20" spans="1:6" s="2" customFormat="1" ht="36" customHeight="1" thickBot="1">
      <c r="A20" s="13" t="s">
        <v>336</v>
      </c>
      <c r="B20" s="63" t="s">
        <v>337</v>
      </c>
      <c r="C20" s="13"/>
      <c r="D20" s="14"/>
      <c r="E20" s="351"/>
      <c r="F20" s="30">
        <f t="shared" si="0"/>
        <v>0</v>
      </c>
    </row>
    <row r="21" spans="1:6" s="2" customFormat="1" ht="20.25" customHeight="1" thickBot="1">
      <c r="A21" s="13" t="s">
        <v>338</v>
      </c>
      <c r="B21" s="63" t="s">
        <v>339</v>
      </c>
      <c r="C21" s="13">
        <v>3</v>
      </c>
      <c r="D21" s="14" t="s">
        <v>0</v>
      </c>
      <c r="E21" s="351"/>
      <c r="F21" s="30">
        <f t="shared" si="0"/>
        <v>0</v>
      </c>
    </row>
    <row r="22" spans="1:6" s="2" customFormat="1" ht="45.75" customHeight="1" thickBot="1">
      <c r="A22" s="13" t="s">
        <v>340</v>
      </c>
      <c r="B22" s="63" t="s">
        <v>341</v>
      </c>
      <c r="C22" s="13">
        <v>1</v>
      </c>
      <c r="D22" s="14" t="s">
        <v>0</v>
      </c>
      <c r="E22" s="351"/>
      <c r="F22" s="30">
        <f t="shared" si="0"/>
        <v>0</v>
      </c>
    </row>
    <row r="23" spans="1:6" s="2" customFormat="1" ht="31.5" customHeight="1" thickBot="1">
      <c r="A23" s="13" t="s">
        <v>342</v>
      </c>
      <c r="B23" s="63" t="s">
        <v>343</v>
      </c>
      <c r="C23" s="13">
        <v>4</v>
      </c>
      <c r="D23" s="14" t="s">
        <v>0</v>
      </c>
      <c r="E23" s="351"/>
      <c r="F23" s="30">
        <f t="shared" si="0"/>
        <v>0</v>
      </c>
    </row>
    <row r="24" spans="1:6" s="2" customFormat="1" ht="33" customHeight="1" thickBot="1">
      <c r="A24" s="13" t="s">
        <v>344</v>
      </c>
      <c r="B24" s="63" t="s">
        <v>345</v>
      </c>
      <c r="C24" s="13">
        <v>4</v>
      </c>
      <c r="D24" s="14" t="s">
        <v>0</v>
      </c>
      <c r="E24" s="351"/>
      <c r="F24" s="30">
        <f t="shared" si="0"/>
        <v>0</v>
      </c>
    </row>
    <row r="25" spans="1:6" s="2" customFormat="1" ht="72.75" customHeight="1" thickBot="1">
      <c r="A25" s="13" t="s">
        <v>346</v>
      </c>
      <c r="B25" s="63" t="s">
        <v>347</v>
      </c>
      <c r="C25" s="13">
        <v>1</v>
      </c>
      <c r="D25" s="14" t="s">
        <v>0</v>
      </c>
      <c r="E25" s="351"/>
      <c r="F25" s="30">
        <f t="shared" si="0"/>
        <v>0</v>
      </c>
    </row>
    <row r="26" spans="1:6" s="2" customFormat="1" ht="35.25" customHeight="1" thickBot="1">
      <c r="A26" s="13" t="s">
        <v>348</v>
      </c>
      <c r="B26" s="64" t="s">
        <v>349</v>
      </c>
      <c r="C26" s="13">
        <v>1</v>
      </c>
      <c r="D26" s="14" t="s">
        <v>0</v>
      </c>
      <c r="E26" s="351"/>
      <c r="F26" s="30">
        <f t="shared" si="0"/>
        <v>0</v>
      </c>
    </row>
    <row r="27" spans="1:6" s="3" customFormat="1" ht="35.25" customHeight="1" thickBot="1">
      <c r="A27" s="13" t="s">
        <v>350</v>
      </c>
      <c r="B27" s="64" t="s">
        <v>351</v>
      </c>
      <c r="C27" s="13">
        <v>1</v>
      </c>
      <c r="D27" s="14" t="s">
        <v>0</v>
      </c>
      <c r="E27" s="351"/>
      <c r="F27" s="30">
        <f t="shared" si="0"/>
        <v>0</v>
      </c>
    </row>
    <row r="28" spans="1:6" s="3" customFormat="1" ht="35.25" customHeight="1" thickBot="1">
      <c r="A28" s="13" t="s">
        <v>352</v>
      </c>
      <c r="B28" s="64" t="s">
        <v>353</v>
      </c>
      <c r="C28" s="13">
        <v>1</v>
      </c>
      <c r="D28" s="14" t="s">
        <v>0</v>
      </c>
      <c r="E28" s="351"/>
      <c r="F28" s="30">
        <f t="shared" si="0"/>
        <v>0</v>
      </c>
    </row>
    <row r="29" spans="1:6" s="3" customFormat="1" ht="30" customHeight="1" thickBot="1">
      <c r="A29" s="13" t="s">
        <v>354</v>
      </c>
      <c r="B29" s="64" t="s">
        <v>355</v>
      </c>
      <c r="C29" s="13">
        <v>2</v>
      </c>
      <c r="D29" s="14" t="s">
        <v>0</v>
      </c>
      <c r="E29" s="351"/>
      <c r="F29" s="30">
        <f t="shared" si="0"/>
        <v>0</v>
      </c>
    </row>
    <row r="30" spans="1:6" s="2" customFormat="1" ht="21" customHeight="1">
      <c r="A30" s="9"/>
      <c r="B30" s="62" t="s">
        <v>356</v>
      </c>
      <c r="C30" s="16"/>
      <c r="D30" s="17"/>
      <c r="E30" s="18"/>
      <c r="F30" s="12">
        <f>SUM(F11:F29)</f>
        <v>0</v>
      </c>
    </row>
    <row r="31" spans="1:6" s="2" customFormat="1" ht="21" customHeight="1">
      <c r="A31" s="19"/>
      <c r="B31" s="65"/>
      <c r="C31" s="16"/>
      <c r="D31" s="17"/>
      <c r="E31" s="18"/>
      <c r="F31" s="12"/>
    </row>
    <row r="32" spans="1:6" ht="25.5">
      <c r="A32" s="330" t="s">
        <v>727</v>
      </c>
      <c r="B32" s="203" t="s">
        <v>728</v>
      </c>
      <c r="C32" s="205" t="s">
        <v>729</v>
      </c>
      <c r="D32" s="205" t="s">
        <v>730</v>
      </c>
      <c r="E32" s="331" t="s">
        <v>731</v>
      </c>
      <c r="F32" s="332" t="s">
        <v>1086</v>
      </c>
    </row>
    <row r="33" spans="1:6" s="3" customFormat="1" ht="21" customHeight="1" thickBot="1">
      <c r="A33" s="9" t="s">
        <v>3</v>
      </c>
      <c r="B33" s="66" t="s">
        <v>357</v>
      </c>
      <c r="C33" s="13"/>
      <c r="D33" s="56"/>
      <c r="E33" s="30"/>
      <c r="F33" s="30"/>
    </row>
    <row r="34" spans="1:6" s="3" customFormat="1" ht="75" customHeight="1" thickBot="1">
      <c r="A34" s="13" t="s">
        <v>24</v>
      </c>
      <c r="B34" s="67" t="s">
        <v>358</v>
      </c>
      <c r="C34" s="13">
        <v>1</v>
      </c>
      <c r="D34" s="56" t="s">
        <v>53</v>
      </c>
      <c r="E34" s="351"/>
      <c r="F34" s="30">
        <f aca="true" t="shared" si="1" ref="F34:F41">ROUND(E34,2)*C34</f>
        <v>0</v>
      </c>
    </row>
    <row r="35" spans="1:6" s="3" customFormat="1" ht="23.25" customHeight="1" thickBot="1">
      <c r="A35" s="13" t="s">
        <v>25</v>
      </c>
      <c r="B35" s="68" t="s">
        <v>359</v>
      </c>
      <c r="C35" s="13">
        <v>1</v>
      </c>
      <c r="D35" s="56" t="s">
        <v>53</v>
      </c>
      <c r="E35" s="351"/>
      <c r="F35" s="30">
        <f t="shared" si="1"/>
        <v>0</v>
      </c>
    </row>
    <row r="36" spans="1:6" s="3" customFormat="1" ht="107.25" customHeight="1" thickBot="1">
      <c r="A36" s="13" t="s">
        <v>26</v>
      </c>
      <c r="B36" s="69" t="s">
        <v>360</v>
      </c>
      <c r="C36" s="13">
        <v>2</v>
      </c>
      <c r="D36" s="56" t="s">
        <v>53</v>
      </c>
      <c r="E36" s="351"/>
      <c r="F36" s="30">
        <f t="shared" si="1"/>
        <v>0</v>
      </c>
    </row>
    <row r="37" spans="1:6" s="3" customFormat="1" ht="180" customHeight="1" thickBot="1">
      <c r="A37" s="13" t="s">
        <v>27</v>
      </c>
      <c r="B37" s="69" t="s">
        <v>361</v>
      </c>
      <c r="C37" s="13">
        <v>33</v>
      </c>
      <c r="D37" s="56" t="s">
        <v>53</v>
      </c>
      <c r="E37" s="351"/>
      <c r="F37" s="30">
        <f t="shared" si="1"/>
        <v>0</v>
      </c>
    </row>
    <row r="38" spans="1:6" s="3" customFormat="1" ht="33" customHeight="1" thickBot="1">
      <c r="A38" s="13" t="s">
        <v>28</v>
      </c>
      <c r="B38" s="69" t="s">
        <v>362</v>
      </c>
      <c r="C38" s="13">
        <v>1</v>
      </c>
      <c r="D38" s="56" t="s">
        <v>363</v>
      </c>
      <c r="E38" s="351"/>
      <c r="F38" s="30">
        <f t="shared" si="1"/>
        <v>0</v>
      </c>
    </row>
    <row r="39" spans="1:6" s="2" customFormat="1" ht="28.5" customHeight="1" thickBot="1">
      <c r="A39" s="13" t="s">
        <v>29</v>
      </c>
      <c r="B39" s="69" t="s">
        <v>364</v>
      </c>
      <c r="C39" s="13">
        <v>1</v>
      </c>
      <c r="D39" s="56" t="s">
        <v>363</v>
      </c>
      <c r="E39" s="351"/>
      <c r="F39" s="30">
        <f t="shared" si="1"/>
        <v>0</v>
      </c>
    </row>
    <row r="40" spans="1:6" s="2" customFormat="1" ht="42.75" customHeight="1" thickBot="1">
      <c r="A40" s="13" t="s">
        <v>94</v>
      </c>
      <c r="B40" s="64" t="s">
        <v>365</v>
      </c>
      <c r="C40" s="13">
        <v>1</v>
      </c>
      <c r="D40" s="56" t="s">
        <v>363</v>
      </c>
      <c r="E40" s="351"/>
      <c r="F40" s="30">
        <f t="shared" si="1"/>
        <v>0</v>
      </c>
    </row>
    <row r="41" spans="1:6" s="1" customFormat="1" ht="27" customHeight="1" thickBot="1">
      <c r="A41" s="13" t="s">
        <v>96</v>
      </c>
      <c r="B41" s="38" t="s">
        <v>366</v>
      </c>
      <c r="C41" s="21">
        <v>1</v>
      </c>
      <c r="D41" s="13" t="s">
        <v>363</v>
      </c>
      <c r="E41" s="351"/>
      <c r="F41" s="30">
        <f t="shared" si="1"/>
        <v>0</v>
      </c>
    </row>
    <row r="42" spans="1:6" s="2" customFormat="1" ht="21" customHeight="1">
      <c r="A42" s="9"/>
      <c r="B42" s="66" t="s">
        <v>367</v>
      </c>
      <c r="C42" s="16"/>
      <c r="D42" s="17"/>
      <c r="E42" s="18"/>
      <c r="F42" s="12">
        <f>SUM(F34:F41)</f>
        <v>0</v>
      </c>
    </row>
    <row r="43" spans="1:6" s="2" customFormat="1" ht="21" customHeight="1">
      <c r="A43" s="19"/>
      <c r="B43" s="65"/>
      <c r="C43" s="16"/>
      <c r="D43" s="17"/>
      <c r="E43" s="18"/>
      <c r="F43" s="12"/>
    </row>
    <row r="44" spans="1:6" ht="25.5">
      <c r="A44" s="330" t="s">
        <v>727</v>
      </c>
      <c r="B44" s="203" t="s">
        <v>728</v>
      </c>
      <c r="C44" s="205" t="s">
        <v>729</v>
      </c>
      <c r="D44" s="205" t="s">
        <v>730</v>
      </c>
      <c r="E44" s="331" t="s">
        <v>731</v>
      </c>
      <c r="F44" s="332" t="s">
        <v>1086</v>
      </c>
    </row>
    <row r="45" spans="1:6" s="3" customFormat="1" ht="21" customHeight="1" thickBot="1">
      <c r="A45" s="9" t="s">
        <v>4</v>
      </c>
      <c r="B45" s="70" t="s">
        <v>368</v>
      </c>
      <c r="C45" s="13"/>
      <c r="D45" s="56"/>
      <c r="E45" s="30"/>
      <c r="F45" s="30"/>
    </row>
    <row r="46" spans="1:6" s="3" customFormat="1" ht="46.5" customHeight="1" thickBot="1">
      <c r="A46" s="13" t="s">
        <v>30</v>
      </c>
      <c r="B46" s="69" t="s">
        <v>369</v>
      </c>
      <c r="C46" s="13">
        <v>2</v>
      </c>
      <c r="D46" s="56" t="s">
        <v>1</v>
      </c>
      <c r="E46" s="351"/>
      <c r="F46" s="30">
        <f>ROUND(E46,2)*C46</f>
        <v>0</v>
      </c>
    </row>
    <row r="47" spans="1:6" s="3" customFormat="1" ht="62.25" customHeight="1" thickBot="1">
      <c r="A47" s="13" t="s">
        <v>31</v>
      </c>
      <c r="B47" s="69" t="s">
        <v>370</v>
      </c>
      <c r="C47" s="13">
        <v>35</v>
      </c>
      <c r="D47" s="56" t="s">
        <v>1</v>
      </c>
      <c r="E47" s="351"/>
      <c r="F47" s="30">
        <f>ROUND(E47,2)*C47</f>
        <v>0</v>
      </c>
    </row>
    <row r="48" spans="1:6" s="3" customFormat="1" ht="28.5" customHeight="1" thickBot="1">
      <c r="A48" s="58" t="s">
        <v>32</v>
      </c>
      <c r="B48" s="71" t="s">
        <v>371</v>
      </c>
      <c r="C48" s="13">
        <v>10</v>
      </c>
      <c r="D48" s="56" t="s">
        <v>1</v>
      </c>
      <c r="E48" s="351"/>
      <c r="F48" s="30">
        <f>ROUND(E48,2)*C48</f>
        <v>0</v>
      </c>
    </row>
    <row r="49" spans="1:6" s="3" customFormat="1" ht="43.5" customHeight="1" thickBot="1">
      <c r="A49" s="13" t="s">
        <v>372</v>
      </c>
      <c r="B49" s="63" t="s">
        <v>373</v>
      </c>
      <c r="C49" s="13">
        <v>5</v>
      </c>
      <c r="D49" s="56" t="s">
        <v>1</v>
      </c>
      <c r="E49" s="351"/>
      <c r="F49" s="30">
        <f>ROUND(E49,2)*C49</f>
        <v>0</v>
      </c>
    </row>
    <row r="50" spans="1:6" s="3" customFormat="1" ht="18.75" customHeight="1" thickBot="1">
      <c r="A50" s="13" t="s">
        <v>374</v>
      </c>
      <c r="B50" s="68" t="s">
        <v>375</v>
      </c>
      <c r="C50" s="13">
        <v>1</v>
      </c>
      <c r="D50" s="56" t="s">
        <v>363</v>
      </c>
      <c r="E50" s="351"/>
      <c r="F50" s="30">
        <f>ROUND(E50,2)*C50</f>
        <v>0</v>
      </c>
    </row>
    <row r="51" spans="1:6" s="2" customFormat="1" ht="21" customHeight="1">
      <c r="A51" s="9"/>
      <c r="B51" s="70" t="s">
        <v>376</v>
      </c>
      <c r="C51" s="16"/>
      <c r="D51" s="17"/>
      <c r="E51" s="18"/>
      <c r="F51" s="12">
        <f>SUM(F46:F50)</f>
        <v>0</v>
      </c>
    </row>
    <row r="52" spans="1:6" s="2" customFormat="1" ht="21" customHeight="1">
      <c r="A52" s="19"/>
      <c r="B52" s="65"/>
      <c r="C52" s="16"/>
      <c r="D52" s="17"/>
      <c r="E52" s="18"/>
      <c r="F52" s="12"/>
    </row>
    <row r="53" spans="1:6" ht="25.5">
      <c r="A53" s="330" t="s">
        <v>727</v>
      </c>
      <c r="B53" s="203" t="s">
        <v>728</v>
      </c>
      <c r="C53" s="205" t="s">
        <v>729</v>
      </c>
      <c r="D53" s="205" t="s">
        <v>730</v>
      </c>
      <c r="E53" s="331" t="s">
        <v>731</v>
      </c>
      <c r="F53" s="332" t="s">
        <v>1086</v>
      </c>
    </row>
    <row r="54" spans="1:6" s="3" customFormat="1" ht="21" customHeight="1" thickBot="1">
      <c r="A54" s="10" t="s">
        <v>5</v>
      </c>
      <c r="B54" s="23" t="s">
        <v>377</v>
      </c>
      <c r="C54" s="22"/>
      <c r="D54" s="22"/>
      <c r="E54" s="72"/>
      <c r="F54" s="20"/>
    </row>
    <row r="55" spans="1:6" s="3" customFormat="1" ht="44.25" customHeight="1" thickBot="1">
      <c r="A55" s="21" t="s">
        <v>36</v>
      </c>
      <c r="B55" s="73" t="s">
        <v>378</v>
      </c>
      <c r="C55" s="22">
        <v>1</v>
      </c>
      <c r="D55" s="22" t="s">
        <v>53</v>
      </c>
      <c r="E55" s="351"/>
      <c r="F55" s="30">
        <f>ROUND(E55,2)*C55</f>
        <v>0</v>
      </c>
    </row>
    <row r="56" spans="1:6" s="3" customFormat="1" ht="44.25" customHeight="1" thickBot="1">
      <c r="A56" s="74" t="s">
        <v>37</v>
      </c>
      <c r="B56" s="71" t="s">
        <v>379</v>
      </c>
      <c r="C56" s="22">
        <v>1</v>
      </c>
      <c r="D56" s="22" t="s">
        <v>53</v>
      </c>
      <c r="E56" s="351"/>
      <c r="F56" s="30">
        <f>ROUND(E56,2)*C56</f>
        <v>0</v>
      </c>
    </row>
    <row r="57" spans="1:6" s="2" customFormat="1" ht="25.5" customHeight="1">
      <c r="A57" s="9"/>
      <c r="B57" s="23" t="s">
        <v>380</v>
      </c>
      <c r="C57" s="16"/>
      <c r="D57" s="17"/>
      <c r="E57" s="18"/>
      <c r="F57" s="12">
        <f>SUM(F55:F56)</f>
        <v>0</v>
      </c>
    </row>
    <row r="58" spans="1:6" s="2" customFormat="1" ht="17.25" customHeight="1">
      <c r="A58" s="9"/>
      <c r="B58" s="39"/>
      <c r="C58" s="16"/>
      <c r="D58" s="17"/>
      <c r="E58" s="18"/>
      <c r="F58" s="12"/>
    </row>
  </sheetData>
  <sheetProtection password="C48A" sheet="1"/>
  <protectedRanges>
    <protectedRange sqref="C54:E54 C55:D56" name="Obseg1_13_1_7"/>
    <protectedRange sqref="C2:C7 E2:E7" name="Obseg1_13_1_1_2"/>
  </protectedRange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0"/>
  <sheetViews>
    <sheetView zoomScalePageLayoutView="0" workbookViewId="0" topLeftCell="A1">
      <selection activeCell="E24" sqref="E24"/>
    </sheetView>
  </sheetViews>
  <sheetFormatPr defaultColWidth="8.796875" defaultRowHeight="14.25"/>
  <cols>
    <col min="1" max="1" width="8.69921875" style="0" customWidth="1"/>
    <col min="2" max="2" width="49.09765625" style="0" customWidth="1"/>
    <col min="3" max="3" width="9.59765625" style="0" customWidth="1"/>
    <col min="4" max="4" width="10.3984375" style="0" customWidth="1"/>
    <col min="5" max="5" width="12.3984375" style="0" customWidth="1"/>
    <col min="6" max="6" width="15.19921875" style="0" customWidth="1"/>
  </cols>
  <sheetData>
    <row r="1" spans="1:6" ht="26.25" thickBot="1">
      <c r="A1" s="374"/>
      <c r="B1" s="375" t="s">
        <v>1103</v>
      </c>
      <c r="C1" s="205" t="s">
        <v>729</v>
      </c>
      <c r="D1" s="205" t="s">
        <v>730</v>
      </c>
      <c r="E1" s="331" t="s">
        <v>731</v>
      </c>
      <c r="F1" s="332" t="s">
        <v>1086</v>
      </c>
    </row>
    <row r="2" spans="1:6" ht="15" thickBot="1">
      <c r="A2" s="356" t="s">
        <v>2</v>
      </c>
      <c r="B2" s="48" t="s">
        <v>323</v>
      </c>
      <c r="C2" s="13" t="s">
        <v>53</v>
      </c>
      <c r="D2" s="14">
        <v>1</v>
      </c>
      <c r="E2" s="424">
        <f>F15</f>
        <v>0</v>
      </c>
      <c r="F2" s="30">
        <f>E2*D2</f>
        <v>0</v>
      </c>
    </row>
    <row r="3" spans="1:6" ht="15" thickBot="1">
      <c r="A3" s="356" t="s">
        <v>3</v>
      </c>
      <c r="B3" s="48" t="s">
        <v>357</v>
      </c>
      <c r="C3" s="13" t="s">
        <v>53</v>
      </c>
      <c r="D3" s="14">
        <v>1</v>
      </c>
      <c r="E3" s="424">
        <f>F29</f>
        <v>0</v>
      </c>
      <c r="F3" s="30">
        <f>E3*D3</f>
        <v>0</v>
      </c>
    </row>
    <row r="4" spans="1:6" ht="14.25">
      <c r="A4" s="356"/>
      <c r="B4" s="48" t="s">
        <v>1104</v>
      </c>
      <c r="C4" s="13"/>
      <c r="D4" s="14"/>
      <c r="E4" s="372"/>
      <c r="F4" s="30">
        <f>SUM(F2:F3)</f>
        <v>0</v>
      </c>
    </row>
    <row r="5" spans="1:6" ht="14.25">
      <c r="A5" s="356"/>
      <c r="B5" s="48"/>
      <c r="C5" s="13"/>
      <c r="D5" s="14"/>
      <c r="E5" s="387"/>
      <c r="F5" s="30"/>
    </row>
    <row r="6" spans="1:6" ht="25.5">
      <c r="A6" s="330" t="s">
        <v>727</v>
      </c>
      <c r="B6" s="203" t="s">
        <v>728</v>
      </c>
      <c r="C6" s="205" t="s">
        <v>729</v>
      </c>
      <c r="D6" s="205" t="s">
        <v>730</v>
      </c>
      <c r="E6" s="331" t="s">
        <v>731</v>
      </c>
      <c r="F6" s="332" t="s">
        <v>1086</v>
      </c>
    </row>
    <row r="7" spans="1:6" ht="15.75">
      <c r="A7" s="9"/>
      <c r="B7" s="60" t="s">
        <v>382</v>
      </c>
      <c r="C7" s="10"/>
      <c r="D7" s="11"/>
      <c r="E7" s="11"/>
      <c r="F7" s="11"/>
    </row>
    <row r="8" spans="1:6" ht="15.75" thickBot="1">
      <c r="A8" s="77" t="s">
        <v>2</v>
      </c>
      <c r="B8" s="62" t="s">
        <v>323</v>
      </c>
      <c r="C8" s="10"/>
      <c r="D8" s="11"/>
      <c r="E8" s="11"/>
      <c r="F8" s="11"/>
    </row>
    <row r="9" spans="1:6" ht="53.25" customHeight="1" thickBot="1">
      <c r="A9" s="78" t="s">
        <v>22</v>
      </c>
      <c r="B9" s="80" t="s">
        <v>383</v>
      </c>
      <c r="C9" s="78">
        <v>1</v>
      </c>
      <c r="D9" s="88" t="s">
        <v>0</v>
      </c>
      <c r="E9" s="351"/>
      <c r="F9" s="30">
        <f aca="true" t="shared" si="0" ref="F9:F14">ROUND(E9,2)*C9</f>
        <v>0</v>
      </c>
    </row>
    <row r="10" spans="1:6" ht="14.25" customHeight="1" thickBot="1">
      <c r="A10" s="78" t="s">
        <v>41</v>
      </c>
      <c r="B10" s="80" t="s">
        <v>384</v>
      </c>
      <c r="C10" s="78">
        <v>1</v>
      </c>
      <c r="D10" s="88" t="s">
        <v>0</v>
      </c>
      <c r="E10" s="351"/>
      <c r="F10" s="30">
        <f t="shared" si="0"/>
        <v>0</v>
      </c>
    </row>
    <row r="11" spans="1:6" ht="27.75" customHeight="1" thickBot="1">
      <c r="A11" s="78" t="s">
        <v>65</v>
      </c>
      <c r="B11" s="80" t="s">
        <v>385</v>
      </c>
      <c r="C11" s="78">
        <v>1</v>
      </c>
      <c r="D11" s="88" t="s">
        <v>0</v>
      </c>
      <c r="E11" s="351"/>
      <c r="F11" s="30">
        <f t="shared" si="0"/>
        <v>0</v>
      </c>
    </row>
    <row r="12" spans="1:6" ht="15" customHeight="1" thickBot="1">
      <c r="A12" s="78" t="s">
        <v>72</v>
      </c>
      <c r="B12" s="80" t="s">
        <v>386</v>
      </c>
      <c r="C12" s="78">
        <v>1</v>
      </c>
      <c r="D12" s="88" t="s">
        <v>0</v>
      </c>
      <c r="E12" s="351"/>
      <c r="F12" s="30">
        <f t="shared" si="0"/>
        <v>0</v>
      </c>
    </row>
    <row r="13" spans="1:6" ht="14.25" customHeight="1" thickBot="1">
      <c r="A13" s="78" t="s">
        <v>74</v>
      </c>
      <c r="B13" s="80" t="s">
        <v>387</v>
      </c>
      <c r="C13" s="78">
        <v>1</v>
      </c>
      <c r="D13" s="88" t="s">
        <v>0</v>
      </c>
      <c r="E13" s="351"/>
      <c r="F13" s="30">
        <f t="shared" si="0"/>
        <v>0</v>
      </c>
    </row>
    <row r="14" spans="1:6" ht="53.25" customHeight="1" thickBot="1">
      <c r="A14" s="79" t="s">
        <v>328</v>
      </c>
      <c r="B14" s="80" t="s">
        <v>388</v>
      </c>
      <c r="C14" s="78">
        <v>1</v>
      </c>
      <c r="D14" s="88" t="s">
        <v>53</v>
      </c>
      <c r="E14" s="351"/>
      <c r="F14" s="30">
        <f t="shared" si="0"/>
        <v>0</v>
      </c>
    </row>
    <row r="15" spans="1:6" ht="15">
      <c r="A15" s="9"/>
      <c r="B15" s="62" t="s">
        <v>356</v>
      </c>
      <c r="C15" s="9"/>
      <c r="D15" s="76"/>
      <c r="E15" s="31"/>
      <c r="F15" s="91">
        <f>SUM(F9:F14)</f>
        <v>0</v>
      </c>
    </row>
    <row r="16" spans="1:6" ht="15">
      <c r="A16" s="9"/>
      <c r="B16" s="62"/>
      <c r="C16" s="9"/>
      <c r="D16" s="76"/>
      <c r="E16" s="31"/>
      <c r="F16" s="91"/>
    </row>
    <row r="17" spans="1:6" ht="25.5">
      <c r="A17" s="330" t="s">
        <v>727</v>
      </c>
      <c r="B17" s="203" t="s">
        <v>728</v>
      </c>
      <c r="C17" s="205" t="s">
        <v>729</v>
      </c>
      <c r="D17" s="205" t="s">
        <v>730</v>
      </c>
      <c r="E17" s="331" t="s">
        <v>731</v>
      </c>
      <c r="F17" s="332" t="s">
        <v>1086</v>
      </c>
    </row>
    <row r="18" spans="1:6" ht="15.75" thickBot="1">
      <c r="A18" s="9" t="s">
        <v>3</v>
      </c>
      <c r="B18" s="66" t="s">
        <v>357</v>
      </c>
      <c r="C18" s="13"/>
      <c r="D18" s="56"/>
      <c r="E18" s="30"/>
      <c r="F18" s="30"/>
    </row>
    <row r="19" spans="1:6" ht="53.25" customHeight="1" thickBot="1">
      <c r="A19" s="78" t="s">
        <v>24</v>
      </c>
      <c r="B19" s="80" t="s">
        <v>389</v>
      </c>
      <c r="C19" s="78">
        <v>1</v>
      </c>
      <c r="D19" s="89" t="s">
        <v>0</v>
      </c>
      <c r="E19" s="351"/>
      <c r="F19" s="30">
        <f aca="true" t="shared" si="1" ref="F19:F28">ROUND(E19,2)*C19</f>
        <v>0</v>
      </c>
    </row>
    <row r="20" spans="1:6" ht="40.5" customHeight="1" thickBot="1">
      <c r="A20" s="78" t="s">
        <v>25</v>
      </c>
      <c r="B20" s="81" t="s">
        <v>390</v>
      </c>
      <c r="C20" s="78">
        <v>1</v>
      </c>
      <c r="D20" s="89" t="s">
        <v>0</v>
      </c>
      <c r="E20" s="351"/>
      <c r="F20" s="30">
        <f t="shared" si="1"/>
        <v>0</v>
      </c>
    </row>
    <row r="21" spans="1:6" ht="56.25" customHeight="1" thickBot="1">
      <c r="A21" s="78" t="s">
        <v>26</v>
      </c>
      <c r="B21" s="81" t="s">
        <v>391</v>
      </c>
      <c r="C21" s="78">
        <v>1</v>
      </c>
      <c r="D21" s="89" t="s">
        <v>0</v>
      </c>
      <c r="E21" s="351"/>
      <c r="F21" s="30">
        <f t="shared" si="1"/>
        <v>0</v>
      </c>
    </row>
    <row r="22" spans="1:6" ht="20.25" customHeight="1" thickBot="1">
      <c r="A22" s="78" t="s">
        <v>27</v>
      </c>
      <c r="B22" s="81" t="s">
        <v>392</v>
      </c>
      <c r="C22" s="78">
        <v>1</v>
      </c>
      <c r="D22" s="89" t="s">
        <v>0</v>
      </c>
      <c r="E22" s="351"/>
      <c r="F22" s="30">
        <f t="shared" si="1"/>
        <v>0</v>
      </c>
    </row>
    <row r="23" spans="1:6" ht="43.5" customHeight="1" thickBot="1">
      <c r="A23" s="78" t="s">
        <v>28</v>
      </c>
      <c r="B23" s="81" t="s">
        <v>393</v>
      </c>
      <c r="C23" s="78">
        <v>2</v>
      </c>
      <c r="D23" s="89" t="s">
        <v>0</v>
      </c>
      <c r="E23" s="351"/>
      <c r="F23" s="30">
        <f t="shared" si="1"/>
        <v>0</v>
      </c>
    </row>
    <row r="24" spans="1:6" ht="42.75" customHeight="1" thickBot="1">
      <c r="A24" s="78" t="s">
        <v>29</v>
      </c>
      <c r="B24" s="81" t="s">
        <v>394</v>
      </c>
      <c r="C24" s="78">
        <v>1</v>
      </c>
      <c r="D24" s="89" t="s">
        <v>53</v>
      </c>
      <c r="E24" s="351"/>
      <c r="F24" s="30">
        <f t="shared" si="1"/>
        <v>0</v>
      </c>
    </row>
    <row r="25" spans="1:6" ht="15" thickBot="1">
      <c r="A25" s="78" t="s">
        <v>94</v>
      </c>
      <c r="B25" s="81" t="s">
        <v>395</v>
      </c>
      <c r="C25" s="78">
        <v>1</v>
      </c>
      <c r="D25" s="89" t="s">
        <v>399</v>
      </c>
      <c r="E25" s="351"/>
      <c r="F25" s="30">
        <f t="shared" si="1"/>
        <v>0</v>
      </c>
    </row>
    <row r="26" spans="1:6" ht="17.25" customHeight="1" thickBot="1">
      <c r="A26" s="78" t="s">
        <v>96</v>
      </c>
      <c r="B26" s="82" t="s">
        <v>396</v>
      </c>
      <c r="C26" s="86">
        <v>1</v>
      </c>
      <c r="D26" s="78" t="s">
        <v>0</v>
      </c>
      <c r="E26" s="351"/>
      <c r="F26" s="30">
        <f t="shared" si="1"/>
        <v>0</v>
      </c>
    </row>
    <row r="27" spans="1:6" ht="40.5" customHeight="1" thickBot="1">
      <c r="A27" s="78" t="s">
        <v>1106</v>
      </c>
      <c r="B27" s="83" t="s">
        <v>397</v>
      </c>
      <c r="C27" s="86">
        <v>1</v>
      </c>
      <c r="D27" s="78" t="s">
        <v>0</v>
      </c>
      <c r="E27" s="351"/>
      <c r="F27" s="30">
        <f t="shared" si="1"/>
        <v>0</v>
      </c>
    </row>
    <row r="28" spans="1:6" ht="42" customHeight="1" thickBot="1">
      <c r="A28" s="78" t="s">
        <v>381</v>
      </c>
      <c r="B28" s="84" t="s">
        <v>398</v>
      </c>
      <c r="C28" s="87">
        <v>3</v>
      </c>
      <c r="D28" s="90" t="s">
        <v>0</v>
      </c>
      <c r="E28" s="351"/>
      <c r="F28" s="30">
        <f t="shared" si="1"/>
        <v>0</v>
      </c>
    </row>
    <row r="29" spans="1:6" ht="15">
      <c r="A29" s="9"/>
      <c r="B29" s="66" t="s">
        <v>367</v>
      </c>
      <c r="C29" s="9"/>
      <c r="D29" s="76"/>
      <c r="E29" s="31"/>
      <c r="F29" s="91">
        <f>SUM(F19:F28)</f>
        <v>0</v>
      </c>
    </row>
    <row r="30" spans="1:6" ht="15">
      <c r="A30" s="9"/>
      <c r="B30" s="85"/>
      <c r="C30" s="9"/>
      <c r="D30" s="76"/>
      <c r="E30" s="31"/>
      <c r="F30" s="31"/>
    </row>
  </sheetData>
  <sheetProtection password="C48A" sheet="1" selectLockedCells="1"/>
  <protectedRanges>
    <protectedRange sqref="C2:C5 E2:E5" name="Obseg1_13_1_1_2"/>
  </protectedRange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3">
      <selection activeCell="E19" sqref="E19 C19"/>
    </sheetView>
  </sheetViews>
  <sheetFormatPr defaultColWidth="8.796875" defaultRowHeight="14.25"/>
  <cols>
    <col min="1" max="1" width="8.8984375" style="0" customWidth="1"/>
    <col min="2" max="2" width="51.19921875" style="0" customWidth="1"/>
    <col min="3" max="3" width="9.59765625" style="0" customWidth="1"/>
    <col min="4" max="4" width="10.3984375" style="0" customWidth="1"/>
    <col min="5" max="5" width="13.09765625" style="0" customWidth="1"/>
    <col min="6" max="6" width="13.3984375" style="0" customWidth="1"/>
  </cols>
  <sheetData>
    <row r="1" spans="1:6" ht="26.25" thickBot="1">
      <c r="A1" s="374"/>
      <c r="B1" s="375" t="s">
        <v>1107</v>
      </c>
      <c r="C1" s="205" t="s">
        <v>729</v>
      </c>
      <c r="D1" s="205" t="s">
        <v>730</v>
      </c>
      <c r="E1" s="331" t="s">
        <v>731</v>
      </c>
      <c r="F1" s="332" t="s">
        <v>1086</v>
      </c>
    </row>
    <row r="2" spans="1:6" ht="15" thickBot="1">
      <c r="A2" s="356" t="s">
        <v>2</v>
      </c>
      <c r="B2" s="48" t="s">
        <v>323</v>
      </c>
      <c r="C2" s="13" t="s">
        <v>53</v>
      </c>
      <c r="D2" s="14">
        <v>1</v>
      </c>
      <c r="E2" s="351">
        <f>F13</f>
        <v>0</v>
      </c>
      <c r="F2" s="30">
        <f>E2*D2</f>
        <v>0</v>
      </c>
    </row>
    <row r="3" spans="1:6" ht="15" thickBot="1">
      <c r="A3" s="356" t="s">
        <v>3</v>
      </c>
      <c r="B3" s="48" t="s">
        <v>357</v>
      </c>
      <c r="C3" s="13" t="s">
        <v>53</v>
      </c>
      <c r="D3" s="14">
        <v>1</v>
      </c>
      <c r="E3" s="351">
        <f>F20</f>
        <v>0</v>
      </c>
      <c r="F3" s="30">
        <f>E3*D3</f>
        <v>0</v>
      </c>
    </row>
    <row r="4" spans="1:6" ht="15" thickBot="1">
      <c r="A4" s="356" t="s">
        <v>4</v>
      </c>
      <c r="B4" s="48" t="s">
        <v>1108</v>
      </c>
      <c r="C4" s="13" t="s">
        <v>53</v>
      </c>
      <c r="D4" s="14">
        <v>1</v>
      </c>
      <c r="E4" s="351">
        <f>F28</f>
        <v>0</v>
      </c>
      <c r="F4" s="30">
        <f>E4*D4</f>
        <v>0</v>
      </c>
    </row>
    <row r="5" spans="1:6" ht="14.25">
      <c r="A5" s="356"/>
      <c r="B5" s="48" t="s">
        <v>1109</v>
      </c>
      <c r="C5" s="13"/>
      <c r="D5" s="14"/>
      <c r="E5" s="372"/>
      <c r="F5" s="30">
        <f>SUM(F2:F4)</f>
        <v>0</v>
      </c>
    </row>
    <row r="7" spans="1:6" ht="25.5">
      <c r="A7" s="330" t="s">
        <v>727</v>
      </c>
      <c r="B7" s="203" t="s">
        <v>728</v>
      </c>
      <c r="C7" s="205" t="s">
        <v>729</v>
      </c>
      <c r="D7" s="205" t="s">
        <v>730</v>
      </c>
      <c r="E7" s="331" t="s">
        <v>731</v>
      </c>
      <c r="F7" s="332" t="s">
        <v>1086</v>
      </c>
    </row>
    <row r="8" spans="1:6" ht="15.75">
      <c r="A8" s="9"/>
      <c r="B8" s="60" t="s">
        <v>400</v>
      </c>
      <c r="C8" s="10" t="s">
        <v>8</v>
      </c>
      <c r="D8" s="11" t="s">
        <v>9</v>
      </c>
      <c r="E8" s="11" t="s">
        <v>11</v>
      </c>
      <c r="F8" s="11" t="s">
        <v>12</v>
      </c>
    </row>
    <row r="9" spans="1:6" ht="15.75" thickBot="1">
      <c r="A9" s="61" t="s">
        <v>2</v>
      </c>
      <c r="B9" s="62" t="s">
        <v>323</v>
      </c>
      <c r="C9" s="10"/>
      <c r="D9" s="11"/>
      <c r="E9" s="11"/>
      <c r="F9" s="11"/>
    </row>
    <row r="10" spans="1:6" ht="273" customHeight="1" thickBot="1">
      <c r="A10" s="13" t="s">
        <v>22</v>
      </c>
      <c r="B10" s="63" t="s">
        <v>401</v>
      </c>
      <c r="C10" s="13">
        <v>1</v>
      </c>
      <c r="D10" s="14" t="s">
        <v>53</v>
      </c>
      <c r="E10" s="351"/>
      <c r="F10" s="30">
        <f>ROUND(E10,2)*C10</f>
        <v>0</v>
      </c>
    </row>
    <row r="11" spans="1:6" ht="16.5" customHeight="1" thickBot="1">
      <c r="A11" s="13" t="s">
        <v>41</v>
      </c>
      <c r="B11" s="63" t="s">
        <v>402</v>
      </c>
      <c r="C11" s="13">
        <v>1</v>
      </c>
      <c r="D11" s="14" t="s">
        <v>0</v>
      </c>
      <c r="E11" s="351"/>
      <c r="F11" s="30">
        <f>ROUND(E11,2)*C11</f>
        <v>0</v>
      </c>
    </row>
    <row r="12" spans="1:6" ht="16.5" customHeight="1" thickBot="1">
      <c r="A12" s="13" t="s">
        <v>65</v>
      </c>
      <c r="B12" s="63" t="s">
        <v>403</v>
      </c>
      <c r="C12" s="13">
        <v>1</v>
      </c>
      <c r="D12" s="14" t="s">
        <v>0</v>
      </c>
      <c r="E12" s="351"/>
      <c r="F12" s="30">
        <f>ROUND(E12,2)*C12</f>
        <v>0</v>
      </c>
    </row>
    <row r="13" spans="1:6" ht="15">
      <c r="A13" s="9"/>
      <c r="B13" s="62" t="s">
        <v>356</v>
      </c>
      <c r="C13" s="16"/>
      <c r="D13" s="17"/>
      <c r="E13" s="18"/>
      <c r="F13" s="12">
        <f>SUM(F10:F12)</f>
        <v>0</v>
      </c>
    </row>
    <row r="14" spans="1:6" ht="15">
      <c r="A14" s="19"/>
      <c r="B14" s="65"/>
      <c r="C14" s="16"/>
      <c r="D14" s="17"/>
      <c r="E14" s="18"/>
      <c r="F14" s="12"/>
    </row>
    <row r="15" spans="1:6" ht="25.5">
      <c r="A15" s="330" t="s">
        <v>727</v>
      </c>
      <c r="B15" s="203" t="s">
        <v>728</v>
      </c>
      <c r="C15" s="205" t="s">
        <v>729</v>
      </c>
      <c r="D15" s="205" t="s">
        <v>730</v>
      </c>
      <c r="E15" s="331" t="s">
        <v>731</v>
      </c>
      <c r="F15" s="332" t="s">
        <v>1086</v>
      </c>
    </row>
    <row r="16" spans="1:6" ht="15.75" thickBot="1">
      <c r="A16" s="9" t="s">
        <v>3</v>
      </c>
      <c r="B16" s="66" t="s">
        <v>357</v>
      </c>
      <c r="C16" s="13"/>
      <c r="D16" s="56"/>
      <c r="E16" s="30"/>
      <c r="F16" s="30"/>
    </row>
    <row r="17" spans="1:11" ht="19.5" customHeight="1" thickBot="1">
      <c r="A17" s="13" t="s">
        <v>24</v>
      </c>
      <c r="B17" s="67" t="s">
        <v>404</v>
      </c>
      <c r="C17" s="13">
        <v>1</v>
      </c>
      <c r="D17" s="56" t="s">
        <v>53</v>
      </c>
      <c r="E17" s="351"/>
      <c r="F17" s="30">
        <f>ROUND(E17,2)*C17</f>
        <v>0</v>
      </c>
      <c r="K17" s="93"/>
    </row>
    <row r="18" spans="1:6" ht="19.5" customHeight="1" thickBot="1">
      <c r="A18" s="13" t="s">
        <v>25</v>
      </c>
      <c r="B18" s="64" t="s">
        <v>405</v>
      </c>
      <c r="C18" s="13">
        <v>1</v>
      </c>
      <c r="D18" s="56" t="s">
        <v>53</v>
      </c>
      <c r="E18" s="351"/>
      <c r="F18" s="30">
        <f>ROUND(E18,2)*C18</f>
        <v>0</v>
      </c>
    </row>
    <row r="19" spans="1:6" ht="18" customHeight="1" thickBot="1">
      <c r="A19" s="13" t="s">
        <v>26</v>
      </c>
      <c r="B19" s="64" t="s">
        <v>406</v>
      </c>
      <c r="C19" s="13">
        <v>1</v>
      </c>
      <c r="D19" s="56" t="s">
        <v>53</v>
      </c>
      <c r="E19" s="351"/>
      <c r="F19" s="30">
        <f>ROUND(E19,2)*C19</f>
        <v>0</v>
      </c>
    </row>
    <row r="20" spans="1:6" ht="15">
      <c r="A20" s="9"/>
      <c r="B20" s="66" t="s">
        <v>367</v>
      </c>
      <c r="C20" s="16"/>
      <c r="D20" s="17"/>
      <c r="E20" s="18"/>
      <c r="F20" s="12">
        <f>SUM(F17:F19)</f>
        <v>0</v>
      </c>
    </row>
    <row r="21" spans="1:6" ht="15">
      <c r="A21" s="19"/>
      <c r="B21" s="65"/>
      <c r="C21" s="16"/>
      <c r="D21" s="17"/>
      <c r="E21" s="18"/>
      <c r="F21" s="12"/>
    </row>
    <row r="22" spans="1:6" ht="25.5">
      <c r="A22" s="330" t="s">
        <v>727</v>
      </c>
      <c r="B22" s="203" t="s">
        <v>728</v>
      </c>
      <c r="C22" s="205" t="s">
        <v>729</v>
      </c>
      <c r="D22" s="205" t="s">
        <v>730</v>
      </c>
      <c r="E22" s="331" t="s">
        <v>731</v>
      </c>
      <c r="F22" s="332" t="s">
        <v>1086</v>
      </c>
    </row>
    <row r="23" spans="1:6" ht="21" customHeight="1" thickBot="1">
      <c r="A23" s="9" t="s">
        <v>4</v>
      </c>
      <c r="B23" s="70" t="s">
        <v>368</v>
      </c>
      <c r="C23" s="13"/>
      <c r="D23" s="56"/>
      <c r="E23" s="30"/>
      <c r="F23" s="30"/>
    </row>
    <row r="24" spans="1:6" ht="19.5" customHeight="1" thickBot="1">
      <c r="A24" s="13" t="s">
        <v>30</v>
      </c>
      <c r="B24" s="69" t="s">
        <v>407</v>
      </c>
      <c r="C24" s="13">
        <v>25</v>
      </c>
      <c r="D24" s="56" t="s">
        <v>1</v>
      </c>
      <c r="E24" s="351"/>
      <c r="F24" s="30">
        <f>ROUND(E24,2)*C24</f>
        <v>0</v>
      </c>
    </row>
    <row r="25" spans="1:6" ht="18" customHeight="1" thickBot="1">
      <c r="A25" s="13" t="s">
        <v>31</v>
      </c>
      <c r="B25" s="69" t="s">
        <v>408</v>
      </c>
      <c r="C25" s="13">
        <v>25</v>
      </c>
      <c r="D25" s="56" t="s">
        <v>1</v>
      </c>
      <c r="E25" s="351"/>
      <c r="F25" s="30">
        <f>ROUND(E25,2)*C25</f>
        <v>0</v>
      </c>
    </row>
    <row r="26" spans="1:6" ht="18.75" customHeight="1" thickBot="1">
      <c r="A26" s="58" t="s">
        <v>32</v>
      </c>
      <c r="B26" s="71" t="s">
        <v>409</v>
      </c>
      <c r="C26" s="13">
        <v>25</v>
      </c>
      <c r="D26" s="56" t="s">
        <v>1</v>
      </c>
      <c r="E26" s="351"/>
      <c r="F26" s="30">
        <f>ROUND(E26,2)*C26</f>
        <v>0</v>
      </c>
    </row>
    <row r="27" spans="1:6" ht="15" thickBot="1">
      <c r="A27" s="13" t="s">
        <v>372</v>
      </c>
      <c r="B27" s="92" t="s">
        <v>375</v>
      </c>
      <c r="C27" s="13">
        <v>1</v>
      </c>
      <c r="D27" s="56" t="s">
        <v>53</v>
      </c>
      <c r="E27" s="351"/>
      <c r="F27" s="30">
        <f>ROUND(E27,2)*C27</f>
        <v>0</v>
      </c>
    </row>
    <row r="28" spans="1:6" ht="21.75" customHeight="1">
      <c r="A28" s="9"/>
      <c r="B28" s="70" t="s">
        <v>376</v>
      </c>
      <c r="C28" s="16"/>
      <c r="D28" s="17"/>
      <c r="E28" s="18"/>
      <c r="F28" s="12">
        <f>SUM(F24:F27)</f>
        <v>0</v>
      </c>
    </row>
    <row r="29" spans="1:6" ht="15">
      <c r="A29" s="19"/>
      <c r="B29" s="65"/>
      <c r="C29" s="16"/>
      <c r="D29" s="17"/>
      <c r="E29" s="18"/>
      <c r="F29" s="12"/>
    </row>
  </sheetData>
  <sheetProtection password="C48A" sheet="1"/>
  <protectedRanges>
    <protectedRange sqref="C2:C5 E2:E5" name="Obseg1_13_1_1_2"/>
  </protectedRange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05"/>
  <sheetViews>
    <sheetView zoomScalePageLayoutView="0" workbookViewId="0" topLeftCell="A95">
      <selection activeCell="C105" sqref="C105"/>
    </sheetView>
  </sheetViews>
  <sheetFormatPr defaultColWidth="8.796875" defaultRowHeight="14.25"/>
  <cols>
    <col min="1" max="1" width="5.19921875" style="422" customWidth="1"/>
    <col min="2" max="2" width="8.3984375" style="388" customWidth="1"/>
    <col min="3" max="3" width="45.5" style="0" customWidth="1"/>
    <col min="4" max="4" width="17.3984375" style="0" customWidth="1"/>
    <col min="5" max="5" width="18.19921875" style="0" customWidth="1"/>
    <col min="6" max="6" width="6.69921875" style="0" customWidth="1"/>
    <col min="7" max="7" width="18.09765625" style="0" customWidth="1"/>
  </cols>
  <sheetData>
    <row r="1" spans="1:9" s="404" customFormat="1" ht="15.75">
      <c r="A1" s="441" t="s">
        <v>410</v>
      </c>
      <c r="B1" s="442"/>
      <c r="C1" s="442"/>
      <c r="D1" s="442"/>
      <c r="E1" s="442"/>
      <c r="F1" s="442"/>
      <c r="G1" s="443"/>
      <c r="H1" s="389"/>
      <c r="I1" s="389"/>
    </row>
    <row r="2" spans="1:9" s="404" customFormat="1" ht="45">
      <c r="A2" s="390" t="s">
        <v>411</v>
      </c>
      <c r="B2" s="394" t="s">
        <v>412</v>
      </c>
      <c r="C2" s="394" t="s">
        <v>413</v>
      </c>
      <c r="D2" s="394" t="s">
        <v>414</v>
      </c>
      <c r="E2" s="399" t="s">
        <v>415</v>
      </c>
      <c r="F2" s="394" t="s">
        <v>416</v>
      </c>
      <c r="G2" s="394" t="s">
        <v>417</v>
      </c>
      <c r="H2" s="405"/>
      <c r="I2" s="389"/>
    </row>
    <row r="3" spans="1:9" s="404" customFormat="1" ht="139.5" customHeight="1">
      <c r="A3" s="391" t="s">
        <v>2</v>
      </c>
      <c r="B3" s="406" t="s">
        <v>418</v>
      </c>
      <c r="C3" s="393" t="s">
        <v>559</v>
      </c>
      <c r="D3" s="399" t="s">
        <v>419</v>
      </c>
      <c r="E3" s="397" t="s">
        <v>420</v>
      </c>
      <c r="F3" s="394">
        <v>1</v>
      </c>
      <c r="G3" s="395"/>
      <c r="H3" s="396"/>
      <c r="I3" s="405"/>
    </row>
    <row r="4" spans="1:9" s="404" customFormat="1" ht="18.75" customHeight="1">
      <c r="A4" s="391" t="s">
        <v>3</v>
      </c>
      <c r="B4" s="395" t="s">
        <v>421</v>
      </c>
      <c r="C4" s="393" t="s">
        <v>422</v>
      </c>
      <c r="D4" s="399" t="s">
        <v>419</v>
      </c>
      <c r="E4" s="393" t="s">
        <v>423</v>
      </c>
      <c r="F4" s="394">
        <v>1</v>
      </c>
      <c r="G4" s="394"/>
      <c r="H4" s="389"/>
      <c r="I4" s="389"/>
    </row>
    <row r="5" spans="1:9" s="404" customFormat="1" ht="34.5" customHeight="1">
      <c r="A5" s="391" t="s">
        <v>4</v>
      </c>
      <c r="B5" s="399" t="s">
        <v>424</v>
      </c>
      <c r="C5" s="393" t="s">
        <v>560</v>
      </c>
      <c r="D5" s="399" t="s">
        <v>419</v>
      </c>
      <c r="E5" s="393" t="s">
        <v>423</v>
      </c>
      <c r="F5" s="394">
        <v>2</v>
      </c>
      <c r="G5" s="397"/>
      <c r="H5" s="389"/>
      <c r="I5" s="400"/>
    </row>
    <row r="6" spans="1:9" s="404" customFormat="1" ht="15">
      <c r="A6" s="391" t="s">
        <v>5</v>
      </c>
      <c r="B6" s="406" t="s">
        <v>425</v>
      </c>
      <c r="C6" s="397" t="s">
        <v>426</v>
      </c>
      <c r="D6" s="399" t="s">
        <v>419</v>
      </c>
      <c r="E6" s="393" t="s">
        <v>423</v>
      </c>
      <c r="F6" s="394">
        <v>1</v>
      </c>
      <c r="G6" s="397"/>
      <c r="H6" s="389"/>
      <c r="I6" s="400"/>
    </row>
    <row r="7" spans="1:9" s="404" customFormat="1" ht="15.75" customHeight="1">
      <c r="A7" s="391" t="s">
        <v>6</v>
      </c>
      <c r="B7" s="399" t="s">
        <v>427</v>
      </c>
      <c r="C7" s="397" t="s">
        <v>428</v>
      </c>
      <c r="D7" s="399" t="s">
        <v>419</v>
      </c>
      <c r="E7" s="393" t="s">
        <v>423</v>
      </c>
      <c r="F7" s="394">
        <v>1</v>
      </c>
      <c r="G7" s="397"/>
      <c r="H7" s="389"/>
      <c r="I7" s="407"/>
    </row>
    <row r="8" spans="1:9" s="404" customFormat="1" ht="16.5" customHeight="1">
      <c r="A8" s="391" t="s">
        <v>38</v>
      </c>
      <c r="B8" s="399" t="s">
        <v>429</v>
      </c>
      <c r="C8" s="393" t="s">
        <v>430</v>
      </c>
      <c r="D8" s="399" t="s">
        <v>419</v>
      </c>
      <c r="E8" s="393" t="s">
        <v>423</v>
      </c>
      <c r="F8" s="394">
        <v>1</v>
      </c>
      <c r="G8" s="397"/>
      <c r="H8" s="408"/>
      <c r="I8" s="409"/>
    </row>
    <row r="9" spans="1:9" s="404" customFormat="1" ht="18.75" customHeight="1">
      <c r="A9" s="391" t="s">
        <v>40</v>
      </c>
      <c r="B9" s="410" t="s">
        <v>431</v>
      </c>
      <c r="C9" s="393" t="s">
        <v>432</v>
      </c>
      <c r="D9" s="399" t="s">
        <v>419</v>
      </c>
      <c r="E9" s="393" t="s">
        <v>423</v>
      </c>
      <c r="F9" s="394">
        <v>1</v>
      </c>
      <c r="G9" s="397"/>
      <c r="H9" s="389"/>
      <c r="I9" s="411"/>
    </row>
    <row r="10" spans="1:9" s="404" customFormat="1" ht="16.5" customHeight="1">
      <c r="A10" s="391" t="s">
        <v>7</v>
      </c>
      <c r="B10" s="399" t="s">
        <v>433</v>
      </c>
      <c r="C10" s="393" t="s">
        <v>434</v>
      </c>
      <c r="D10" s="399" t="s">
        <v>419</v>
      </c>
      <c r="E10" s="393" t="s">
        <v>423</v>
      </c>
      <c r="F10" s="394">
        <v>1</v>
      </c>
      <c r="G10" s="397"/>
      <c r="H10" s="408"/>
      <c r="I10" s="409"/>
    </row>
    <row r="11" spans="1:9" s="404" customFormat="1" ht="17.25" customHeight="1">
      <c r="A11" s="391" t="s">
        <v>188</v>
      </c>
      <c r="B11" s="410" t="s">
        <v>435</v>
      </c>
      <c r="C11" s="393" t="s">
        <v>436</v>
      </c>
      <c r="D11" s="399" t="s">
        <v>419</v>
      </c>
      <c r="E11" s="393" t="s">
        <v>423</v>
      </c>
      <c r="F11" s="394">
        <v>1</v>
      </c>
      <c r="G11" s="397"/>
      <c r="H11" s="389"/>
      <c r="I11" s="411"/>
    </row>
    <row r="12" spans="1:9" s="404" customFormat="1" ht="32.25" customHeight="1">
      <c r="A12" s="391" t="s">
        <v>197</v>
      </c>
      <c r="B12" s="399" t="s">
        <v>437</v>
      </c>
      <c r="C12" s="393" t="s">
        <v>561</v>
      </c>
      <c r="D12" s="399" t="s">
        <v>419</v>
      </c>
      <c r="E12" s="393" t="s">
        <v>423</v>
      </c>
      <c r="F12" s="394">
        <v>2</v>
      </c>
      <c r="G12" s="397"/>
      <c r="H12" s="408"/>
      <c r="I12" s="409"/>
    </row>
    <row r="13" spans="1:9" s="404" customFormat="1" ht="31.5" customHeight="1">
      <c r="A13" s="391" t="s">
        <v>207</v>
      </c>
      <c r="B13" s="410" t="s">
        <v>438</v>
      </c>
      <c r="C13" s="393" t="s">
        <v>560</v>
      </c>
      <c r="D13" s="399" t="s">
        <v>419</v>
      </c>
      <c r="E13" s="393" t="s">
        <v>423</v>
      </c>
      <c r="F13" s="394">
        <v>1</v>
      </c>
      <c r="G13" s="397"/>
      <c r="H13" s="408"/>
      <c r="I13" s="409"/>
    </row>
    <row r="14" spans="1:9" s="404" customFormat="1" ht="18" customHeight="1">
      <c r="A14" s="391" t="s">
        <v>234</v>
      </c>
      <c r="B14" s="410" t="s">
        <v>439</v>
      </c>
      <c r="C14" s="393" t="s">
        <v>562</v>
      </c>
      <c r="D14" s="399" t="s">
        <v>419</v>
      </c>
      <c r="E14" s="393" t="s">
        <v>423</v>
      </c>
      <c r="F14" s="394">
        <v>1</v>
      </c>
      <c r="G14" s="397"/>
      <c r="H14" s="408"/>
      <c r="I14" s="409"/>
    </row>
    <row r="15" spans="1:9" s="404" customFormat="1" ht="29.25" customHeight="1">
      <c r="A15" s="391" t="s">
        <v>239</v>
      </c>
      <c r="B15" s="410" t="s">
        <v>440</v>
      </c>
      <c r="C15" s="393" t="s">
        <v>441</v>
      </c>
      <c r="D15" s="399" t="s">
        <v>419</v>
      </c>
      <c r="E15" s="393" t="s">
        <v>423</v>
      </c>
      <c r="F15" s="394">
        <v>1</v>
      </c>
      <c r="G15" s="397"/>
      <c r="H15" s="408"/>
      <c r="I15" s="409"/>
    </row>
    <row r="16" spans="1:9" s="404" customFormat="1" ht="33" customHeight="1">
      <c r="A16" s="391" t="s">
        <v>247</v>
      </c>
      <c r="B16" s="410" t="s">
        <v>442</v>
      </c>
      <c r="C16" s="393" t="s">
        <v>443</v>
      </c>
      <c r="D16" s="399" t="s">
        <v>419</v>
      </c>
      <c r="E16" s="393" t="s">
        <v>423</v>
      </c>
      <c r="F16" s="394">
        <v>2</v>
      </c>
      <c r="G16" s="397"/>
      <c r="H16" s="389"/>
      <c r="I16" s="400"/>
    </row>
    <row r="17" spans="1:11" s="404" customFormat="1" ht="22.5" customHeight="1">
      <c r="A17" s="391" t="s">
        <v>281</v>
      </c>
      <c r="B17" s="410" t="s">
        <v>444</v>
      </c>
      <c r="C17" s="393" t="s">
        <v>445</v>
      </c>
      <c r="D17" s="399" t="s">
        <v>419</v>
      </c>
      <c r="E17" s="393" t="s">
        <v>423</v>
      </c>
      <c r="F17" s="394">
        <v>1</v>
      </c>
      <c r="G17" s="397"/>
      <c r="H17" s="389"/>
      <c r="I17" s="411"/>
      <c r="J17" s="389"/>
      <c r="K17" s="389"/>
    </row>
    <row r="18" spans="1:11" s="404" customFormat="1" ht="21" customHeight="1">
      <c r="A18" s="391" t="s">
        <v>285</v>
      </c>
      <c r="B18" s="410" t="s">
        <v>446</v>
      </c>
      <c r="C18" s="393" t="s">
        <v>447</v>
      </c>
      <c r="D18" s="399" t="s">
        <v>419</v>
      </c>
      <c r="E18" s="393" t="s">
        <v>423</v>
      </c>
      <c r="F18" s="394">
        <v>1</v>
      </c>
      <c r="G18" s="397"/>
      <c r="H18" s="389"/>
      <c r="I18" s="400"/>
      <c r="J18" s="389"/>
      <c r="K18" s="389"/>
    </row>
    <row r="19" spans="1:11" s="404" customFormat="1" ht="31.5" customHeight="1">
      <c r="A19" s="391" t="s">
        <v>289</v>
      </c>
      <c r="B19" s="410" t="s">
        <v>448</v>
      </c>
      <c r="C19" s="393" t="s">
        <v>560</v>
      </c>
      <c r="D19" s="399" t="s">
        <v>419</v>
      </c>
      <c r="E19" s="393" t="s">
        <v>423</v>
      </c>
      <c r="F19" s="394">
        <v>3</v>
      </c>
      <c r="G19" s="397"/>
      <c r="H19" s="389"/>
      <c r="I19" s="400"/>
      <c r="J19" s="389"/>
      <c r="K19" s="389"/>
    </row>
    <row r="20" spans="1:11" s="404" customFormat="1" ht="21" customHeight="1">
      <c r="A20" s="391" t="s">
        <v>293</v>
      </c>
      <c r="B20" s="410" t="s">
        <v>449</v>
      </c>
      <c r="C20" s="393" t="s">
        <v>563</v>
      </c>
      <c r="D20" s="399" t="s">
        <v>419</v>
      </c>
      <c r="E20" s="393" t="s">
        <v>423</v>
      </c>
      <c r="F20" s="394">
        <v>1</v>
      </c>
      <c r="G20" s="397"/>
      <c r="H20" s="389"/>
      <c r="I20" s="400"/>
      <c r="J20" s="389"/>
      <c r="K20" s="389"/>
    </row>
    <row r="21" spans="1:11" s="404" customFormat="1" ht="33" customHeight="1">
      <c r="A21" s="391" t="s">
        <v>295</v>
      </c>
      <c r="B21" s="410" t="s">
        <v>450</v>
      </c>
      <c r="C21" s="393" t="s">
        <v>564</v>
      </c>
      <c r="D21" s="399" t="s">
        <v>419</v>
      </c>
      <c r="E21" s="393" t="s">
        <v>423</v>
      </c>
      <c r="F21" s="394">
        <v>1</v>
      </c>
      <c r="G21" s="397"/>
      <c r="H21" s="389"/>
      <c r="I21" s="411"/>
      <c r="J21" s="389"/>
      <c r="K21" s="389"/>
    </row>
    <row r="22" spans="1:11" s="404" customFormat="1" ht="31.5" customHeight="1">
      <c r="A22" s="391" t="s">
        <v>315</v>
      </c>
      <c r="B22" s="410" t="s">
        <v>451</v>
      </c>
      <c r="C22" s="393" t="s">
        <v>565</v>
      </c>
      <c r="D22" s="399" t="s">
        <v>419</v>
      </c>
      <c r="E22" s="393" t="s">
        <v>423</v>
      </c>
      <c r="F22" s="394">
        <v>1</v>
      </c>
      <c r="G22" s="397"/>
      <c r="H22" s="408"/>
      <c r="I22" s="409"/>
      <c r="J22" s="389"/>
      <c r="K22" s="389"/>
    </row>
    <row r="23" spans="1:11" s="404" customFormat="1" ht="35.25" customHeight="1">
      <c r="A23" s="391" t="s">
        <v>452</v>
      </c>
      <c r="B23" s="410" t="s">
        <v>453</v>
      </c>
      <c r="C23" s="393" t="s">
        <v>454</v>
      </c>
      <c r="D23" s="399" t="s">
        <v>419</v>
      </c>
      <c r="E23" s="393" t="s">
        <v>423</v>
      </c>
      <c r="F23" s="394">
        <v>1</v>
      </c>
      <c r="G23" s="397"/>
      <c r="H23" s="408"/>
      <c r="I23" s="409"/>
      <c r="J23" s="389"/>
      <c r="K23" s="389"/>
    </row>
    <row r="24" spans="1:11" s="404" customFormat="1" ht="17.25" customHeight="1">
      <c r="A24" s="391" t="s">
        <v>455</v>
      </c>
      <c r="B24" s="399" t="s">
        <v>456</v>
      </c>
      <c r="C24" s="393" t="s">
        <v>562</v>
      </c>
      <c r="D24" s="399" t="s">
        <v>419</v>
      </c>
      <c r="E24" s="393" t="s">
        <v>423</v>
      </c>
      <c r="F24" s="394">
        <v>1</v>
      </c>
      <c r="G24" s="397"/>
      <c r="H24" s="389"/>
      <c r="I24" s="400"/>
      <c r="J24" s="389"/>
      <c r="K24" s="389"/>
    </row>
    <row r="25" spans="1:11" s="404" customFormat="1" ht="33.75" customHeight="1">
      <c r="A25" s="391" t="s">
        <v>457</v>
      </c>
      <c r="B25" s="399" t="s">
        <v>458</v>
      </c>
      <c r="C25" s="398" t="s">
        <v>459</v>
      </c>
      <c r="D25" s="399" t="s">
        <v>419</v>
      </c>
      <c r="E25" s="393" t="s">
        <v>423</v>
      </c>
      <c r="F25" s="394">
        <v>2</v>
      </c>
      <c r="G25" s="397"/>
      <c r="H25" s="389"/>
      <c r="I25" s="400"/>
      <c r="J25" s="389"/>
      <c r="K25" s="389"/>
    </row>
    <row r="26" spans="1:11" s="404" customFormat="1" ht="31.5" customHeight="1">
      <c r="A26" s="391" t="s">
        <v>460</v>
      </c>
      <c r="B26" s="399" t="s">
        <v>461</v>
      </c>
      <c r="C26" s="398" t="s">
        <v>462</v>
      </c>
      <c r="D26" s="399" t="s">
        <v>419</v>
      </c>
      <c r="E26" s="393" t="s">
        <v>423</v>
      </c>
      <c r="F26" s="394">
        <v>1</v>
      </c>
      <c r="G26" s="397"/>
      <c r="H26" s="408"/>
      <c r="I26" s="409"/>
      <c r="J26" s="389"/>
      <c r="K26" s="389"/>
    </row>
    <row r="27" spans="1:11" s="404" customFormat="1" ht="32.25" customHeight="1">
      <c r="A27" s="391" t="s">
        <v>463</v>
      </c>
      <c r="B27" s="399" t="s">
        <v>464</v>
      </c>
      <c r="C27" s="393" t="s">
        <v>566</v>
      </c>
      <c r="D27" s="399" t="s">
        <v>419</v>
      </c>
      <c r="E27" s="393" t="s">
        <v>423</v>
      </c>
      <c r="F27" s="394">
        <v>1</v>
      </c>
      <c r="G27" s="412"/>
      <c r="H27" s="408"/>
      <c r="I27" s="409"/>
      <c r="J27" s="389"/>
      <c r="K27" s="389"/>
    </row>
    <row r="28" spans="1:11" s="404" customFormat="1" ht="31.5" customHeight="1">
      <c r="A28" s="391" t="s">
        <v>465</v>
      </c>
      <c r="B28" s="399" t="s">
        <v>466</v>
      </c>
      <c r="C28" s="398" t="s">
        <v>459</v>
      </c>
      <c r="D28" s="399" t="s">
        <v>419</v>
      </c>
      <c r="E28" s="393" t="s">
        <v>423</v>
      </c>
      <c r="F28" s="394">
        <v>4</v>
      </c>
      <c r="G28" s="397"/>
      <c r="H28" s="408"/>
      <c r="I28" s="409"/>
      <c r="J28" s="389"/>
      <c r="K28" s="389"/>
    </row>
    <row r="29" spans="1:11" s="404" customFormat="1" ht="30" customHeight="1">
      <c r="A29" s="391" t="s">
        <v>467</v>
      </c>
      <c r="B29" s="399" t="s">
        <v>468</v>
      </c>
      <c r="C29" s="398" t="s">
        <v>462</v>
      </c>
      <c r="D29" s="399" t="s">
        <v>419</v>
      </c>
      <c r="E29" s="393" t="s">
        <v>423</v>
      </c>
      <c r="F29" s="394">
        <v>1</v>
      </c>
      <c r="G29" s="412"/>
      <c r="H29" s="413"/>
      <c r="I29" s="414"/>
      <c r="J29" s="415"/>
      <c r="K29" s="415"/>
    </row>
    <row r="30" spans="1:11" s="404" customFormat="1" ht="30" customHeight="1">
      <c r="A30" s="391" t="s">
        <v>469</v>
      </c>
      <c r="B30" s="410" t="s">
        <v>470</v>
      </c>
      <c r="C30" s="393" t="s">
        <v>471</v>
      </c>
      <c r="D30" s="399" t="s">
        <v>419</v>
      </c>
      <c r="E30" s="393" t="s">
        <v>423</v>
      </c>
      <c r="F30" s="394">
        <v>2</v>
      </c>
      <c r="G30" s="397"/>
      <c r="H30" s="408"/>
      <c r="I30" s="409"/>
      <c r="J30" s="389"/>
      <c r="K30" s="389"/>
    </row>
    <row r="31" spans="1:11" s="404" customFormat="1" ht="31.5" customHeight="1">
      <c r="A31" s="391" t="s">
        <v>472</v>
      </c>
      <c r="B31" s="410" t="s">
        <v>473</v>
      </c>
      <c r="C31" s="393" t="s">
        <v>474</v>
      </c>
      <c r="D31" s="399" t="s">
        <v>419</v>
      </c>
      <c r="E31" s="393" t="s">
        <v>423</v>
      </c>
      <c r="F31" s="394">
        <v>2</v>
      </c>
      <c r="G31" s="397"/>
      <c r="H31" s="389"/>
      <c r="I31" s="416"/>
      <c r="J31" s="389"/>
      <c r="K31" s="389"/>
    </row>
    <row r="32" spans="1:11" s="404" customFormat="1" ht="32.25" customHeight="1">
      <c r="A32" s="391" t="s">
        <v>475</v>
      </c>
      <c r="B32" s="410" t="s">
        <v>476</v>
      </c>
      <c r="C32" s="393" t="s">
        <v>477</v>
      </c>
      <c r="D32" s="399" t="s">
        <v>419</v>
      </c>
      <c r="E32" s="393" t="s">
        <v>423</v>
      </c>
      <c r="F32" s="394">
        <v>1</v>
      </c>
      <c r="G32" s="397"/>
      <c r="H32" s="389"/>
      <c r="I32" s="400"/>
      <c r="J32" s="389"/>
      <c r="K32" s="389"/>
    </row>
    <row r="33" spans="1:9" s="404" customFormat="1" ht="33" customHeight="1">
      <c r="A33" s="391">
        <v>31</v>
      </c>
      <c r="B33" s="399" t="s">
        <v>478</v>
      </c>
      <c r="C33" s="393" t="s">
        <v>566</v>
      </c>
      <c r="D33" s="399" t="s">
        <v>419</v>
      </c>
      <c r="E33" s="393" t="s">
        <v>423</v>
      </c>
      <c r="F33" s="394">
        <v>1</v>
      </c>
      <c r="G33" s="412"/>
      <c r="H33" s="389"/>
      <c r="I33" s="400"/>
    </row>
    <row r="34" spans="1:9" s="404" customFormat="1" ht="33.75" customHeight="1">
      <c r="A34" s="391">
        <v>32</v>
      </c>
      <c r="B34" s="399" t="s">
        <v>479</v>
      </c>
      <c r="C34" s="398" t="s">
        <v>459</v>
      </c>
      <c r="D34" s="399" t="s">
        <v>419</v>
      </c>
      <c r="E34" s="393" t="s">
        <v>423</v>
      </c>
      <c r="F34" s="394">
        <v>4</v>
      </c>
      <c r="G34" s="397"/>
      <c r="H34" s="389"/>
      <c r="I34" s="416"/>
    </row>
    <row r="35" spans="1:9" s="404" customFormat="1" ht="36" customHeight="1">
      <c r="A35" s="391">
        <v>33</v>
      </c>
      <c r="B35" s="399" t="s">
        <v>480</v>
      </c>
      <c r="C35" s="398" t="s">
        <v>462</v>
      </c>
      <c r="D35" s="399" t="s">
        <v>419</v>
      </c>
      <c r="E35" s="393" t="s">
        <v>423</v>
      </c>
      <c r="F35" s="394">
        <v>1</v>
      </c>
      <c r="G35" s="412"/>
      <c r="H35" s="389"/>
      <c r="I35" s="416"/>
    </row>
    <row r="36" spans="1:9" s="404" customFormat="1" ht="37.5" customHeight="1">
      <c r="A36" s="391">
        <v>34</v>
      </c>
      <c r="B36" s="410" t="s">
        <v>481</v>
      </c>
      <c r="C36" s="393" t="s">
        <v>471</v>
      </c>
      <c r="D36" s="399" t="s">
        <v>419</v>
      </c>
      <c r="E36" s="393" t="s">
        <v>423</v>
      </c>
      <c r="F36" s="394">
        <v>2</v>
      </c>
      <c r="G36" s="397"/>
      <c r="H36" s="389"/>
      <c r="I36" s="416"/>
    </row>
    <row r="37" spans="1:9" s="404" customFormat="1" ht="34.5" customHeight="1">
      <c r="A37" s="391">
        <v>35</v>
      </c>
      <c r="B37" s="410" t="s">
        <v>482</v>
      </c>
      <c r="C37" s="393" t="s">
        <v>474</v>
      </c>
      <c r="D37" s="399" t="s">
        <v>419</v>
      </c>
      <c r="E37" s="393" t="s">
        <v>423</v>
      </c>
      <c r="F37" s="394">
        <v>2</v>
      </c>
      <c r="G37" s="397"/>
      <c r="H37" s="408"/>
      <c r="I37" s="409"/>
    </row>
    <row r="38" spans="1:9" s="404" customFormat="1" ht="37.5" customHeight="1">
      <c r="A38" s="391">
        <v>36</v>
      </c>
      <c r="B38" s="410" t="s">
        <v>483</v>
      </c>
      <c r="C38" s="393" t="s">
        <v>477</v>
      </c>
      <c r="D38" s="399" t="s">
        <v>419</v>
      </c>
      <c r="E38" s="393" t="s">
        <v>423</v>
      </c>
      <c r="F38" s="394">
        <v>1</v>
      </c>
      <c r="G38" s="397"/>
      <c r="H38" s="408"/>
      <c r="I38" s="409"/>
    </row>
    <row r="39" spans="1:9" s="404" customFormat="1" ht="39" customHeight="1">
      <c r="A39" s="391">
        <v>37</v>
      </c>
      <c r="B39" s="410" t="s">
        <v>484</v>
      </c>
      <c r="C39" s="393" t="s">
        <v>567</v>
      </c>
      <c r="D39" s="399" t="s">
        <v>419</v>
      </c>
      <c r="E39" s="393" t="s">
        <v>423</v>
      </c>
      <c r="F39" s="394">
        <v>1</v>
      </c>
      <c r="G39" s="397"/>
      <c r="H39" s="408"/>
      <c r="I39" s="409"/>
    </row>
    <row r="40" spans="1:9" s="404" customFormat="1" ht="24.75" customHeight="1">
      <c r="A40" s="391">
        <v>38</v>
      </c>
      <c r="B40" s="399" t="s">
        <v>485</v>
      </c>
      <c r="C40" s="393" t="s">
        <v>562</v>
      </c>
      <c r="D40" s="399" t="s">
        <v>419</v>
      </c>
      <c r="E40" s="393" t="s">
        <v>423</v>
      </c>
      <c r="F40" s="394">
        <v>1</v>
      </c>
      <c r="G40" s="412"/>
      <c r="H40" s="408"/>
      <c r="I40" s="409"/>
    </row>
    <row r="41" spans="1:9" s="404" customFormat="1" ht="32.25" customHeight="1">
      <c r="A41" s="391">
        <v>39</v>
      </c>
      <c r="B41" s="399" t="s">
        <v>486</v>
      </c>
      <c r="C41" s="398" t="s">
        <v>487</v>
      </c>
      <c r="D41" s="399" t="s">
        <v>419</v>
      </c>
      <c r="E41" s="393" t="s">
        <v>423</v>
      </c>
      <c r="F41" s="394">
        <v>1</v>
      </c>
      <c r="G41" s="397"/>
      <c r="H41" s="405"/>
      <c r="I41" s="405"/>
    </row>
    <row r="42" spans="1:9" s="404" customFormat="1" ht="39.75" customHeight="1">
      <c r="A42" s="391">
        <v>40</v>
      </c>
      <c r="B42" s="399" t="s">
        <v>488</v>
      </c>
      <c r="C42" s="398" t="s">
        <v>459</v>
      </c>
      <c r="D42" s="399" t="s">
        <v>419</v>
      </c>
      <c r="E42" s="393" t="s">
        <v>423</v>
      </c>
      <c r="F42" s="394">
        <v>2</v>
      </c>
      <c r="G42" s="397"/>
      <c r="H42" s="405"/>
      <c r="I42" s="405"/>
    </row>
    <row r="43" spans="1:9" s="404" customFormat="1" ht="30.75" customHeight="1">
      <c r="A43" s="391">
        <v>41</v>
      </c>
      <c r="B43" s="399" t="s">
        <v>489</v>
      </c>
      <c r="C43" s="398" t="s">
        <v>462</v>
      </c>
      <c r="D43" s="399" t="s">
        <v>419</v>
      </c>
      <c r="E43" s="393" t="s">
        <v>423</v>
      </c>
      <c r="F43" s="394">
        <v>1</v>
      </c>
      <c r="G43" s="397"/>
      <c r="H43" s="405"/>
      <c r="I43" s="405"/>
    </row>
    <row r="44" spans="1:9" s="404" customFormat="1" ht="33.75" customHeight="1">
      <c r="A44" s="391">
        <v>42</v>
      </c>
      <c r="B44" s="410" t="s">
        <v>490</v>
      </c>
      <c r="C44" s="393" t="s">
        <v>567</v>
      </c>
      <c r="D44" s="399" t="s">
        <v>419</v>
      </c>
      <c r="E44" s="393" t="s">
        <v>423</v>
      </c>
      <c r="F44" s="394">
        <v>1</v>
      </c>
      <c r="G44" s="397"/>
      <c r="H44" s="405"/>
      <c r="I44" s="405"/>
    </row>
    <row r="45" spans="1:9" s="404" customFormat="1" ht="25.5" customHeight="1">
      <c r="A45" s="391">
        <v>43</v>
      </c>
      <c r="B45" s="399" t="s">
        <v>491</v>
      </c>
      <c r="C45" s="393" t="s">
        <v>562</v>
      </c>
      <c r="D45" s="399" t="s">
        <v>419</v>
      </c>
      <c r="E45" s="393" t="s">
        <v>423</v>
      </c>
      <c r="F45" s="394">
        <v>1</v>
      </c>
      <c r="G45" s="412"/>
      <c r="H45" s="405"/>
      <c r="I45" s="405"/>
    </row>
    <row r="46" spans="1:9" s="404" customFormat="1" ht="34.5" customHeight="1">
      <c r="A46" s="391">
        <v>44</v>
      </c>
      <c r="B46" s="399" t="s">
        <v>492</v>
      </c>
      <c r="C46" s="398" t="s">
        <v>487</v>
      </c>
      <c r="D46" s="399" t="s">
        <v>419</v>
      </c>
      <c r="E46" s="393" t="s">
        <v>423</v>
      </c>
      <c r="F46" s="394">
        <v>1</v>
      </c>
      <c r="G46" s="397"/>
      <c r="H46" s="405"/>
      <c r="I46" s="405"/>
    </row>
    <row r="47" spans="1:9" s="404" customFormat="1" ht="34.5" customHeight="1">
      <c r="A47" s="391">
        <v>45</v>
      </c>
      <c r="B47" s="399" t="s">
        <v>493</v>
      </c>
      <c r="C47" s="398" t="s">
        <v>459</v>
      </c>
      <c r="D47" s="399" t="s">
        <v>419</v>
      </c>
      <c r="E47" s="393" t="s">
        <v>423</v>
      </c>
      <c r="F47" s="394">
        <v>1</v>
      </c>
      <c r="G47" s="397"/>
      <c r="H47" s="405"/>
      <c r="I47" s="405"/>
    </row>
    <row r="48" spans="1:9" s="404" customFormat="1" ht="30.75" customHeight="1">
      <c r="A48" s="391">
        <v>46</v>
      </c>
      <c r="B48" s="399" t="s">
        <v>494</v>
      </c>
      <c r="C48" s="398" t="s">
        <v>462</v>
      </c>
      <c r="D48" s="399" t="s">
        <v>419</v>
      </c>
      <c r="E48" s="393" t="s">
        <v>423</v>
      </c>
      <c r="F48" s="394">
        <v>1</v>
      </c>
      <c r="G48" s="397"/>
      <c r="H48" s="405"/>
      <c r="I48" s="405"/>
    </row>
    <row r="49" spans="1:7" s="404" customFormat="1" ht="31.5" customHeight="1">
      <c r="A49" s="391">
        <v>47</v>
      </c>
      <c r="B49" s="410" t="s">
        <v>495</v>
      </c>
      <c r="C49" s="393" t="s">
        <v>567</v>
      </c>
      <c r="D49" s="399" t="s">
        <v>419</v>
      </c>
      <c r="E49" s="393" t="s">
        <v>423</v>
      </c>
      <c r="F49" s="394">
        <v>1</v>
      </c>
      <c r="G49" s="397"/>
    </row>
    <row r="50" spans="1:7" s="404" customFormat="1" ht="24" customHeight="1">
      <c r="A50" s="391">
        <v>48</v>
      </c>
      <c r="B50" s="399" t="s">
        <v>496</v>
      </c>
      <c r="C50" s="393" t="s">
        <v>562</v>
      </c>
      <c r="D50" s="399" t="s">
        <v>419</v>
      </c>
      <c r="E50" s="393" t="s">
        <v>423</v>
      </c>
      <c r="F50" s="394">
        <v>1</v>
      </c>
      <c r="G50" s="412"/>
    </row>
    <row r="51" spans="1:7" s="404" customFormat="1" ht="36" customHeight="1">
      <c r="A51" s="391">
        <v>49</v>
      </c>
      <c r="B51" s="399" t="s">
        <v>497</v>
      </c>
      <c r="C51" s="398" t="s">
        <v>487</v>
      </c>
      <c r="D51" s="399" t="s">
        <v>419</v>
      </c>
      <c r="E51" s="393" t="s">
        <v>423</v>
      </c>
      <c r="F51" s="394">
        <v>1</v>
      </c>
      <c r="G51" s="397"/>
    </row>
    <row r="52" spans="1:7" s="404" customFormat="1" ht="33" customHeight="1">
      <c r="A52" s="391">
        <v>50</v>
      </c>
      <c r="B52" s="399" t="s">
        <v>498</v>
      </c>
      <c r="C52" s="398" t="s">
        <v>459</v>
      </c>
      <c r="D52" s="399" t="s">
        <v>419</v>
      </c>
      <c r="E52" s="393" t="s">
        <v>423</v>
      </c>
      <c r="F52" s="394">
        <v>1</v>
      </c>
      <c r="G52" s="397"/>
    </row>
    <row r="53" spans="1:7" s="404" customFormat="1" ht="35.25" customHeight="1">
      <c r="A53" s="391">
        <v>51</v>
      </c>
      <c r="B53" s="399" t="s">
        <v>499</v>
      </c>
      <c r="C53" s="398" t="s">
        <v>462</v>
      </c>
      <c r="D53" s="399" t="s">
        <v>419</v>
      </c>
      <c r="E53" s="393" t="s">
        <v>423</v>
      </c>
      <c r="F53" s="394">
        <v>1</v>
      </c>
      <c r="G53" s="397"/>
    </row>
    <row r="54" spans="1:7" s="404" customFormat="1" ht="36" customHeight="1">
      <c r="A54" s="391">
        <v>52</v>
      </c>
      <c r="B54" s="410" t="s">
        <v>500</v>
      </c>
      <c r="C54" s="393" t="s">
        <v>567</v>
      </c>
      <c r="D54" s="399" t="s">
        <v>419</v>
      </c>
      <c r="E54" s="393" t="s">
        <v>423</v>
      </c>
      <c r="F54" s="394">
        <v>1</v>
      </c>
      <c r="G54" s="397"/>
    </row>
    <row r="55" spans="1:7" s="404" customFormat="1" ht="21" customHeight="1">
      <c r="A55" s="391">
        <v>53</v>
      </c>
      <c r="B55" s="399" t="s">
        <v>501</v>
      </c>
      <c r="C55" s="393" t="s">
        <v>562</v>
      </c>
      <c r="D55" s="399" t="s">
        <v>419</v>
      </c>
      <c r="E55" s="393" t="s">
        <v>423</v>
      </c>
      <c r="F55" s="394">
        <v>1</v>
      </c>
      <c r="G55" s="412"/>
    </row>
    <row r="56" spans="1:7" s="404" customFormat="1" ht="33" customHeight="1">
      <c r="A56" s="391">
        <v>54</v>
      </c>
      <c r="B56" s="399" t="s">
        <v>502</v>
      </c>
      <c r="C56" s="398" t="s">
        <v>487</v>
      </c>
      <c r="D56" s="399" t="s">
        <v>419</v>
      </c>
      <c r="E56" s="393" t="s">
        <v>423</v>
      </c>
      <c r="F56" s="394">
        <v>1</v>
      </c>
      <c r="G56" s="397"/>
    </row>
    <row r="57" spans="1:7" s="404" customFormat="1" ht="36.75" customHeight="1">
      <c r="A57" s="391">
        <v>55</v>
      </c>
      <c r="B57" s="399" t="s">
        <v>503</v>
      </c>
      <c r="C57" s="398" t="s">
        <v>459</v>
      </c>
      <c r="D57" s="399" t="s">
        <v>419</v>
      </c>
      <c r="E57" s="393" t="s">
        <v>423</v>
      </c>
      <c r="F57" s="394">
        <v>2</v>
      </c>
      <c r="G57" s="397"/>
    </row>
    <row r="58" spans="1:7" s="404" customFormat="1" ht="36.75" customHeight="1">
      <c r="A58" s="391">
        <v>56</v>
      </c>
      <c r="B58" s="399" t="s">
        <v>504</v>
      </c>
      <c r="C58" s="398" t="s">
        <v>462</v>
      </c>
      <c r="D58" s="399" t="s">
        <v>419</v>
      </c>
      <c r="E58" s="393" t="s">
        <v>423</v>
      </c>
      <c r="F58" s="394">
        <v>1</v>
      </c>
      <c r="G58" s="397"/>
    </row>
    <row r="59" spans="1:7" s="404" customFormat="1" ht="16.5" customHeight="1">
      <c r="A59" s="391">
        <v>57</v>
      </c>
      <c r="B59" s="410" t="s">
        <v>505</v>
      </c>
      <c r="C59" s="393" t="s">
        <v>506</v>
      </c>
      <c r="D59" s="399" t="s">
        <v>419</v>
      </c>
      <c r="E59" s="393" t="s">
        <v>423</v>
      </c>
      <c r="F59" s="394">
        <v>1</v>
      </c>
      <c r="G59" s="397"/>
    </row>
    <row r="60" spans="1:7" s="404" customFormat="1" ht="16.5" customHeight="1">
      <c r="A60" s="391">
        <v>58</v>
      </c>
      <c r="B60" s="399" t="s">
        <v>507</v>
      </c>
      <c r="C60" s="393" t="s">
        <v>562</v>
      </c>
      <c r="D60" s="399" t="s">
        <v>419</v>
      </c>
      <c r="E60" s="393" t="s">
        <v>423</v>
      </c>
      <c r="F60" s="394">
        <v>1</v>
      </c>
      <c r="G60" s="412"/>
    </row>
    <row r="61" spans="1:7" s="404" customFormat="1" ht="36.75" customHeight="1">
      <c r="A61" s="391">
        <v>59</v>
      </c>
      <c r="B61" s="399" t="s">
        <v>508</v>
      </c>
      <c r="C61" s="398" t="s">
        <v>509</v>
      </c>
      <c r="D61" s="399" t="s">
        <v>419</v>
      </c>
      <c r="E61" s="393" t="s">
        <v>423</v>
      </c>
      <c r="F61" s="394">
        <v>1</v>
      </c>
      <c r="G61" s="397"/>
    </row>
    <row r="62" spans="1:7" s="404" customFormat="1" ht="36.75" customHeight="1">
      <c r="A62" s="391">
        <v>60</v>
      </c>
      <c r="B62" s="399" t="s">
        <v>510</v>
      </c>
      <c r="C62" s="398" t="s">
        <v>459</v>
      </c>
      <c r="D62" s="399" t="s">
        <v>419</v>
      </c>
      <c r="E62" s="393" t="s">
        <v>423</v>
      </c>
      <c r="F62" s="394">
        <v>2</v>
      </c>
      <c r="G62" s="397"/>
    </row>
    <row r="63" spans="1:7" s="404" customFormat="1" ht="34.5" customHeight="1">
      <c r="A63" s="391">
        <v>61</v>
      </c>
      <c r="B63" s="399" t="s">
        <v>511</v>
      </c>
      <c r="C63" s="398" t="s">
        <v>462</v>
      </c>
      <c r="D63" s="399" t="s">
        <v>419</v>
      </c>
      <c r="E63" s="393" t="s">
        <v>423</v>
      </c>
      <c r="F63" s="394">
        <v>1</v>
      </c>
      <c r="G63" s="397"/>
    </row>
    <row r="64" spans="1:7" s="404" customFormat="1" ht="34.5" customHeight="1">
      <c r="A64" s="391">
        <v>62</v>
      </c>
      <c r="B64" s="410" t="s">
        <v>512</v>
      </c>
      <c r="C64" s="393" t="s">
        <v>471</v>
      </c>
      <c r="D64" s="399" t="s">
        <v>419</v>
      </c>
      <c r="E64" s="393" t="s">
        <v>423</v>
      </c>
      <c r="F64" s="394">
        <v>1</v>
      </c>
      <c r="G64" s="397"/>
    </row>
    <row r="65" spans="1:7" s="404" customFormat="1" ht="34.5" customHeight="1">
      <c r="A65" s="391">
        <v>63</v>
      </c>
      <c r="B65" s="410" t="s">
        <v>513</v>
      </c>
      <c r="C65" s="393" t="s">
        <v>474</v>
      </c>
      <c r="D65" s="399" t="s">
        <v>419</v>
      </c>
      <c r="E65" s="393" t="s">
        <v>423</v>
      </c>
      <c r="F65" s="394">
        <v>1</v>
      </c>
      <c r="G65" s="397"/>
    </row>
    <row r="66" spans="1:7" s="404" customFormat="1" ht="17.25" customHeight="1">
      <c r="A66" s="391">
        <v>64</v>
      </c>
      <c r="B66" s="410" t="s">
        <v>514</v>
      </c>
      <c r="C66" s="393" t="s">
        <v>506</v>
      </c>
      <c r="D66" s="399" t="s">
        <v>419</v>
      </c>
      <c r="E66" s="393" t="s">
        <v>423</v>
      </c>
      <c r="F66" s="394">
        <v>1</v>
      </c>
      <c r="G66" s="397"/>
    </row>
    <row r="67" spans="1:7" s="404" customFormat="1" ht="18.75" customHeight="1">
      <c r="A67" s="391">
        <v>65</v>
      </c>
      <c r="B67" s="399" t="s">
        <v>515</v>
      </c>
      <c r="C67" s="393" t="s">
        <v>562</v>
      </c>
      <c r="D67" s="399" t="s">
        <v>419</v>
      </c>
      <c r="E67" s="393" t="s">
        <v>423</v>
      </c>
      <c r="F67" s="394">
        <v>1</v>
      </c>
      <c r="G67" s="412"/>
    </row>
    <row r="68" spans="1:7" s="404" customFormat="1" ht="34.5" customHeight="1">
      <c r="A68" s="391">
        <v>66</v>
      </c>
      <c r="B68" s="399" t="s">
        <v>516</v>
      </c>
      <c r="C68" s="398" t="s">
        <v>509</v>
      </c>
      <c r="D68" s="399" t="s">
        <v>419</v>
      </c>
      <c r="E68" s="393" t="s">
        <v>423</v>
      </c>
      <c r="F68" s="394">
        <v>1</v>
      </c>
      <c r="G68" s="397"/>
    </row>
    <row r="69" spans="1:7" s="404" customFormat="1" ht="34.5" customHeight="1">
      <c r="A69" s="391">
        <v>67</v>
      </c>
      <c r="B69" s="399" t="s">
        <v>517</v>
      </c>
      <c r="C69" s="398" t="s">
        <v>459</v>
      </c>
      <c r="D69" s="399" t="s">
        <v>419</v>
      </c>
      <c r="E69" s="393" t="s">
        <v>423</v>
      </c>
      <c r="F69" s="394">
        <v>2</v>
      </c>
      <c r="G69" s="397"/>
    </row>
    <row r="70" spans="1:7" s="404" customFormat="1" ht="31.5" customHeight="1">
      <c r="A70" s="391">
        <v>68</v>
      </c>
      <c r="B70" s="399" t="s">
        <v>518</v>
      </c>
      <c r="C70" s="398" t="s">
        <v>462</v>
      </c>
      <c r="D70" s="399" t="s">
        <v>419</v>
      </c>
      <c r="E70" s="393" t="s">
        <v>423</v>
      </c>
      <c r="F70" s="394">
        <v>1</v>
      </c>
      <c r="G70" s="397"/>
    </row>
    <row r="71" spans="1:7" s="404" customFormat="1" ht="31.5" customHeight="1">
      <c r="A71" s="391">
        <v>69</v>
      </c>
      <c r="B71" s="410" t="s">
        <v>519</v>
      </c>
      <c r="C71" s="393" t="s">
        <v>471</v>
      </c>
      <c r="D71" s="399" t="s">
        <v>419</v>
      </c>
      <c r="E71" s="393" t="s">
        <v>423</v>
      </c>
      <c r="F71" s="394">
        <v>1</v>
      </c>
      <c r="G71" s="397"/>
    </row>
    <row r="72" spans="1:7" s="404" customFormat="1" ht="33.75" customHeight="1">
      <c r="A72" s="391">
        <v>70</v>
      </c>
      <c r="B72" s="410" t="s">
        <v>520</v>
      </c>
      <c r="C72" s="393" t="s">
        <v>474</v>
      </c>
      <c r="D72" s="399" t="s">
        <v>419</v>
      </c>
      <c r="E72" s="393" t="s">
        <v>423</v>
      </c>
      <c r="F72" s="394">
        <v>1</v>
      </c>
      <c r="G72" s="397"/>
    </row>
    <row r="73" spans="1:7" s="404" customFormat="1" ht="18.75" customHeight="1">
      <c r="A73" s="392">
        <v>71</v>
      </c>
      <c r="B73" s="394" t="s">
        <v>521</v>
      </c>
      <c r="C73" s="403" t="s">
        <v>1111</v>
      </c>
      <c r="D73" s="403"/>
      <c r="E73" s="393"/>
      <c r="F73" s="394"/>
      <c r="G73" s="417"/>
    </row>
    <row r="74" spans="1:7" s="404" customFormat="1" ht="42.75" customHeight="1">
      <c r="A74" s="392"/>
      <c r="B74" s="394"/>
      <c r="C74" s="402" t="s">
        <v>1112</v>
      </c>
      <c r="D74" s="418" t="s">
        <v>1113</v>
      </c>
      <c r="E74" s="393" t="s">
        <v>522</v>
      </c>
      <c r="F74" s="394">
        <v>1</v>
      </c>
      <c r="G74" s="417"/>
    </row>
    <row r="75" spans="1:7" s="404" customFormat="1" ht="15.75" customHeight="1">
      <c r="A75" s="392">
        <v>72</v>
      </c>
      <c r="B75" s="394" t="s">
        <v>523</v>
      </c>
      <c r="C75" s="393" t="s">
        <v>1114</v>
      </c>
      <c r="D75" s="399"/>
      <c r="E75" s="393"/>
      <c r="F75" s="394"/>
      <c r="G75" s="417"/>
    </row>
    <row r="76" spans="1:7" s="404" customFormat="1" ht="73.5" customHeight="1">
      <c r="A76" s="392"/>
      <c r="B76" s="394"/>
      <c r="C76" s="393" t="s">
        <v>1115</v>
      </c>
      <c r="D76" s="400" t="s">
        <v>1116</v>
      </c>
      <c r="E76" s="393" t="s">
        <v>522</v>
      </c>
      <c r="F76" s="394">
        <v>1</v>
      </c>
      <c r="G76" s="401"/>
    </row>
    <row r="77" spans="1:7" s="404" customFormat="1" ht="35.25" customHeight="1">
      <c r="A77" s="392"/>
      <c r="B77" s="394"/>
      <c r="C77" s="402" t="s">
        <v>1117</v>
      </c>
      <c r="D77" s="400" t="s">
        <v>1118</v>
      </c>
      <c r="E77" s="393" t="s">
        <v>522</v>
      </c>
      <c r="F77" s="394">
        <v>1</v>
      </c>
      <c r="G77" s="417"/>
    </row>
    <row r="78" spans="1:7" s="404" customFormat="1" ht="35.25" customHeight="1">
      <c r="A78" s="392">
        <v>73</v>
      </c>
      <c r="B78" s="399" t="s">
        <v>525</v>
      </c>
      <c r="C78" s="402" t="s">
        <v>1119</v>
      </c>
      <c r="D78" s="400" t="s">
        <v>524</v>
      </c>
      <c r="E78" s="393" t="s">
        <v>522</v>
      </c>
      <c r="F78" s="394">
        <v>1</v>
      </c>
      <c r="G78" s="417"/>
    </row>
    <row r="79" spans="1:7" s="404" customFormat="1" ht="17.25" customHeight="1">
      <c r="A79" s="392">
        <v>74</v>
      </c>
      <c r="B79" s="399" t="s">
        <v>526</v>
      </c>
      <c r="C79" s="399" t="s">
        <v>1120</v>
      </c>
      <c r="D79" s="400"/>
      <c r="E79" s="393"/>
      <c r="F79" s="394"/>
      <c r="G79" s="417"/>
    </row>
    <row r="80" spans="1:7" s="404" customFormat="1" ht="36" customHeight="1">
      <c r="A80" s="392"/>
      <c r="B80" s="399"/>
      <c r="C80" s="393" t="s">
        <v>1121</v>
      </c>
      <c r="D80" s="400" t="s">
        <v>1122</v>
      </c>
      <c r="E80" s="393" t="s">
        <v>522</v>
      </c>
      <c r="F80" s="394">
        <v>1</v>
      </c>
      <c r="G80" s="417"/>
    </row>
    <row r="81" spans="1:7" s="404" customFormat="1" ht="18" customHeight="1">
      <c r="A81" s="392">
        <v>75</v>
      </c>
      <c r="B81" s="419" t="s">
        <v>1123</v>
      </c>
      <c r="C81" s="399" t="s">
        <v>527</v>
      </c>
      <c r="D81" s="400"/>
      <c r="E81" s="393"/>
      <c r="F81" s="394"/>
      <c r="G81" s="401"/>
    </row>
    <row r="82" spans="1:7" s="404" customFormat="1" ht="45.75" customHeight="1">
      <c r="A82" s="392"/>
      <c r="B82" s="419"/>
      <c r="C82" s="393" t="s">
        <v>1124</v>
      </c>
      <c r="D82" s="400" t="s">
        <v>1125</v>
      </c>
      <c r="E82" s="393" t="s">
        <v>522</v>
      </c>
      <c r="F82" s="394">
        <v>3</v>
      </c>
      <c r="G82" s="401"/>
    </row>
    <row r="83" spans="1:7" s="404" customFormat="1" ht="35.25" customHeight="1">
      <c r="A83" s="392">
        <v>76</v>
      </c>
      <c r="B83" s="419" t="s">
        <v>1126</v>
      </c>
      <c r="C83" s="399" t="s">
        <v>528</v>
      </c>
      <c r="D83" s="413"/>
      <c r="E83" s="393"/>
      <c r="F83" s="394"/>
      <c r="G83" s="401"/>
    </row>
    <row r="84" spans="1:7" s="404" customFormat="1" ht="30.75" customHeight="1">
      <c r="A84" s="392"/>
      <c r="B84" s="419"/>
      <c r="C84" s="393" t="s">
        <v>1127</v>
      </c>
      <c r="D84" s="400" t="s">
        <v>1128</v>
      </c>
      <c r="E84" s="393" t="s">
        <v>522</v>
      </c>
      <c r="F84" s="394">
        <v>4</v>
      </c>
      <c r="G84" s="401"/>
    </row>
    <row r="85" spans="1:7" s="404" customFormat="1" ht="17.25" customHeight="1">
      <c r="A85" s="392">
        <v>77</v>
      </c>
      <c r="B85" s="394" t="s">
        <v>529</v>
      </c>
      <c r="C85" s="399" t="s">
        <v>530</v>
      </c>
      <c r="D85" s="400"/>
      <c r="E85" s="393"/>
      <c r="F85" s="394"/>
      <c r="G85" s="417"/>
    </row>
    <row r="86" spans="1:7" s="404" customFormat="1" ht="88.5" customHeight="1">
      <c r="A86" s="392"/>
      <c r="B86" s="394"/>
      <c r="C86" s="393" t="s">
        <v>531</v>
      </c>
      <c r="D86" s="400" t="s">
        <v>532</v>
      </c>
      <c r="E86" s="393" t="s">
        <v>522</v>
      </c>
      <c r="F86" s="394">
        <v>1</v>
      </c>
      <c r="G86" s="417"/>
    </row>
    <row r="87" spans="1:7" s="404" customFormat="1" ht="17.25" customHeight="1">
      <c r="A87" s="392">
        <v>78</v>
      </c>
      <c r="B87" s="394" t="s">
        <v>533</v>
      </c>
      <c r="C87" s="399" t="s">
        <v>534</v>
      </c>
      <c r="D87" s="400"/>
      <c r="E87" s="393"/>
      <c r="F87" s="394"/>
      <c r="G87" s="417"/>
    </row>
    <row r="88" spans="1:7" s="404" customFormat="1" ht="77.25" customHeight="1">
      <c r="A88" s="392"/>
      <c r="B88" s="394"/>
      <c r="C88" s="393" t="s">
        <v>1129</v>
      </c>
      <c r="D88" s="400" t="s">
        <v>535</v>
      </c>
      <c r="E88" s="393" t="s">
        <v>522</v>
      </c>
      <c r="F88" s="394">
        <v>1</v>
      </c>
      <c r="G88" s="417"/>
    </row>
    <row r="89" spans="1:7" s="404" customFormat="1" ht="16.5" customHeight="1">
      <c r="A89" s="392">
        <v>79</v>
      </c>
      <c r="B89" s="394" t="s">
        <v>536</v>
      </c>
      <c r="C89" s="399" t="s">
        <v>537</v>
      </c>
      <c r="D89" s="400"/>
      <c r="E89" s="393"/>
      <c r="F89" s="394"/>
      <c r="G89" s="417"/>
    </row>
    <row r="90" spans="1:7" s="404" customFormat="1" ht="74.25" customHeight="1">
      <c r="A90" s="392"/>
      <c r="B90" s="394"/>
      <c r="C90" s="393" t="s">
        <v>538</v>
      </c>
      <c r="D90" s="400" t="s">
        <v>539</v>
      </c>
      <c r="E90" s="393" t="s">
        <v>522</v>
      </c>
      <c r="F90" s="394"/>
      <c r="G90" s="417"/>
    </row>
    <row r="91" spans="1:7" s="404" customFormat="1" ht="21.75" customHeight="1">
      <c r="A91" s="391">
        <v>80</v>
      </c>
      <c r="B91" s="399" t="s">
        <v>540</v>
      </c>
      <c r="C91" s="398" t="s">
        <v>541</v>
      </c>
      <c r="D91" s="403"/>
      <c r="E91" s="393" t="s">
        <v>522</v>
      </c>
      <c r="F91" s="394">
        <v>1</v>
      </c>
      <c r="G91" s="420"/>
    </row>
    <row r="92" spans="1:7" s="404" customFormat="1" ht="33" customHeight="1">
      <c r="A92" s="391">
        <v>81</v>
      </c>
      <c r="B92" s="399" t="s">
        <v>542</v>
      </c>
      <c r="C92" s="393" t="s">
        <v>568</v>
      </c>
      <c r="D92" s="399" t="s">
        <v>419</v>
      </c>
      <c r="E92" s="393" t="s">
        <v>423</v>
      </c>
      <c r="F92" s="394">
        <v>2</v>
      </c>
      <c r="G92" s="412"/>
    </row>
    <row r="93" spans="1:7" s="404" customFormat="1" ht="21.75" customHeight="1">
      <c r="A93" s="391">
        <v>82</v>
      </c>
      <c r="B93" s="399" t="s">
        <v>543</v>
      </c>
      <c r="C93" s="393" t="s">
        <v>544</v>
      </c>
      <c r="D93" s="399" t="s">
        <v>419</v>
      </c>
      <c r="E93" s="393" t="s">
        <v>423</v>
      </c>
      <c r="F93" s="394">
        <v>6</v>
      </c>
      <c r="G93" s="397"/>
    </row>
    <row r="94" spans="1:7" s="404" customFormat="1" ht="19.5" customHeight="1">
      <c r="A94" s="391">
        <v>83</v>
      </c>
      <c r="B94" s="399" t="s">
        <v>543</v>
      </c>
      <c r="C94" s="393" t="s">
        <v>545</v>
      </c>
      <c r="D94" s="399" t="s">
        <v>419</v>
      </c>
      <c r="E94" s="393" t="s">
        <v>423</v>
      </c>
      <c r="F94" s="394">
        <v>3</v>
      </c>
      <c r="G94" s="397"/>
    </row>
    <row r="95" spans="1:7" s="404" customFormat="1" ht="21.75" customHeight="1">
      <c r="A95" s="391">
        <v>84</v>
      </c>
      <c r="B95" s="399" t="s">
        <v>543</v>
      </c>
      <c r="C95" s="393" t="s">
        <v>546</v>
      </c>
      <c r="D95" s="399" t="s">
        <v>419</v>
      </c>
      <c r="E95" s="393" t="s">
        <v>423</v>
      </c>
      <c r="F95" s="394">
        <v>4</v>
      </c>
      <c r="G95" s="397"/>
    </row>
    <row r="96" spans="1:7" s="404" customFormat="1" ht="22.5" customHeight="1">
      <c r="A96" s="391">
        <v>85</v>
      </c>
      <c r="B96" s="399" t="s">
        <v>543</v>
      </c>
      <c r="C96" s="393" t="s">
        <v>547</v>
      </c>
      <c r="D96" s="399" t="s">
        <v>419</v>
      </c>
      <c r="E96" s="393" t="s">
        <v>423</v>
      </c>
      <c r="F96" s="394">
        <v>1</v>
      </c>
      <c r="G96" s="397"/>
    </row>
    <row r="97" spans="1:7" s="404" customFormat="1" ht="63.75" customHeight="1">
      <c r="A97" s="391">
        <v>86</v>
      </c>
      <c r="B97" s="419" t="s">
        <v>548</v>
      </c>
      <c r="C97" s="398" t="s">
        <v>549</v>
      </c>
      <c r="D97" s="399" t="s">
        <v>419</v>
      </c>
      <c r="E97" s="393" t="s">
        <v>423</v>
      </c>
      <c r="F97" s="394">
        <v>4</v>
      </c>
      <c r="G97" s="397"/>
    </row>
    <row r="98" spans="1:7" s="404" customFormat="1" ht="31.5" customHeight="1">
      <c r="A98" s="391">
        <v>87</v>
      </c>
      <c r="B98" s="406"/>
      <c r="C98" s="393" t="s">
        <v>1130</v>
      </c>
      <c r="D98" s="399" t="s">
        <v>550</v>
      </c>
      <c r="E98" s="397" t="s">
        <v>551</v>
      </c>
      <c r="F98" s="399">
        <v>5</v>
      </c>
      <c r="G98" s="397"/>
    </row>
    <row r="99" spans="1:7" s="404" customFormat="1" ht="30.75" customHeight="1">
      <c r="A99" s="391">
        <v>88</v>
      </c>
      <c r="B99" s="406"/>
      <c r="C99" s="393" t="s">
        <v>1130</v>
      </c>
      <c r="D99" s="399" t="s">
        <v>552</v>
      </c>
      <c r="E99" s="397" t="s">
        <v>551</v>
      </c>
      <c r="F99" s="399">
        <v>80</v>
      </c>
      <c r="G99" s="397"/>
    </row>
    <row r="100" spans="1:7" s="404" customFormat="1" ht="18.75" customHeight="1">
      <c r="A100" s="391">
        <v>89</v>
      </c>
      <c r="B100" s="406"/>
      <c r="C100" s="393" t="s">
        <v>553</v>
      </c>
      <c r="D100" s="399"/>
      <c r="E100" s="397" t="s">
        <v>551</v>
      </c>
      <c r="F100" s="399">
        <v>1</v>
      </c>
      <c r="G100" s="397"/>
    </row>
    <row r="101" spans="1:7" s="404" customFormat="1" ht="20.25" customHeight="1">
      <c r="A101" s="391">
        <v>90</v>
      </c>
      <c r="B101" s="406"/>
      <c r="C101" s="393" t="s">
        <v>554</v>
      </c>
      <c r="D101" s="399"/>
      <c r="E101" s="397" t="s">
        <v>551</v>
      </c>
      <c r="F101" s="399">
        <v>2</v>
      </c>
      <c r="G101" s="397"/>
    </row>
    <row r="102" spans="1:7" s="404" customFormat="1" ht="20.25" customHeight="1">
      <c r="A102" s="391">
        <v>91</v>
      </c>
      <c r="B102" s="406"/>
      <c r="C102" s="393" t="s">
        <v>555</v>
      </c>
      <c r="D102" s="399"/>
      <c r="E102" s="397" t="s">
        <v>551</v>
      </c>
      <c r="F102" s="399">
        <v>20</v>
      </c>
      <c r="G102" s="397"/>
    </row>
    <row r="103" spans="1:7" s="404" customFormat="1" ht="21.75" customHeight="1">
      <c r="A103" s="391">
        <v>92</v>
      </c>
      <c r="B103" s="406"/>
      <c r="C103" s="393" t="s">
        <v>556</v>
      </c>
      <c r="D103" s="399"/>
      <c r="E103" s="397" t="s">
        <v>551</v>
      </c>
      <c r="F103" s="399">
        <v>15</v>
      </c>
      <c r="G103" s="397"/>
    </row>
    <row r="104" spans="1:7" s="404" customFormat="1" ht="19.5" customHeight="1">
      <c r="A104" s="391">
        <v>93</v>
      </c>
      <c r="B104" s="406"/>
      <c r="C104" s="393" t="s">
        <v>557</v>
      </c>
      <c r="D104" s="399"/>
      <c r="E104" s="397" t="s">
        <v>420</v>
      </c>
      <c r="F104" s="394">
        <v>1</v>
      </c>
      <c r="G104" s="397"/>
    </row>
    <row r="105" spans="1:7" s="404" customFormat="1" ht="48" customHeight="1">
      <c r="A105" s="391">
        <v>94</v>
      </c>
      <c r="B105" s="406"/>
      <c r="C105" s="393" t="s">
        <v>558</v>
      </c>
      <c r="D105" s="399"/>
      <c r="E105" s="397"/>
      <c r="F105" s="421">
        <v>0.1</v>
      </c>
      <c r="G105" s="397"/>
    </row>
  </sheetData>
  <sheetProtection password="C48A" sheet="1"/>
  <mergeCells count="1">
    <mergeCell ref="A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BARTEC - VARNOST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Borut Jerman</dc:creator>
  <cp:keywords/>
  <dc:description/>
  <cp:lastModifiedBy>Hernog Lar</cp:lastModifiedBy>
  <cp:lastPrinted>2019-09-19T06:00:32Z</cp:lastPrinted>
  <dcterms:created xsi:type="dcterms:W3CDTF">2001-04-09T05:28:02Z</dcterms:created>
  <dcterms:modified xsi:type="dcterms:W3CDTF">2020-04-16T08:07:42Z</dcterms:modified>
  <cp:category/>
  <cp:version/>
  <cp:contentType/>
  <cp:contentStatus/>
</cp:coreProperties>
</file>