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e\GORAN\JAVNA NAROČILA\JN 203_2020 in JN 283_2020 Dodatne potrebe video nadzornega sistema v Luki Koper\"/>
    </mc:Choice>
  </mc:AlternateContent>
  <xr:revisionPtr revIDLastSave="0" documentId="13_ncr:1_{818D3B71-B993-4DAB-BA34-2D684F16EF2E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Predračunska vrednost" sheetId="2" r:id="rId1"/>
    <sheet name="Tehnični pogoj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32" i="1" s="1"/>
  <c r="A39" i="1" s="1"/>
  <c r="A46" i="1" s="1"/>
  <c r="A53" i="1" s="1"/>
  <c r="A60" i="1" s="1"/>
  <c r="A61" i="1" s="1"/>
  <c r="G64" i="1" l="1"/>
  <c r="B4" i="2" s="1"/>
  <c r="B6" i="2" s="1"/>
  <c r="G65" i="1" l="1"/>
  <c r="B7" i="2" l="1"/>
  <c r="B8" i="2" s="1"/>
</calcChain>
</file>

<file path=xl/sharedStrings.xml><?xml version="1.0" encoding="utf-8"?>
<sst xmlns="http://schemas.openxmlformats.org/spreadsheetml/2006/main" count="144" uniqueCount="63">
  <si>
    <t>Št.</t>
  </si>
  <si>
    <t>Oprema</t>
  </si>
  <si>
    <t>Enota</t>
  </si>
  <si>
    <t>Količina</t>
  </si>
  <si>
    <t>Cena (enota)</t>
  </si>
  <si>
    <t>Cena (skupaj)</t>
  </si>
  <si>
    <t>kos</t>
  </si>
  <si>
    <t>kpl</t>
  </si>
  <si>
    <t>SKUPAJ (brez DDV):</t>
  </si>
  <si>
    <t>SKUPAJ (z DDV):</t>
  </si>
  <si>
    <t>Dvižna košara ali avtodvigalo za dvig oseb na višino do 20m</t>
  </si>
  <si>
    <t>m</t>
  </si>
  <si>
    <t>Ime dela</t>
  </si>
  <si>
    <t>Cena [EUR]</t>
  </si>
  <si>
    <t>*Predračunska cena</t>
  </si>
  <si>
    <t>DDV 22%</t>
  </si>
  <si>
    <t xml:space="preserve">Vse cene so izražene v evrih. </t>
  </si>
  <si>
    <t>*Predračunska cena je seštevek vseh cen/enoto posamezne postavke.</t>
  </si>
  <si>
    <t xml:space="preserve">Cene in vrednosti so obračunane in zaokrožene na dve (2) decimalki. </t>
  </si>
  <si>
    <t>Datum:</t>
  </si>
  <si>
    <t>Ponudnik:</t>
  </si>
  <si>
    <t>Kraj:</t>
  </si>
  <si>
    <t>(Ime, priimek in podpis pooblaščene osebe)</t>
  </si>
  <si>
    <r>
      <t xml:space="preserve">Kamera TIP A:
</t>
    </r>
    <r>
      <rPr>
        <sz val="11"/>
        <color theme="1"/>
        <rFont val="Tahoma"/>
        <family val="2"/>
        <charset val="238"/>
      </rPr>
      <t>Megapiksel dnevno/nočna fiksna IP kamera Bullet (8Mpixel) model AVIGILON H5A-BO-IR ali ekvivalentna s kovinsko nerjavečo konzolo za pritrditev na steber</t>
    </r>
  </si>
  <si>
    <r>
      <t xml:space="preserve">KAMERA TIP B:
</t>
    </r>
    <r>
      <rPr>
        <sz val="11"/>
        <color theme="1"/>
        <rFont val="Tahoma"/>
        <family val="2"/>
        <charset val="238"/>
      </rPr>
      <t>Megadome dnevno/nočna (2MPixel) protivandalna zunanja kupolasta fiksna IP vrtljiva kamera z IR Reflektorjem in brisalcem za čiščenje objektiva model AVIGILON H4IRPTZ-DP-WP ali ekvivalentna</t>
    </r>
  </si>
  <si>
    <r>
      <t xml:space="preserve">Kamera TIP C:
</t>
    </r>
    <r>
      <rPr>
        <sz val="11"/>
        <color theme="1"/>
        <rFont val="Tahoma"/>
        <family val="2"/>
        <charset val="238"/>
      </rPr>
      <t>Fiksna IP TERMO Bullet kamera model AVIGILON 320S-H4A-THC-BO24 ali ekvivalentna s kovinsko nerjavečo konzolo za pritrditev na steber</t>
    </r>
  </si>
  <si>
    <r>
      <rPr>
        <b/>
        <sz val="10"/>
        <rFont val="Tahoma"/>
        <family val="2"/>
        <charset val="238"/>
      </rPr>
      <t xml:space="preserve">Nosilec za kamero:
</t>
    </r>
    <r>
      <rPr>
        <sz val="10"/>
        <rFont val="Tahoma"/>
        <family val="2"/>
        <charset val="238"/>
      </rPr>
      <t>Nosilec za kamero na košari svetilnega stolpa</t>
    </r>
  </si>
  <si>
    <r>
      <rPr>
        <b/>
        <sz val="10"/>
        <rFont val="Tahoma"/>
        <family val="2"/>
        <charset val="238"/>
      </rPr>
      <t xml:space="preserve">Nosilec za kamero:
</t>
    </r>
    <r>
      <rPr>
        <sz val="10"/>
        <rFont val="Tahoma"/>
        <family val="2"/>
        <charset val="238"/>
      </rPr>
      <t>Dodatna namenska globoka doza za pritrditev kamere na nosilec</t>
    </r>
  </si>
  <si>
    <r>
      <rPr>
        <b/>
        <sz val="10"/>
        <rFont val="Tahoma"/>
        <family val="2"/>
        <charset val="238"/>
      </rPr>
      <t xml:space="preserve">Nosilec za kamero:
</t>
    </r>
    <r>
      <rPr>
        <sz val="10"/>
        <rFont val="Tahoma"/>
        <family val="2"/>
        <charset val="238"/>
      </rPr>
      <t>INOX podaljšek stebra 3m</t>
    </r>
  </si>
  <si>
    <r>
      <t xml:space="preserve">Licenca:
</t>
    </r>
    <r>
      <rPr>
        <sz val="11"/>
        <color theme="1"/>
        <rFont val="Tahoma"/>
        <family val="2"/>
        <charset val="238"/>
      </rPr>
      <t>Licenca za priklop in uporabo kamer</t>
    </r>
  </si>
  <si>
    <r>
      <t xml:space="preserve">Strukturirano kabelsko ožičenje:
</t>
    </r>
    <r>
      <rPr>
        <sz val="11"/>
        <color theme="1"/>
        <rFont val="Tahoma"/>
        <family val="2"/>
        <charset val="238"/>
      </rPr>
      <t>Inštalacija in zaključevanje S-FTP kabla kategorije 6A</t>
    </r>
  </si>
  <si>
    <r>
      <t xml:space="preserve">Elektroenergetsko kabelsko ožičenje:
</t>
    </r>
    <r>
      <rPr>
        <sz val="11"/>
        <color theme="1"/>
        <rFont val="Tahoma"/>
        <family val="2"/>
        <charset val="238"/>
      </rPr>
      <t>Inštalacija in zaključevanje elektroenergetskega kabla 2 x 2,5 mm</t>
    </r>
    <r>
      <rPr>
        <vertAlign val="superscript"/>
        <sz val="10"/>
        <color theme="1"/>
        <rFont val="Tahoma"/>
        <family val="2"/>
        <charset val="238"/>
      </rPr>
      <t>2</t>
    </r>
  </si>
  <si>
    <r>
      <rPr>
        <b/>
        <sz val="10"/>
        <color theme="1"/>
        <rFont val="Tahoma"/>
        <family val="2"/>
        <charset val="238"/>
      </rPr>
      <t>Omrežno stikalo:</t>
    </r>
    <r>
      <rPr>
        <sz val="11"/>
        <color theme="1"/>
        <rFont val="Tahoma"/>
        <family val="2"/>
        <charset val="238"/>
      </rPr>
      <t xml:space="preserve"> 
</t>
    </r>
    <r>
      <rPr>
        <i/>
        <sz val="10"/>
        <color theme="1"/>
        <rFont val="Tahoma"/>
        <family val="2"/>
        <charset val="238"/>
      </rPr>
      <t>Model:</t>
    </r>
    <r>
      <rPr>
        <sz val="11"/>
        <color theme="1"/>
        <rFont val="Tahoma"/>
        <family val="2"/>
        <charset val="238"/>
      </rPr>
      <t xml:space="preserve"> Transition networks SM8TAT2SA Smart PoE+ mrežno stikalo ali ekvivalent
</t>
    </r>
    <r>
      <rPr>
        <i/>
        <sz val="10"/>
        <color theme="1"/>
        <rFont val="Tahoma"/>
        <family val="2"/>
        <charset val="238"/>
      </rPr>
      <t xml:space="preserve">Vrata: </t>
    </r>
    <r>
      <rPr>
        <sz val="11"/>
        <color theme="1"/>
        <rFont val="Tahoma"/>
        <family val="2"/>
        <charset val="238"/>
      </rPr>
      <t>8 10/100/1000 RJ45 vrat, 2 100/1000 SFP slotov</t>
    </r>
    <r>
      <rPr>
        <i/>
        <sz val="10"/>
        <color theme="1"/>
        <rFont val="Tahoma"/>
        <family val="2"/>
        <charset val="238"/>
      </rPr>
      <t/>
    </r>
  </si>
  <si>
    <r>
      <rPr>
        <b/>
        <sz val="10"/>
        <color theme="1"/>
        <rFont val="Tahoma"/>
        <family val="2"/>
        <charset val="238"/>
      </rPr>
      <t>SFP modul:</t>
    </r>
    <r>
      <rPr>
        <sz val="11"/>
        <color theme="1"/>
        <rFont val="Tahoma"/>
        <family val="2"/>
        <charset val="238"/>
      </rPr>
      <t xml:space="preserve"> 
</t>
    </r>
    <r>
      <rPr>
        <i/>
        <sz val="10"/>
        <color theme="1"/>
        <rFont val="Tahoma"/>
        <family val="2"/>
        <charset val="238"/>
      </rPr>
      <t>Model:</t>
    </r>
    <r>
      <rPr>
        <sz val="11"/>
        <color theme="1"/>
        <rFont val="Tahoma"/>
        <family val="2"/>
        <charset val="238"/>
      </rPr>
      <t xml:space="preserve"> Finisar FTLF 1318P3BTL ali ekvivalenten za omrežno stikalo
</t>
    </r>
    <r>
      <rPr>
        <i/>
        <sz val="10"/>
        <color theme="1"/>
        <rFont val="Tahoma"/>
        <family val="2"/>
        <charset val="238"/>
      </rPr>
      <t>Specifikacija:</t>
    </r>
    <r>
      <rPr>
        <sz val="11"/>
        <color theme="1"/>
        <rFont val="Tahoma"/>
        <family val="2"/>
        <charset val="238"/>
      </rPr>
      <t xml:space="preserve"> 1000Base-LX, 1310 nm, domet do 10 km na enorodovnem optičnem kablu s premerom sredice 9/125um, temp območje -40°C do 85°C</t>
    </r>
  </si>
  <si>
    <r>
      <rPr>
        <b/>
        <sz val="10"/>
        <color theme="1"/>
        <rFont val="Tahoma"/>
        <family val="2"/>
        <charset val="238"/>
      </rPr>
      <t>SFP modul:</t>
    </r>
    <r>
      <rPr>
        <sz val="11"/>
        <color theme="1"/>
        <rFont val="Tahoma"/>
        <family val="2"/>
        <charset val="238"/>
      </rPr>
      <t xml:space="preserve"> 
</t>
    </r>
    <r>
      <rPr>
        <i/>
        <sz val="10"/>
        <color theme="1"/>
        <rFont val="Tahoma"/>
        <family val="2"/>
        <charset val="238"/>
      </rPr>
      <t>Model:</t>
    </r>
    <r>
      <rPr>
        <sz val="11"/>
        <color theme="1"/>
        <rFont val="Tahoma"/>
        <family val="2"/>
        <charset val="238"/>
      </rPr>
      <t xml:space="preserve"> TN-SFP-T-MG ali ekvivalenten za omrežno stikalo
</t>
    </r>
    <r>
      <rPr>
        <i/>
        <sz val="10"/>
        <color theme="1"/>
        <rFont val="Tahoma"/>
        <family val="2"/>
        <charset val="238"/>
      </rPr>
      <t>Specifikacija:</t>
    </r>
    <r>
      <rPr>
        <sz val="11"/>
        <color theme="1"/>
        <rFont val="Tahoma"/>
        <family val="2"/>
        <charset val="238"/>
      </rPr>
      <t xml:space="preserve"> 1000Base-TX,  temp območje -40°C do 85°C</t>
    </r>
  </si>
  <si>
    <r>
      <rPr>
        <b/>
        <sz val="10"/>
        <color theme="1"/>
        <rFont val="Tahoma"/>
        <family val="2"/>
        <charset val="238"/>
      </rPr>
      <t xml:space="preserve">Prespojni optični kabli:
</t>
    </r>
    <r>
      <rPr>
        <sz val="11"/>
        <color theme="1"/>
        <rFont val="Tahoma"/>
        <family val="2"/>
        <charset val="238"/>
      </rPr>
      <t>Enorodovno optično prespojno vlakno UPC 9/125um (1 par) z UPC FC - LC konektorji dolžine 1 meter</t>
    </r>
  </si>
  <si>
    <r>
      <rPr>
        <b/>
        <sz val="10"/>
        <color theme="1"/>
        <rFont val="Tahoma"/>
        <family val="2"/>
        <charset val="238"/>
      </rPr>
      <t xml:space="preserve">Prespojni optični kabli:
</t>
    </r>
    <r>
      <rPr>
        <sz val="11"/>
        <color theme="1"/>
        <rFont val="Tahoma"/>
        <family val="2"/>
        <charset val="238"/>
      </rPr>
      <t>Enorodovno optično prespojno vlakno UPC 9/125um (1 par) z UPC LC - LC konektorji dolžine 1 meter</t>
    </r>
  </si>
  <si>
    <r>
      <rPr>
        <b/>
        <sz val="10"/>
        <color theme="1"/>
        <rFont val="Tahoma"/>
        <family val="2"/>
        <charset val="238"/>
      </rPr>
      <t xml:space="preserve">Prespojni optični kabli:
</t>
    </r>
    <r>
      <rPr>
        <sz val="11"/>
        <color theme="1"/>
        <rFont val="Tahoma"/>
        <family val="2"/>
        <charset val="238"/>
      </rPr>
      <t>Enorodovno optično prespojno vlakno UPC 9/125um (1 par) z UPC LC - LC konektorji dolžine 3 metre</t>
    </r>
  </si>
  <si>
    <r>
      <rPr>
        <b/>
        <sz val="10"/>
        <color theme="1"/>
        <rFont val="Tahoma"/>
        <family val="2"/>
        <charset val="238"/>
      </rPr>
      <t xml:space="preserve">Prespojni optični kabli:
</t>
    </r>
    <r>
      <rPr>
        <sz val="11"/>
        <color theme="1"/>
        <rFont val="Tahoma"/>
        <family val="2"/>
        <charset val="238"/>
      </rPr>
      <t>Enorodovno optično prespojno vlakno UPC 9/125um (1 par) z UPC FC - FC konektorji dolžine 1 meter</t>
    </r>
  </si>
  <si>
    <r>
      <rPr>
        <b/>
        <sz val="10"/>
        <color theme="1"/>
        <rFont val="Tahoma"/>
        <family val="2"/>
        <charset val="238"/>
      </rPr>
      <t xml:space="preserve">Prespojni optični kabli:
</t>
    </r>
    <r>
      <rPr>
        <sz val="11"/>
        <color theme="1"/>
        <rFont val="Tahoma"/>
        <family val="2"/>
        <charset val="238"/>
      </rPr>
      <t>Enorodovno optično prespojno vlakno 9/125um (1 par) z UPC FC - LC konektorji dolžine 3 metre</t>
    </r>
  </si>
  <si>
    <r>
      <rPr>
        <b/>
        <sz val="10"/>
        <color theme="1"/>
        <rFont val="Tahoma"/>
        <family val="2"/>
        <charset val="238"/>
      </rPr>
      <t>Komunikacijska omara:</t>
    </r>
    <r>
      <rPr>
        <sz val="11"/>
        <color theme="1"/>
        <rFont val="Tahoma"/>
        <family val="2"/>
        <charset val="238"/>
      </rPr>
      <t xml:space="preserve">
Dobava in montaža komunikacijske omare iz INOX dimenzije 600 x 400 x 250 mm (Š x V x G) z montažno ploščo, pobarvana RAL 7035, IP55, zaprta z enokrilnimi vrati (z vgrajeno ročko na tritočkovno zapiralo z možnostjo vstavitve polcilindričnega zapirala za vgradnjo tipske ključavnice investitorja), 4x tipska ušesa za pritrditev ter napisno tablico s trajno graviranim napisom pritrjenim na vrata omarice. V omarico je potrebno pripeljati dovod 230V in ga zaključiti na razdelilnik z vsaj 3-imi vtičnicami.</t>
    </r>
  </si>
  <si>
    <r>
      <rPr>
        <b/>
        <sz val="10"/>
        <color theme="1"/>
        <rFont val="Tahoma"/>
        <family val="2"/>
        <charset val="238"/>
      </rPr>
      <t>Optični kabel (PPV lokacija 9):</t>
    </r>
    <r>
      <rPr>
        <sz val="11"/>
        <color theme="1"/>
        <rFont val="Tahoma"/>
        <family val="2"/>
        <charset val="238"/>
      </rPr>
      <t xml:space="preserve">
Dobava in polaganje enorodovnega (SM) optičnega kabla s premerom sredice 9/125um, z 12 vlakni, z ojačano izolacijo za vleko v kabelski kanalizaciji in odporno proti glodalcem, z UV zaščito (trasa od obstoječega vozlišča v Upravni stavbi EET do nove prostostoječe omarice na ovinku</t>
    </r>
  </si>
  <si>
    <t>Zaključitev optičnega kabla kapacitete 12 vlaken v stenski kovinski optični delilnik tip FOKAB SOD-12 s kaseto za optična vlakna</t>
  </si>
  <si>
    <t>Zaključitev optičnega kabla kapacitete 12 vlaken v optičnem delilniku tip F&amp;G ali EATON s kaseto za optična vlakna</t>
  </si>
  <si>
    <t>Kovinski stenski optični delilnik FOKAB za 12 vlaken, tip SM tip SOD-12 s kaseto za optična vlakna, vključno z 12 kos optičnimi UPC FC konektorji in 2 kos uvodnicami. Neuporabljene uvodnice je potrebno zapreti s tipskim čepom (tesnilna ploščica - delilnik ne sme imeti odprtin)</t>
  </si>
  <si>
    <t>Kovinski optični delilnik F&amp;G ali EATON za 24 vlaken, tip SM za vgradnjo v 19" rack omaro s kaseto za optična vlakna, vključno z 12 kos optičnimi UPC LC konektorji in 2 kos uvodnicami. Neuporabljene uvodnice je potrebno zapreti s tipskim čepom (tesnilna ploščica - delilnik ne sme imeti odprtin)</t>
  </si>
  <si>
    <t xml:space="preserve">Označevanje optičnega kabla v kabelskih jaških, na delilnikih in v omari z ustrezno ploščico iz nerjaveče pločevine z označbo kabla in priključnimi točkami </t>
  </si>
  <si>
    <t>Meritve SM kablov z optičnim reflektometrom (OTDR)</t>
  </si>
  <si>
    <r>
      <rPr>
        <b/>
        <sz val="10"/>
        <color theme="1"/>
        <rFont val="Tahoma"/>
        <family val="2"/>
        <charset val="238"/>
      </rPr>
      <t>Optični kabel (PPV lokacija 10):</t>
    </r>
    <r>
      <rPr>
        <sz val="11"/>
        <color theme="1"/>
        <rFont val="Tahoma"/>
        <family val="2"/>
        <charset val="238"/>
      </rPr>
      <t xml:space="preserve">
Dobava in polaganje enorodovnega (SM) optičnega kabla s premerom sredice 9/125um, z 12 vlakni, z ojačano izolacijo za vleko v kabelski kanalizaciji in odporno proti glodalcem, z UV zaščito (trasa od obstoječega vozlišča na SILOS do nove prostostoječe omarice</t>
    </r>
  </si>
  <si>
    <r>
      <rPr>
        <b/>
        <sz val="10"/>
        <color theme="1"/>
        <rFont val="Tahoma"/>
        <family val="2"/>
        <charset val="238"/>
      </rPr>
      <t>Optični kabel (PC TRTT Techem):</t>
    </r>
    <r>
      <rPr>
        <sz val="11"/>
        <color theme="1"/>
        <rFont val="Tahoma"/>
        <family val="2"/>
        <charset val="238"/>
      </rPr>
      <t xml:space="preserve">
Dobava in polaganje enorodovnega (SM) optičnega kabla s premerom sredice 9/125um, z 12 vlakni, z ojačano izolacijo za vleko v kabelski kanalizaciji in odporno proti glodalcem, z UV zaščito (trasa od obstoječega vozlišča v pisarnah Techem do nove prostostoječe omarice</t>
    </r>
  </si>
  <si>
    <r>
      <rPr>
        <b/>
        <sz val="10"/>
        <color theme="1"/>
        <rFont val="Tahoma"/>
        <family val="2"/>
        <charset val="238"/>
      </rPr>
      <t>Optični kabel (PC KT lokacija 4):</t>
    </r>
    <r>
      <rPr>
        <sz val="11"/>
        <color theme="1"/>
        <rFont val="Tahoma"/>
        <family val="2"/>
        <charset val="238"/>
      </rPr>
      <t xml:space="preserve">
Dobava in polaganje enorodovnega (SM) optičnega kabla s premerom sredice 9/125um, z 12 vlakni, z ojačano izolacijo za vleko v kabelski kanalizaciji in odporno proti glodalcem, z UV zaščito (trasa od obstoječega vozlišča v kontejnerju pod nadstrešnico N4 do nove prostostoječe omarice</t>
    </r>
  </si>
  <si>
    <r>
      <rPr>
        <b/>
        <sz val="10"/>
        <color theme="1"/>
        <rFont val="Tahoma"/>
        <family val="2"/>
        <charset val="238"/>
      </rPr>
      <t>Optični kabel (PC KT lokacija 6):</t>
    </r>
    <r>
      <rPr>
        <sz val="11"/>
        <color theme="1"/>
        <rFont val="Tahoma"/>
        <family val="2"/>
        <charset val="238"/>
      </rPr>
      <t xml:space="preserve">
Dobava in polaganje enorodovnega (SM) optičnega kabla s premerom sredice 9/125um, z 12 vlakni, z ojačano izolacijo za vleko v kabelski kanalizaciji in odporno proti glodalcem, z UV zaščito (trasa od obstoječega vozlišča v garažni hiši - stopnišče do nove prostostoječe omarice</t>
    </r>
  </si>
  <si>
    <t>Montaža opreme, varovalke in drugi potrošni material za priklop IP kamer in strežnika v LAN omrežje</t>
  </si>
  <si>
    <t>Opombe</t>
  </si>
  <si>
    <t>Vrednost "Dodatne potrebe video nadzornega sistema v Luki Koper"</t>
  </si>
  <si>
    <t>SPECIFIKACIJA OPREME ZA NAROČILO</t>
  </si>
  <si>
    <t>Rok izvedbe [koledarskih dni]</t>
  </si>
  <si>
    <t>*Rok izvedbe vnesete v koledarskih dneh.</t>
  </si>
  <si>
    <t>Priloga 1: Predračunska vrednost JN 283/2020 Dodatne potrebe video nadzornega sistema v Luki Koper</t>
  </si>
  <si>
    <t>Ponudbena vrednost (brez DDV)</t>
  </si>
  <si>
    <t>Ponudbena vrednost (z DDV)</t>
  </si>
  <si>
    <t>Predračunska vrednost JN 283/2020 Dodatne potrebe video nadzornega sistema v Luki Koper</t>
  </si>
  <si>
    <r>
      <rPr>
        <b/>
        <sz val="10"/>
        <rFont val="Tahoma"/>
        <family val="2"/>
        <charset val="238"/>
      </rPr>
      <t>Strežniški sistem za shranjevanje, pregledovanje in distribucijo posnetkov IP video nadzornega sistema::</t>
    </r>
    <r>
      <rPr>
        <sz val="11"/>
        <rFont val="Tahoma"/>
        <family val="2"/>
        <charset val="238"/>
      </rPr>
      <t xml:space="preserve"> 
</t>
    </r>
    <r>
      <rPr>
        <i/>
        <sz val="10"/>
        <rFont val="Tahoma"/>
        <family val="2"/>
        <charset val="238"/>
      </rPr>
      <t>Model:</t>
    </r>
    <r>
      <rPr>
        <sz val="11"/>
        <rFont val="Tahoma"/>
        <family val="2"/>
        <charset val="238"/>
      </rPr>
      <t xml:space="preserve"> Dell PowerEdge R740 ali ekvivalenten
</t>
    </r>
    <r>
      <rPr>
        <i/>
        <sz val="10"/>
        <rFont val="Tahoma"/>
        <family val="2"/>
        <charset val="238"/>
      </rPr>
      <t>Operacijski sistem:</t>
    </r>
    <r>
      <rPr>
        <sz val="11"/>
        <rFont val="Tahoma"/>
        <family val="2"/>
        <charset val="238"/>
      </rPr>
      <t xml:space="preserve"> Windows Server 2019 z možnostjo inštalacije nižje verzije 2016
</t>
    </r>
    <r>
      <rPr>
        <i/>
        <sz val="10"/>
        <rFont val="Tahoma"/>
        <family val="2"/>
        <charset val="238"/>
      </rPr>
      <t>Redundanca:</t>
    </r>
    <r>
      <rPr>
        <sz val="11"/>
        <rFont val="Tahoma"/>
        <family val="2"/>
        <charset val="238"/>
      </rPr>
      <t xml:space="preserve"> konfiguracija strojne in programske opreme mora biti taka, da zagotavlja popolno redundanco brez izgube arhiva posnetkov in drugih podatkov
</t>
    </r>
    <r>
      <rPr>
        <i/>
        <sz val="10"/>
        <rFont val="Tahoma"/>
        <family val="2"/>
        <charset val="238"/>
      </rPr>
      <t>RAM:</t>
    </r>
    <r>
      <rPr>
        <sz val="11"/>
        <rFont val="Tahoma"/>
        <family val="2"/>
        <charset val="238"/>
      </rPr>
      <t xml:space="preserve"> vsaj 64GB DDR4-2666 ECC reg.
CPU: vsaj dva procesorja Intel Xeon silver 4210,10x2.20GHz ali zmogljivejši
Vmesniki: vsaj 1 VGA izhod
LAN: vsaj 4 x 1GBit/s LAN mrežnih priključkov
Trdi diski: 
- vgrajeni podatkovni izmenljivi diski SSD/SAS/SATA2 RAID z 8 HDD po vsaj 10TB za 24/7 režim delovanja, vsak za vsaj 30 dni arhiva posnetkov za vsako kamero za snemanje 5 slik/sekundo, hitrost vsaj 6Gbit/s, zmogljivost branja vsaj do 500Mbit/s, pisanja vsaj do 490Mbit/s
-  vgrajeni podatkovni izmenljivi diski za OS: 2 x SSD po vsaj 240GB v RAID1
RAID kontroler: H730 12GB/s
Ohišje: ohišje mora biti v izvedbi za montažo v rack 19'' omaro
Napajanje: redundantno napajanje 2x750W
pripadajoči priključni kabli
</t>
    </r>
    <r>
      <rPr>
        <i/>
        <sz val="10"/>
        <rFont val="Tahoma"/>
        <family val="2"/>
        <charset val="238"/>
      </rPr>
      <t>Ohišje:</t>
    </r>
    <r>
      <rPr>
        <sz val="11"/>
        <rFont val="Tahoma"/>
        <family val="2"/>
        <charset val="238"/>
      </rPr>
      <t xml:space="preserve"> ohišje mora biti v izvedbi za montažo v rack 19'' omaro
</t>
    </r>
    <r>
      <rPr>
        <i/>
        <sz val="10"/>
        <rFont val="Tahoma"/>
        <family val="2"/>
        <charset val="238"/>
      </rPr>
      <t>Napajanje:</t>
    </r>
    <r>
      <rPr>
        <sz val="11"/>
        <rFont val="Tahoma"/>
        <family val="2"/>
        <charset val="238"/>
      </rPr>
      <t xml:space="preserve"> redundantno napajanje
pripadajoči priključni kabli
nosilec za kable z vodilom, ki se pritrdi na zadnjo stran strežnika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</si>
</sst>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Tahoma"/>
      <family val="2"/>
      <charset val="238"/>
    </font>
    <font>
      <b/>
      <sz val="10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sz val="10"/>
      <name val="Arial CE"/>
      <charset val="238"/>
    </font>
    <font>
      <b/>
      <i/>
      <sz val="11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14" xfId="0" applyFont="1" applyBorder="1" applyProtection="1"/>
    <xf numFmtId="0" fontId="3" fillId="0" borderId="0" xfId="0" applyFont="1" applyProtection="1"/>
    <xf numFmtId="0" fontId="3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2" xfId="0" applyFont="1" applyBorder="1" applyProtection="1"/>
    <xf numFmtId="164" fontId="2" fillId="0" borderId="1" xfId="0" applyNumberFormat="1" applyFont="1" applyBorder="1" applyProtection="1"/>
    <xf numFmtId="0" fontId="2" fillId="0" borderId="13" xfId="0" applyFont="1" applyBorder="1" applyProtection="1"/>
    <xf numFmtId="164" fontId="2" fillId="0" borderId="0" xfId="0" applyNumberFormat="1" applyFont="1" applyProtection="1"/>
    <xf numFmtId="0" fontId="2" fillId="0" borderId="1" xfId="0" applyFont="1" applyBorder="1" applyProtection="1"/>
    <xf numFmtId="1" fontId="2" fillId="2" borderId="1" xfId="0" applyNumberFormat="1" applyFont="1" applyFill="1" applyBorder="1" applyProtection="1">
      <protection locked="0"/>
    </xf>
    <xf numFmtId="0" fontId="0" fillId="0" borderId="4" xfId="0" applyBorder="1" applyProtection="1"/>
    <xf numFmtId="0" fontId="11" fillId="3" borderId="4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wrapText="1"/>
    </xf>
    <xf numFmtId="0" fontId="5" fillId="3" borderId="4" xfId="0" applyFont="1" applyFill="1" applyBorder="1" applyAlignment="1" applyProtection="1">
      <alignment horizontal="left" vertical="center" wrapText="1"/>
    </xf>
    <xf numFmtId="49" fontId="5" fillId="3" borderId="4" xfId="0" applyNumberFormat="1" applyFont="1" applyFill="1" applyBorder="1" applyAlignment="1" applyProtection="1">
      <alignment horizontal="justify" vertical="center" wrapText="1"/>
    </xf>
    <xf numFmtId="2" fontId="5" fillId="3" borderId="4" xfId="0" applyNumberFormat="1" applyFont="1" applyFill="1" applyBorder="1" applyAlignment="1" applyProtection="1">
      <alignment horizontal="right" vertical="center" wrapText="1"/>
    </xf>
    <xf numFmtId="2" fontId="5" fillId="3" borderId="4" xfId="0" applyNumberFormat="1" applyFont="1" applyFill="1" applyBorder="1" applyAlignment="1" applyProtection="1">
      <alignment horizontal="center" vertical="center" wrapText="1"/>
    </xf>
    <xf numFmtId="4" fontId="5" fillId="3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top"/>
    </xf>
    <xf numFmtId="0" fontId="0" fillId="0" borderId="4" xfId="0" applyBorder="1" applyAlignment="1" applyProtection="1">
      <alignment vertical="center" wrapText="1"/>
    </xf>
    <xf numFmtId="0" fontId="0" fillId="0" borderId="4" xfId="0" applyBorder="1" applyAlignment="1" applyProtection="1">
      <alignment horizontal="left"/>
    </xf>
    <xf numFmtId="164" fontId="0" fillId="0" borderId="4" xfId="0" applyNumberFormat="1" applyBorder="1" applyProtection="1"/>
    <xf numFmtId="0" fontId="3" fillId="0" borderId="4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justify" wrapText="1"/>
    </xf>
    <xf numFmtId="0" fontId="8" fillId="0" borderId="4" xfId="0" applyFont="1" applyBorder="1" applyProtection="1"/>
    <xf numFmtId="0" fontId="4" fillId="0" borderId="4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right"/>
    </xf>
    <xf numFmtId="0" fontId="0" fillId="0" borderId="4" xfId="0" applyBorder="1" applyAlignment="1" applyProtection="1">
      <alignment horizontal="left" wrapText="1"/>
    </xf>
    <xf numFmtId="49" fontId="4" fillId="0" borderId="4" xfId="1" applyNumberFormat="1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right" vertical="top"/>
    </xf>
    <xf numFmtId="0" fontId="0" fillId="0" borderId="4" xfId="0" applyBorder="1" applyAlignment="1" applyProtection="1">
      <alignment horizontal="right" wrapText="1"/>
    </xf>
    <xf numFmtId="0" fontId="0" fillId="0" borderId="0" xfId="0" applyAlignment="1" applyProtection="1">
      <alignment horizontal="right" vertical="top"/>
    </xf>
    <xf numFmtId="0" fontId="4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wrapText="1"/>
    </xf>
    <xf numFmtId="164" fontId="0" fillId="0" borderId="0" xfId="0" applyNumberFormat="1" applyProtection="1"/>
    <xf numFmtId="0" fontId="1" fillId="0" borderId="2" xfId="0" applyFont="1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horizontal="left"/>
    </xf>
    <xf numFmtId="164" fontId="0" fillId="0" borderId="18" xfId="0" applyNumberFormat="1" applyBorder="1" applyProtection="1"/>
    <xf numFmtId="0" fontId="0" fillId="0" borderId="19" xfId="0" applyBorder="1" applyProtection="1"/>
    <xf numFmtId="0" fontId="0" fillId="0" borderId="19" xfId="0" applyBorder="1" applyAlignment="1" applyProtection="1">
      <alignment horizontal="left"/>
    </xf>
    <xf numFmtId="164" fontId="0" fillId="0" borderId="19" xfId="0" applyNumberFormat="1" applyBorder="1" applyProtection="1"/>
    <xf numFmtId="0" fontId="4" fillId="0" borderId="15" xfId="0" applyFont="1" applyBorder="1" applyAlignment="1" applyProtection="1">
      <alignment horizontal="left" vertical="top" wrapText="1"/>
    </xf>
    <xf numFmtId="164" fontId="0" fillId="5" borderId="4" xfId="0" applyNumberFormat="1" applyFill="1" applyBorder="1" applyProtection="1">
      <protection locked="0"/>
    </xf>
    <xf numFmtId="164" fontId="2" fillId="6" borderId="11" xfId="0" applyNumberFormat="1" applyFont="1" applyFill="1" applyBorder="1" applyProtection="1"/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wrapText="1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2" fillId="0" borderId="15" xfId="0" applyFont="1" applyBorder="1" applyAlignment="1" applyProtection="1">
      <alignment wrapText="1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wrapText="1"/>
    </xf>
    <xf numFmtId="0" fontId="12" fillId="4" borderId="4" xfId="0" applyFont="1" applyFill="1" applyBorder="1" applyAlignment="1" applyProtection="1">
      <alignment horizontal="center"/>
    </xf>
    <xf numFmtId="0" fontId="13" fillId="4" borderId="4" xfId="0" applyFont="1" applyFill="1" applyBorder="1" applyAlignment="1" applyProtection="1">
      <alignment horizontal="center"/>
    </xf>
    <xf numFmtId="0" fontId="0" fillId="0" borderId="16" xfId="0" applyBorder="1" applyAlignment="1" applyProtection="1">
      <alignment horizontal="right" vertical="top"/>
    </xf>
    <xf numFmtId="0" fontId="0" fillId="0" borderId="17" xfId="0" applyBorder="1" applyAlignment="1" applyProtection="1">
      <alignment horizontal="right" vertical="top"/>
    </xf>
    <xf numFmtId="0" fontId="0" fillId="0" borderId="3" xfId="0" applyBorder="1" applyAlignment="1" applyProtection="1">
      <alignment horizontal="right" vertical="top"/>
    </xf>
    <xf numFmtId="0" fontId="14" fillId="0" borderId="4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C3D71D7B-46C5-4233-B648-C6BE9FC7E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1D1B8-E2C1-4F34-825E-FEDE4602BF4F}">
  <dimension ref="A1:B22"/>
  <sheetViews>
    <sheetView tabSelected="1" workbookViewId="0">
      <selection activeCell="B15" sqref="B15"/>
    </sheetView>
  </sheetViews>
  <sheetFormatPr defaultRowHeight="14.25" x14ac:dyDescent="0.2"/>
  <cols>
    <col min="1" max="1" width="59.75" style="54" bestFit="1" customWidth="1"/>
    <col min="2" max="2" width="32.75" style="54" bestFit="1" customWidth="1"/>
    <col min="3" max="16384" width="9" style="54"/>
  </cols>
  <sheetData>
    <row r="1" spans="1:2" x14ac:dyDescent="0.2">
      <c r="A1" s="1" t="s">
        <v>58</v>
      </c>
    </row>
    <row r="2" spans="1:2" ht="15" thickBot="1" x14ac:dyDescent="0.25"/>
    <row r="3" spans="1:2" x14ac:dyDescent="0.2">
      <c r="A3" s="5" t="s">
        <v>12</v>
      </c>
      <c r="B3" s="6" t="s">
        <v>13</v>
      </c>
    </row>
    <row r="4" spans="1:2" x14ac:dyDescent="0.2">
      <c r="A4" s="17" t="s">
        <v>54</v>
      </c>
      <c r="B4" s="7">
        <f>'Tehnični pogoji'!G64</f>
        <v>0</v>
      </c>
    </row>
    <row r="5" spans="1:2" ht="15" thickBot="1" x14ac:dyDescent="0.25">
      <c r="A5" s="56" t="s">
        <v>14</v>
      </c>
      <c r="B5" s="57"/>
    </row>
    <row r="6" spans="1:2" ht="15" thickBot="1" x14ac:dyDescent="0.25">
      <c r="A6" s="8" t="s">
        <v>59</v>
      </c>
      <c r="B6" s="51">
        <f>SUM(B4:B4)</f>
        <v>0</v>
      </c>
    </row>
    <row r="7" spans="1:2" ht="15" thickBot="1" x14ac:dyDescent="0.25">
      <c r="A7" s="9" t="s">
        <v>15</v>
      </c>
      <c r="B7" s="10">
        <f>0.22*B6</f>
        <v>0</v>
      </c>
    </row>
    <row r="8" spans="1:2" ht="15" thickBot="1" x14ac:dyDescent="0.25">
      <c r="A8" s="11" t="s">
        <v>60</v>
      </c>
      <c r="B8" s="10">
        <f>B6+B7</f>
        <v>0</v>
      </c>
    </row>
    <row r="9" spans="1:2" x14ac:dyDescent="0.2">
      <c r="A9" s="53"/>
      <c r="B9" s="12"/>
    </row>
    <row r="10" spans="1:2" x14ac:dyDescent="0.2">
      <c r="A10" s="52" t="s">
        <v>16</v>
      </c>
      <c r="B10" s="55"/>
    </row>
    <row r="11" spans="1:2" x14ac:dyDescent="0.2">
      <c r="A11" s="58" t="s">
        <v>17</v>
      </c>
      <c r="B11" s="59"/>
    </row>
    <row r="12" spans="1:2" x14ac:dyDescent="0.2">
      <c r="A12" s="53"/>
      <c r="B12" s="53"/>
    </row>
    <row r="13" spans="1:2" x14ac:dyDescent="0.2">
      <c r="A13" s="4" t="s">
        <v>18</v>
      </c>
      <c r="B13" s="53"/>
    </row>
    <row r="14" spans="1:2" ht="15" thickBot="1" x14ac:dyDescent="0.25">
      <c r="A14" s="53"/>
      <c r="B14" s="53"/>
    </row>
    <row r="15" spans="1:2" ht="15" thickBot="1" x14ac:dyDescent="0.25">
      <c r="A15" s="13" t="s">
        <v>56</v>
      </c>
      <c r="B15" s="14"/>
    </row>
    <row r="16" spans="1:2" x14ac:dyDescent="0.2">
      <c r="A16" s="53"/>
      <c r="B16" s="53"/>
    </row>
    <row r="17" spans="1:2" x14ac:dyDescent="0.2">
      <c r="A17" s="4" t="s">
        <v>57</v>
      </c>
      <c r="B17" s="53"/>
    </row>
    <row r="18" spans="1:2" x14ac:dyDescent="0.2">
      <c r="A18" s="53"/>
      <c r="B18" s="53"/>
    </row>
    <row r="19" spans="1:2" x14ac:dyDescent="0.2">
      <c r="A19" s="2" t="s">
        <v>19</v>
      </c>
      <c r="B19" s="53" t="s">
        <v>20</v>
      </c>
    </row>
    <row r="20" spans="1:2" x14ac:dyDescent="0.2">
      <c r="A20" s="53" t="s">
        <v>21</v>
      </c>
      <c r="B20" s="3"/>
    </row>
    <row r="21" spans="1:2" x14ac:dyDescent="0.2">
      <c r="A21" s="53"/>
      <c r="B21" s="60" t="s">
        <v>22</v>
      </c>
    </row>
    <row r="22" spans="1:2" x14ac:dyDescent="0.2">
      <c r="A22" s="53"/>
      <c r="B22" s="59"/>
    </row>
  </sheetData>
  <sheetProtection algorithmName="SHA-512" hashValue="P2q3P8VTinctxKlhZDL8UbzgZO0hhUwcKrhRc5T6UkgyS4v2wKx/rbrEQdCZqBtnvs7fqA6Mg6mPWl8cRefQuw==" saltValue="UOwZoxD7+AD/enHIRbKaTg==" spinCount="100000" sheet="1" objects="1" scenarios="1"/>
  <mergeCells count="3">
    <mergeCell ref="A5:B5"/>
    <mergeCell ref="A11:B11"/>
    <mergeCell ref="B21:B2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1"/>
  <sheetViews>
    <sheetView topLeftCell="A4" zoomScale="85" zoomScaleNormal="85" workbookViewId="0">
      <selection activeCell="B6" sqref="B6"/>
    </sheetView>
  </sheetViews>
  <sheetFormatPr defaultRowHeight="14.25" x14ac:dyDescent="0.2"/>
  <cols>
    <col min="1" max="1" width="3.5" style="54" bestFit="1" customWidth="1"/>
    <col min="2" max="2" width="58.5" style="54" customWidth="1"/>
    <col min="3" max="3" width="4.5" style="54" customWidth="1"/>
    <col min="4" max="4" width="9" style="54"/>
    <col min="5" max="5" width="7.625" style="54" customWidth="1"/>
    <col min="6" max="6" width="13.875" style="54" customWidth="1"/>
    <col min="7" max="7" width="16" style="54" customWidth="1"/>
    <col min="8" max="8" width="19.625" style="54" customWidth="1"/>
    <col min="9" max="9" width="9.875" style="54" customWidth="1"/>
    <col min="10" max="10" width="10.75" style="54" bestFit="1" customWidth="1"/>
    <col min="11" max="16384" width="9" style="54"/>
  </cols>
  <sheetData>
    <row r="1" spans="1:8" x14ac:dyDescent="0.2">
      <c r="A1" s="1" t="s">
        <v>61</v>
      </c>
    </row>
    <row r="2" spans="1:8" x14ac:dyDescent="0.2">
      <c r="A2" s="1"/>
    </row>
    <row r="3" spans="1:8" ht="15" x14ac:dyDescent="0.2">
      <c r="A3" s="64" t="s">
        <v>55</v>
      </c>
      <c r="B3" s="65"/>
      <c r="C3" s="65"/>
      <c r="D3" s="65"/>
      <c r="E3" s="65"/>
      <c r="F3" s="65"/>
      <c r="G3" s="65"/>
      <c r="H3" s="65"/>
    </row>
    <row r="5" spans="1:8" x14ac:dyDescent="0.2">
      <c r="A5" s="18" t="s">
        <v>0</v>
      </c>
      <c r="B5" s="19" t="s">
        <v>1</v>
      </c>
      <c r="C5" s="19"/>
      <c r="D5" s="18" t="s">
        <v>2</v>
      </c>
      <c r="E5" s="20" t="s">
        <v>3</v>
      </c>
      <c r="F5" s="21" t="s">
        <v>4</v>
      </c>
      <c r="G5" s="22" t="s">
        <v>5</v>
      </c>
      <c r="H5" s="16" t="s">
        <v>53</v>
      </c>
    </row>
    <row r="6" spans="1:8" ht="409.5" x14ac:dyDescent="0.2">
      <c r="A6" s="23">
        <v>1</v>
      </c>
      <c r="B6" s="69" t="s">
        <v>62</v>
      </c>
      <c r="C6" s="15"/>
      <c r="D6" s="25" t="s">
        <v>6</v>
      </c>
      <c r="E6" s="15">
        <v>1</v>
      </c>
      <c r="F6" s="50">
        <v>0</v>
      </c>
      <c r="G6" s="26">
        <f>E6*F6</f>
        <v>0</v>
      </c>
      <c r="H6" s="15"/>
    </row>
    <row r="7" spans="1:8" ht="55.5" x14ac:dyDescent="0.2">
      <c r="A7" s="23">
        <f>+A6+1</f>
        <v>2</v>
      </c>
      <c r="B7" s="27" t="s">
        <v>23</v>
      </c>
      <c r="C7" s="15"/>
      <c r="D7" s="25" t="s">
        <v>6</v>
      </c>
      <c r="E7" s="15">
        <v>33</v>
      </c>
      <c r="F7" s="50">
        <v>0</v>
      </c>
      <c r="G7" s="26">
        <f t="shared" ref="G7:G61" si="0">E7*F7</f>
        <v>0</v>
      </c>
      <c r="H7" s="15"/>
    </row>
    <row r="8" spans="1:8" ht="55.5" x14ac:dyDescent="0.2">
      <c r="A8" s="23">
        <f>+A7+1</f>
        <v>3</v>
      </c>
      <c r="B8" s="27" t="s">
        <v>24</v>
      </c>
      <c r="C8" s="15"/>
      <c r="D8" s="25" t="s">
        <v>6</v>
      </c>
      <c r="E8" s="15">
        <v>1</v>
      </c>
      <c r="F8" s="50">
        <v>0</v>
      </c>
      <c r="G8" s="26">
        <f t="shared" si="0"/>
        <v>0</v>
      </c>
      <c r="H8" s="15"/>
    </row>
    <row r="9" spans="1:8" ht="55.5" x14ac:dyDescent="0.2">
      <c r="A9" s="23">
        <f>+A8+1</f>
        <v>4</v>
      </c>
      <c r="B9" s="27" t="s">
        <v>25</v>
      </c>
      <c r="C9" s="15"/>
      <c r="D9" s="25" t="s">
        <v>6</v>
      </c>
      <c r="E9" s="15">
        <v>1</v>
      </c>
      <c r="F9" s="50">
        <v>0</v>
      </c>
      <c r="G9" s="26">
        <f t="shared" si="0"/>
        <v>0</v>
      </c>
      <c r="H9" s="15"/>
    </row>
    <row r="10" spans="1:8" ht="25.5" x14ac:dyDescent="0.2">
      <c r="A10" s="23">
        <f t="shared" ref="A10:A12" si="1">+A9+1</f>
        <v>5</v>
      </c>
      <c r="B10" s="28" t="s">
        <v>26</v>
      </c>
      <c r="C10" s="29"/>
      <c r="D10" s="30" t="s">
        <v>7</v>
      </c>
      <c r="E10" s="31">
        <v>3</v>
      </c>
      <c r="F10" s="50">
        <v>0</v>
      </c>
      <c r="G10" s="26">
        <f t="shared" si="0"/>
        <v>0</v>
      </c>
      <c r="H10" s="15"/>
    </row>
    <row r="11" spans="1:8" ht="25.5" x14ac:dyDescent="0.2">
      <c r="A11" s="23">
        <f t="shared" si="1"/>
        <v>6</v>
      </c>
      <c r="B11" s="28" t="s">
        <v>27</v>
      </c>
      <c r="C11" s="15"/>
      <c r="D11" s="25" t="s">
        <v>6</v>
      </c>
      <c r="E11" s="15">
        <v>35</v>
      </c>
      <c r="F11" s="50">
        <v>0</v>
      </c>
      <c r="G11" s="26">
        <f t="shared" si="0"/>
        <v>0</v>
      </c>
      <c r="H11" s="15"/>
    </row>
    <row r="12" spans="1:8" ht="25.5" x14ac:dyDescent="0.2">
      <c r="A12" s="23">
        <f t="shared" si="1"/>
        <v>7</v>
      </c>
      <c r="B12" s="28" t="s">
        <v>28</v>
      </c>
      <c r="C12" s="29"/>
      <c r="D12" s="30" t="s">
        <v>7</v>
      </c>
      <c r="E12" s="31">
        <v>1</v>
      </c>
      <c r="F12" s="50">
        <v>0</v>
      </c>
      <c r="G12" s="26">
        <f t="shared" si="0"/>
        <v>0</v>
      </c>
      <c r="H12" s="15"/>
    </row>
    <row r="13" spans="1:8" ht="27" x14ac:dyDescent="0.2">
      <c r="A13" s="23">
        <f>+A12+1</f>
        <v>8</v>
      </c>
      <c r="B13" s="27" t="s">
        <v>29</v>
      </c>
      <c r="C13" s="15"/>
      <c r="D13" s="25" t="s">
        <v>6</v>
      </c>
      <c r="E13" s="15">
        <v>35</v>
      </c>
      <c r="F13" s="50">
        <v>0</v>
      </c>
      <c r="G13" s="26">
        <f t="shared" si="0"/>
        <v>0</v>
      </c>
      <c r="H13" s="15"/>
    </row>
    <row r="14" spans="1:8" ht="27" x14ac:dyDescent="0.2">
      <c r="A14" s="23">
        <f t="shared" ref="A14:A15" si="2">+A13+1</f>
        <v>9</v>
      </c>
      <c r="B14" s="27" t="s">
        <v>30</v>
      </c>
      <c r="C14" s="15"/>
      <c r="D14" s="25" t="s">
        <v>11</v>
      </c>
      <c r="E14" s="15">
        <v>2800</v>
      </c>
      <c r="F14" s="50">
        <v>0</v>
      </c>
      <c r="G14" s="26">
        <f t="shared" si="0"/>
        <v>0</v>
      </c>
      <c r="H14" s="15"/>
    </row>
    <row r="15" spans="1:8" ht="27" x14ac:dyDescent="0.2">
      <c r="A15" s="23">
        <f t="shared" si="2"/>
        <v>10</v>
      </c>
      <c r="B15" s="27" t="s">
        <v>31</v>
      </c>
      <c r="C15" s="15"/>
      <c r="D15" s="25" t="s">
        <v>11</v>
      </c>
      <c r="E15" s="15">
        <v>2800</v>
      </c>
      <c r="F15" s="50">
        <v>0</v>
      </c>
      <c r="G15" s="26">
        <f t="shared" si="0"/>
        <v>0</v>
      </c>
      <c r="H15" s="15"/>
    </row>
    <row r="16" spans="1:8" ht="57" x14ac:dyDescent="0.2">
      <c r="A16" s="23">
        <f>A15+1</f>
        <v>11</v>
      </c>
      <c r="B16" s="24" t="s">
        <v>32</v>
      </c>
      <c r="C16" s="15"/>
      <c r="D16" s="25" t="s">
        <v>6</v>
      </c>
      <c r="E16" s="15">
        <v>7</v>
      </c>
      <c r="F16" s="50">
        <v>0</v>
      </c>
      <c r="G16" s="26">
        <f t="shared" si="0"/>
        <v>0</v>
      </c>
      <c r="H16" s="15"/>
    </row>
    <row r="17" spans="1:8" ht="71.25" x14ac:dyDescent="0.2">
      <c r="A17" s="23">
        <f t="shared" ref="A17:A24" si="3">A16+1</f>
        <v>12</v>
      </c>
      <c r="B17" s="24" t="s">
        <v>33</v>
      </c>
      <c r="C17" s="15"/>
      <c r="D17" s="25" t="s">
        <v>6</v>
      </c>
      <c r="E17" s="15">
        <v>14</v>
      </c>
      <c r="F17" s="50">
        <v>0</v>
      </c>
      <c r="G17" s="26">
        <f t="shared" si="0"/>
        <v>0</v>
      </c>
      <c r="H17" s="15"/>
    </row>
    <row r="18" spans="1:8" ht="42.75" x14ac:dyDescent="0.2">
      <c r="A18" s="23">
        <f t="shared" si="3"/>
        <v>13</v>
      </c>
      <c r="B18" s="24" t="s">
        <v>34</v>
      </c>
      <c r="C18" s="15"/>
      <c r="D18" s="25" t="s">
        <v>6</v>
      </c>
      <c r="E18" s="15">
        <v>5</v>
      </c>
      <c r="F18" s="50">
        <v>0</v>
      </c>
      <c r="G18" s="26">
        <f t="shared" si="0"/>
        <v>0</v>
      </c>
      <c r="H18" s="15"/>
    </row>
    <row r="19" spans="1:8" ht="41.25" x14ac:dyDescent="0.2">
      <c r="A19" s="23">
        <f t="shared" si="3"/>
        <v>14</v>
      </c>
      <c r="B19" s="24" t="s">
        <v>35</v>
      </c>
      <c r="C19" s="15"/>
      <c r="D19" s="25" t="s">
        <v>6</v>
      </c>
      <c r="E19" s="15">
        <v>7</v>
      </c>
      <c r="F19" s="50">
        <v>0</v>
      </c>
      <c r="G19" s="26">
        <f t="shared" si="0"/>
        <v>0</v>
      </c>
      <c r="H19" s="15"/>
    </row>
    <row r="20" spans="1:8" ht="41.25" x14ac:dyDescent="0.2">
      <c r="A20" s="23">
        <f t="shared" si="3"/>
        <v>15</v>
      </c>
      <c r="B20" s="24" t="s">
        <v>36</v>
      </c>
      <c r="C20" s="15"/>
      <c r="D20" s="25" t="s">
        <v>6</v>
      </c>
      <c r="E20" s="15">
        <v>7</v>
      </c>
      <c r="F20" s="50">
        <v>0</v>
      </c>
      <c r="G20" s="26">
        <f t="shared" si="0"/>
        <v>0</v>
      </c>
      <c r="H20" s="15"/>
    </row>
    <row r="21" spans="1:8" ht="41.25" x14ac:dyDescent="0.2">
      <c r="A21" s="23">
        <f t="shared" si="3"/>
        <v>16</v>
      </c>
      <c r="B21" s="24" t="s">
        <v>37</v>
      </c>
      <c r="C21" s="15"/>
      <c r="D21" s="25" t="s">
        <v>6</v>
      </c>
      <c r="E21" s="15">
        <v>7</v>
      </c>
      <c r="F21" s="50">
        <v>0</v>
      </c>
      <c r="G21" s="26">
        <f t="shared" si="0"/>
        <v>0</v>
      </c>
      <c r="H21" s="15"/>
    </row>
    <row r="22" spans="1:8" ht="41.25" x14ac:dyDescent="0.2">
      <c r="A22" s="23">
        <f t="shared" si="3"/>
        <v>17</v>
      </c>
      <c r="B22" s="24" t="s">
        <v>38</v>
      </c>
      <c r="C22" s="24"/>
      <c r="D22" s="32" t="s">
        <v>6</v>
      </c>
      <c r="E22" s="15">
        <v>7</v>
      </c>
      <c r="F22" s="50">
        <v>0</v>
      </c>
      <c r="G22" s="26">
        <f t="shared" si="0"/>
        <v>0</v>
      </c>
      <c r="H22" s="15"/>
    </row>
    <row r="23" spans="1:8" ht="41.25" x14ac:dyDescent="0.2">
      <c r="A23" s="23">
        <f t="shared" si="3"/>
        <v>18</v>
      </c>
      <c r="B23" s="24" t="s">
        <v>39</v>
      </c>
      <c r="C23" s="24"/>
      <c r="D23" s="32" t="s">
        <v>6</v>
      </c>
      <c r="E23" s="15">
        <v>7</v>
      </c>
      <c r="F23" s="50">
        <v>0</v>
      </c>
      <c r="G23" s="26">
        <f t="shared" si="0"/>
        <v>0</v>
      </c>
      <c r="H23" s="15"/>
    </row>
    <row r="24" spans="1:8" ht="128.25" x14ac:dyDescent="0.2">
      <c r="A24" s="23">
        <f t="shared" si="3"/>
        <v>19</v>
      </c>
      <c r="B24" s="24" t="s">
        <v>40</v>
      </c>
      <c r="C24" s="29"/>
      <c r="D24" s="30" t="s">
        <v>7</v>
      </c>
      <c r="E24" s="31">
        <v>6</v>
      </c>
      <c r="F24" s="50">
        <v>0</v>
      </c>
      <c r="G24" s="26">
        <f t="shared" si="0"/>
        <v>0</v>
      </c>
      <c r="H24" s="15"/>
    </row>
    <row r="25" spans="1:8" ht="85.5" x14ac:dyDescent="0.2">
      <c r="A25" s="66">
        <f>A24+1</f>
        <v>20</v>
      </c>
      <c r="B25" s="24" t="s">
        <v>41</v>
      </c>
      <c r="C25" s="24"/>
      <c r="D25" s="32" t="s">
        <v>11</v>
      </c>
      <c r="E25" s="15">
        <v>250</v>
      </c>
      <c r="F25" s="50">
        <v>0</v>
      </c>
      <c r="G25" s="26">
        <f t="shared" si="0"/>
        <v>0</v>
      </c>
      <c r="H25" s="15"/>
    </row>
    <row r="26" spans="1:8" ht="25.5" x14ac:dyDescent="0.2">
      <c r="A26" s="67"/>
      <c r="B26" s="33" t="s">
        <v>42</v>
      </c>
      <c r="C26" s="24"/>
      <c r="D26" s="32" t="s">
        <v>6</v>
      </c>
      <c r="E26" s="15">
        <v>24</v>
      </c>
      <c r="F26" s="50">
        <v>0</v>
      </c>
      <c r="G26" s="26">
        <f t="shared" si="0"/>
        <v>0</v>
      </c>
      <c r="H26" s="15"/>
    </row>
    <row r="27" spans="1:8" ht="25.5" x14ac:dyDescent="0.2">
      <c r="A27" s="67"/>
      <c r="B27" s="33" t="s">
        <v>43</v>
      </c>
      <c r="C27" s="24"/>
      <c r="D27" s="32" t="s">
        <v>6</v>
      </c>
      <c r="E27" s="15">
        <v>12</v>
      </c>
      <c r="F27" s="50">
        <v>0</v>
      </c>
      <c r="G27" s="26">
        <f t="shared" si="0"/>
        <v>0</v>
      </c>
      <c r="H27" s="15"/>
    </row>
    <row r="28" spans="1:8" ht="51" x14ac:dyDescent="0.2">
      <c r="A28" s="67"/>
      <c r="B28" s="33" t="s">
        <v>44</v>
      </c>
      <c r="C28" s="24"/>
      <c r="D28" s="32" t="s">
        <v>6</v>
      </c>
      <c r="E28" s="15">
        <v>1</v>
      </c>
      <c r="F28" s="50">
        <v>0</v>
      </c>
      <c r="G28" s="26">
        <f t="shared" si="0"/>
        <v>0</v>
      </c>
      <c r="H28" s="15"/>
    </row>
    <row r="29" spans="1:8" ht="51" x14ac:dyDescent="0.2">
      <c r="A29" s="67"/>
      <c r="B29" s="33" t="s">
        <v>45</v>
      </c>
      <c r="C29" s="24"/>
      <c r="D29" s="32" t="s">
        <v>6</v>
      </c>
      <c r="E29" s="15">
        <v>1</v>
      </c>
      <c r="F29" s="50">
        <v>0</v>
      </c>
      <c r="G29" s="26">
        <f t="shared" si="0"/>
        <v>0</v>
      </c>
      <c r="H29" s="15"/>
    </row>
    <row r="30" spans="1:8" ht="38.25" x14ac:dyDescent="0.2">
      <c r="A30" s="67"/>
      <c r="B30" s="33" t="s">
        <v>46</v>
      </c>
      <c r="C30" s="24"/>
      <c r="D30" s="32" t="s">
        <v>6</v>
      </c>
      <c r="E30" s="15">
        <v>10</v>
      </c>
      <c r="F30" s="50">
        <v>0</v>
      </c>
      <c r="G30" s="26">
        <f t="shared" si="0"/>
        <v>0</v>
      </c>
      <c r="H30" s="15"/>
    </row>
    <row r="31" spans="1:8" x14ac:dyDescent="0.2">
      <c r="A31" s="68"/>
      <c r="B31" s="34" t="s">
        <v>47</v>
      </c>
      <c r="C31" s="24"/>
      <c r="D31" s="32" t="s">
        <v>7</v>
      </c>
      <c r="E31" s="15">
        <v>2</v>
      </c>
      <c r="F31" s="50">
        <v>0</v>
      </c>
      <c r="G31" s="26">
        <f t="shared" si="0"/>
        <v>0</v>
      </c>
      <c r="H31" s="15"/>
    </row>
    <row r="32" spans="1:8" ht="71.25" x14ac:dyDescent="0.2">
      <c r="A32" s="66">
        <f>A25+1</f>
        <v>21</v>
      </c>
      <c r="B32" s="24" t="s">
        <v>48</v>
      </c>
      <c r="C32" s="24"/>
      <c r="D32" s="32" t="s">
        <v>11</v>
      </c>
      <c r="E32" s="15">
        <v>1000</v>
      </c>
      <c r="F32" s="50">
        <v>0</v>
      </c>
      <c r="G32" s="26">
        <f t="shared" si="0"/>
        <v>0</v>
      </c>
      <c r="H32" s="15"/>
    </row>
    <row r="33" spans="1:8" ht="25.5" x14ac:dyDescent="0.2">
      <c r="A33" s="67"/>
      <c r="B33" s="33" t="s">
        <v>42</v>
      </c>
      <c r="C33" s="24"/>
      <c r="D33" s="32" t="s">
        <v>6</v>
      </c>
      <c r="E33" s="15">
        <v>24</v>
      </c>
      <c r="F33" s="50">
        <v>0</v>
      </c>
      <c r="G33" s="26">
        <f t="shared" si="0"/>
        <v>0</v>
      </c>
      <c r="H33" s="15"/>
    </row>
    <row r="34" spans="1:8" ht="25.5" x14ac:dyDescent="0.2">
      <c r="A34" s="67"/>
      <c r="B34" s="33" t="s">
        <v>43</v>
      </c>
      <c r="C34" s="24"/>
      <c r="D34" s="32" t="s">
        <v>6</v>
      </c>
      <c r="E34" s="15">
        <v>12</v>
      </c>
      <c r="F34" s="50">
        <v>0</v>
      </c>
      <c r="G34" s="26">
        <f t="shared" si="0"/>
        <v>0</v>
      </c>
      <c r="H34" s="15"/>
    </row>
    <row r="35" spans="1:8" ht="51" x14ac:dyDescent="0.2">
      <c r="A35" s="67"/>
      <c r="B35" s="33" t="s">
        <v>44</v>
      </c>
      <c r="C35" s="24"/>
      <c r="D35" s="32" t="s">
        <v>6</v>
      </c>
      <c r="E35" s="15">
        <v>1</v>
      </c>
      <c r="F35" s="50">
        <v>0</v>
      </c>
      <c r="G35" s="26">
        <f t="shared" si="0"/>
        <v>0</v>
      </c>
      <c r="H35" s="15"/>
    </row>
    <row r="36" spans="1:8" ht="51" x14ac:dyDescent="0.2">
      <c r="A36" s="67"/>
      <c r="B36" s="33" t="s">
        <v>45</v>
      </c>
      <c r="C36" s="24"/>
      <c r="D36" s="32" t="s">
        <v>6</v>
      </c>
      <c r="E36" s="15">
        <v>1</v>
      </c>
      <c r="F36" s="50">
        <v>0</v>
      </c>
      <c r="G36" s="26">
        <f t="shared" si="0"/>
        <v>0</v>
      </c>
      <c r="H36" s="15"/>
    </row>
    <row r="37" spans="1:8" ht="38.25" x14ac:dyDescent="0.2">
      <c r="A37" s="67"/>
      <c r="B37" s="33" t="s">
        <v>46</v>
      </c>
      <c r="C37" s="24"/>
      <c r="D37" s="32" t="s">
        <v>6</v>
      </c>
      <c r="E37" s="15">
        <v>10</v>
      </c>
      <c r="F37" s="50">
        <v>0</v>
      </c>
      <c r="G37" s="26">
        <f t="shared" si="0"/>
        <v>0</v>
      </c>
      <c r="H37" s="15"/>
    </row>
    <row r="38" spans="1:8" x14ac:dyDescent="0.2">
      <c r="A38" s="68"/>
      <c r="B38" s="34" t="s">
        <v>47</v>
      </c>
      <c r="C38" s="24"/>
      <c r="D38" s="32" t="s">
        <v>7</v>
      </c>
      <c r="E38" s="15">
        <v>2</v>
      </c>
      <c r="F38" s="50">
        <v>0</v>
      </c>
      <c r="G38" s="26">
        <f t="shared" si="0"/>
        <v>0</v>
      </c>
      <c r="H38" s="15"/>
    </row>
    <row r="39" spans="1:8" ht="85.5" x14ac:dyDescent="0.2">
      <c r="A39" s="66">
        <f>A32+1</f>
        <v>22</v>
      </c>
      <c r="B39" s="24" t="s">
        <v>49</v>
      </c>
      <c r="C39" s="24"/>
      <c r="D39" s="32" t="s">
        <v>11</v>
      </c>
      <c r="E39" s="15">
        <v>300</v>
      </c>
      <c r="F39" s="50">
        <v>0</v>
      </c>
      <c r="G39" s="26">
        <f t="shared" si="0"/>
        <v>0</v>
      </c>
      <c r="H39" s="15"/>
    </row>
    <row r="40" spans="1:8" ht="25.5" x14ac:dyDescent="0.2">
      <c r="A40" s="67"/>
      <c r="B40" s="33" t="s">
        <v>42</v>
      </c>
      <c r="C40" s="24"/>
      <c r="D40" s="32" t="s">
        <v>6</v>
      </c>
      <c r="E40" s="15">
        <v>12</v>
      </c>
      <c r="F40" s="50">
        <v>0</v>
      </c>
      <c r="G40" s="26">
        <f t="shared" si="0"/>
        <v>0</v>
      </c>
      <c r="H40" s="15"/>
    </row>
    <row r="41" spans="1:8" ht="25.5" x14ac:dyDescent="0.2">
      <c r="A41" s="67"/>
      <c r="B41" s="33" t="s">
        <v>43</v>
      </c>
      <c r="C41" s="24"/>
      <c r="D41" s="32" t="s">
        <v>6</v>
      </c>
      <c r="E41" s="15">
        <v>12</v>
      </c>
      <c r="F41" s="50">
        <v>0</v>
      </c>
      <c r="G41" s="26">
        <f t="shared" si="0"/>
        <v>0</v>
      </c>
      <c r="H41" s="15"/>
    </row>
    <row r="42" spans="1:8" ht="51" x14ac:dyDescent="0.2">
      <c r="A42" s="67"/>
      <c r="B42" s="33" t="s">
        <v>44</v>
      </c>
      <c r="C42" s="24"/>
      <c r="D42" s="32" t="s">
        <v>6</v>
      </c>
      <c r="E42" s="15">
        <v>1</v>
      </c>
      <c r="F42" s="50">
        <v>0</v>
      </c>
      <c r="G42" s="26">
        <f t="shared" si="0"/>
        <v>0</v>
      </c>
      <c r="H42" s="15"/>
    </row>
    <row r="43" spans="1:8" ht="51" x14ac:dyDescent="0.2">
      <c r="A43" s="67"/>
      <c r="B43" s="33" t="s">
        <v>45</v>
      </c>
      <c r="C43" s="24"/>
      <c r="D43" s="32" t="s">
        <v>6</v>
      </c>
      <c r="E43" s="15">
        <v>1</v>
      </c>
      <c r="F43" s="50">
        <v>0</v>
      </c>
      <c r="G43" s="26">
        <f t="shared" si="0"/>
        <v>0</v>
      </c>
      <c r="H43" s="15"/>
    </row>
    <row r="44" spans="1:8" ht="38.25" x14ac:dyDescent="0.2">
      <c r="A44" s="67"/>
      <c r="B44" s="33" t="s">
        <v>46</v>
      </c>
      <c r="C44" s="24"/>
      <c r="D44" s="32" t="s">
        <v>6</v>
      </c>
      <c r="E44" s="15">
        <v>10</v>
      </c>
      <c r="F44" s="50">
        <v>0</v>
      </c>
      <c r="G44" s="26">
        <f t="shared" si="0"/>
        <v>0</v>
      </c>
      <c r="H44" s="15"/>
    </row>
    <row r="45" spans="1:8" x14ac:dyDescent="0.2">
      <c r="A45" s="68"/>
      <c r="B45" s="34" t="s">
        <v>47</v>
      </c>
      <c r="C45" s="24"/>
      <c r="D45" s="32" t="s">
        <v>7</v>
      </c>
      <c r="E45" s="15">
        <v>2</v>
      </c>
      <c r="F45" s="50">
        <v>0</v>
      </c>
      <c r="G45" s="26">
        <f t="shared" si="0"/>
        <v>0</v>
      </c>
      <c r="H45" s="15"/>
    </row>
    <row r="46" spans="1:8" ht="85.5" x14ac:dyDescent="0.2">
      <c r="A46" s="66">
        <f t="shared" ref="A46" si="4">A39+1</f>
        <v>23</v>
      </c>
      <c r="B46" s="24" t="s">
        <v>50</v>
      </c>
      <c r="C46" s="24"/>
      <c r="D46" s="32" t="s">
        <v>11</v>
      </c>
      <c r="E46" s="15">
        <v>300</v>
      </c>
      <c r="F46" s="50">
        <v>0</v>
      </c>
      <c r="G46" s="26">
        <f t="shared" si="0"/>
        <v>0</v>
      </c>
      <c r="H46" s="15"/>
    </row>
    <row r="47" spans="1:8" ht="25.5" x14ac:dyDescent="0.2">
      <c r="A47" s="67"/>
      <c r="B47" s="33" t="s">
        <v>42</v>
      </c>
      <c r="C47" s="24"/>
      <c r="D47" s="32" t="s">
        <v>6</v>
      </c>
      <c r="E47" s="15">
        <v>12</v>
      </c>
      <c r="F47" s="50">
        <v>0</v>
      </c>
      <c r="G47" s="26">
        <f t="shared" si="0"/>
        <v>0</v>
      </c>
      <c r="H47" s="15"/>
    </row>
    <row r="48" spans="1:8" ht="25.5" x14ac:dyDescent="0.2">
      <c r="A48" s="67"/>
      <c r="B48" s="33" t="s">
        <v>43</v>
      </c>
      <c r="C48" s="24"/>
      <c r="D48" s="32" t="s">
        <v>6</v>
      </c>
      <c r="E48" s="15">
        <v>12</v>
      </c>
      <c r="F48" s="50">
        <v>0</v>
      </c>
      <c r="G48" s="26">
        <f t="shared" si="0"/>
        <v>0</v>
      </c>
      <c r="H48" s="15"/>
    </row>
    <row r="49" spans="1:8" ht="51" x14ac:dyDescent="0.2">
      <c r="A49" s="67"/>
      <c r="B49" s="33" t="s">
        <v>44</v>
      </c>
      <c r="C49" s="24"/>
      <c r="D49" s="32" t="s">
        <v>6</v>
      </c>
      <c r="E49" s="15">
        <v>1</v>
      </c>
      <c r="F49" s="50">
        <v>0</v>
      </c>
      <c r="G49" s="26">
        <f t="shared" si="0"/>
        <v>0</v>
      </c>
      <c r="H49" s="15"/>
    </row>
    <row r="50" spans="1:8" ht="51" x14ac:dyDescent="0.2">
      <c r="A50" s="67"/>
      <c r="B50" s="33" t="s">
        <v>45</v>
      </c>
      <c r="C50" s="24"/>
      <c r="D50" s="32" t="s">
        <v>6</v>
      </c>
      <c r="E50" s="15">
        <v>1</v>
      </c>
      <c r="F50" s="50">
        <v>0</v>
      </c>
      <c r="G50" s="26">
        <f t="shared" si="0"/>
        <v>0</v>
      </c>
      <c r="H50" s="15"/>
    </row>
    <row r="51" spans="1:8" ht="38.25" x14ac:dyDescent="0.2">
      <c r="A51" s="67"/>
      <c r="B51" s="33" t="s">
        <v>46</v>
      </c>
      <c r="C51" s="24"/>
      <c r="D51" s="32" t="s">
        <v>6</v>
      </c>
      <c r="E51" s="15">
        <v>10</v>
      </c>
      <c r="F51" s="50">
        <v>0</v>
      </c>
      <c r="G51" s="26">
        <f t="shared" si="0"/>
        <v>0</v>
      </c>
      <c r="H51" s="15"/>
    </row>
    <row r="52" spans="1:8" x14ac:dyDescent="0.2">
      <c r="A52" s="68"/>
      <c r="B52" s="34" t="s">
        <v>47</v>
      </c>
      <c r="C52" s="24"/>
      <c r="D52" s="32" t="s">
        <v>7</v>
      </c>
      <c r="E52" s="15">
        <v>2</v>
      </c>
      <c r="F52" s="50">
        <v>0</v>
      </c>
      <c r="G52" s="26">
        <f t="shared" si="0"/>
        <v>0</v>
      </c>
      <c r="H52" s="15"/>
    </row>
    <row r="53" spans="1:8" ht="85.5" x14ac:dyDescent="0.2">
      <c r="A53" s="66">
        <f t="shared" ref="A53" si="5">A46+1</f>
        <v>24</v>
      </c>
      <c r="B53" s="24" t="s">
        <v>51</v>
      </c>
      <c r="C53" s="24"/>
      <c r="D53" s="32" t="s">
        <v>11</v>
      </c>
      <c r="E53" s="15">
        <v>250</v>
      </c>
      <c r="F53" s="50">
        <v>0</v>
      </c>
      <c r="G53" s="26">
        <f t="shared" si="0"/>
        <v>0</v>
      </c>
      <c r="H53" s="15"/>
    </row>
    <row r="54" spans="1:8" ht="25.5" x14ac:dyDescent="0.2">
      <c r="A54" s="67"/>
      <c r="B54" s="33" t="s">
        <v>42</v>
      </c>
      <c r="C54" s="24"/>
      <c r="D54" s="32" t="s">
        <v>6</v>
      </c>
      <c r="E54" s="15">
        <v>12</v>
      </c>
      <c r="F54" s="50">
        <v>0</v>
      </c>
      <c r="G54" s="26">
        <f t="shared" si="0"/>
        <v>0</v>
      </c>
      <c r="H54" s="15"/>
    </row>
    <row r="55" spans="1:8" ht="25.5" x14ac:dyDescent="0.2">
      <c r="A55" s="67"/>
      <c r="B55" s="33" t="s">
        <v>43</v>
      </c>
      <c r="C55" s="24"/>
      <c r="D55" s="32" t="s">
        <v>6</v>
      </c>
      <c r="E55" s="15">
        <v>12</v>
      </c>
      <c r="F55" s="50">
        <v>0</v>
      </c>
      <c r="G55" s="26">
        <f t="shared" si="0"/>
        <v>0</v>
      </c>
      <c r="H55" s="15"/>
    </row>
    <row r="56" spans="1:8" ht="51" x14ac:dyDescent="0.2">
      <c r="A56" s="67"/>
      <c r="B56" s="33" t="s">
        <v>44</v>
      </c>
      <c r="C56" s="24"/>
      <c r="D56" s="32" t="s">
        <v>6</v>
      </c>
      <c r="E56" s="15">
        <v>1</v>
      </c>
      <c r="F56" s="50">
        <v>0</v>
      </c>
      <c r="G56" s="26">
        <f t="shared" si="0"/>
        <v>0</v>
      </c>
      <c r="H56" s="15"/>
    </row>
    <row r="57" spans="1:8" ht="51" x14ac:dyDescent="0.2">
      <c r="A57" s="67"/>
      <c r="B57" s="33" t="s">
        <v>45</v>
      </c>
      <c r="C57" s="24"/>
      <c r="D57" s="32" t="s">
        <v>6</v>
      </c>
      <c r="E57" s="15">
        <v>1</v>
      </c>
      <c r="F57" s="50">
        <v>0</v>
      </c>
      <c r="G57" s="26">
        <f t="shared" si="0"/>
        <v>0</v>
      </c>
      <c r="H57" s="15"/>
    </row>
    <row r="58" spans="1:8" ht="38.25" x14ac:dyDescent="0.2">
      <c r="A58" s="67"/>
      <c r="B58" s="33" t="s">
        <v>46</v>
      </c>
      <c r="C58" s="24"/>
      <c r="D58" s="32" t="s">
        <v>6</v>
      </c>
      <c r="E58" s="15">
        <v>10</v>
      </c>
      <c r="F58" s="50">
        <v>0</v>
      </c>
      <c r="G58" s="26">
        <f t="shared" si="0"/>
        <v>0</v>
      </c>
      <c r="H58" s="15"/>
    </row>
    <row r="59" spans="1:8" x14ac:dyDescent="0.2">
      <c r="A59" s="68"/>
      <c r="B59" s="34" t="s">
        <v>47</v>
      </c>
      <c r="C59" s="24"/>
      <c r="D59" s="32" t="s">
        <v>7</v>
      </c>
      <c r="E59" s="15">
        <v>2</v>
      </c>
      <c r="F59" s="50">
        <v>0</v>
      </c>
      <c r="G59" s="26">
        <f t="shared" si="0"/>
        <v>0</v>
      </c>
      <c r="H59" s="15"/>
    </row>
    <row r="60" spans="1:8" x14ac:dyDescent="0.2">
      <c r="A60" s="35">
        <f>A53+1</f>
        <v>25</v>
      </c>
      <c r="B60" s="34" t="s">
        <v>10</v>
      </c>
      <c r="C60" s="15"/>
      <c r="D60" s="24" t="s">
        <v>7</v>
      </c>
      <c r="E60" s="36">
        <v>27</v>
      </c>
      <c r="F60" s="50">
        <v>0</v>
      </c>
      <c r="G60" s="26">
        <f t="shared" si="0"/>
        <v>0</v>
      </c>
      <c r="H60" s="15"/>
    </row>
    <row r="61" spans="1:8" ht="28.5" x14ac:dyDescent="0.2">
      <c r="A61" s="35">
        <f>A60+1</f>
        <v>26</v>
      </c>
      <c r="B61" s="24" t="s">
        <v>52</v>
      </c>
      <c r="C61" s="24"/>
      <c r="D61" s="32" t="s">
        <v>7</v>
      </c>
      <c r="E61" s="15">
        <v>1</v>
      </c>
      <c r="F61" s="50">
        <v>0</v>
      </c>
      <c r="G61" s="26">
        <f t="shared" si="0"/>
        <v>0</v>
      </c>
      <c r="H61" s="15"/>
    </row>
    <row r="62" spans="1:8" x14ac:dyDescent="0.2">
      <c r="A62" s="37"/>
      <c r="B62" s="38"/>
      <c r="C62" s="39"/>
      <c r="D62" s="40"/>
      <c r="F62" s="41"/>
      <c r="G62" s="41"/>
    </row>
    <row r="63" spans="1:8" x14ac:dyDescent="0.2">
      <c r="A63" s="37"/>
      <c r="B63" s="38"/>
      <c r="C63" s="39"/>
      <c r="D63" s="40"/>
      <c r="F63" s="41"/>
      <c r="G63" s="41"/>
    </row>
    <row r="64" spans="1:8" ht="15" thickBot="1" x14ac:dyDescent="0.25">
      <c r="A64" s="37"/>
      <c r="B64" s="42" t="s">
        <v>8</v>
      </c>
      <c r="C64" s="43"/>
      <c r="D64" s="44"/>
      <c r="E64" s="43"/>
      <c r="F64" s="43"/>
      <c r="G64" s="45">
        <f>SUM(G6:G61)</f>
        <v>0</v>
      </c>
    </row>
    <row r="65" spans="1:7" ht="15.75" thickTop="1" thickBot="1" x14ac:dyDescent="0.25">
      <c r="A65" s="37"/>
      <c r="B65" s="42" t="s">
        <v>9</v>
      </c>
      <c r="C65" s="46"/>
      <c r="D65" s="47"/>
      <c r="E65" s="46"/>
      <c r="F65" s="46"/>
      <c r="G65" s="48">
        <f>G64*0.22+G64</f>
        <v>0</v>
      </c>
    </row>
    <row r="66" spans="1:7" ht="15" thickTop="1" x14ac:dyDescent="0.2">
      <c r="A66" s="37"/>
      <c r="B66" s="49"/>
      <c r="C66" s="39"/>
      <c r="D66" s="40"/>
      <c r="F66" s="41"/>
      <c r="G66" s="41"/>
    </row>
    <row r="68" spans="1:7" x14ac:dyDescent="0.2">
      <c r="B68" s="2" t="s">
        <v>19</v>
      </c>
      <c r="C68" s="53" t="s">
        <v>20</v>
      </c>
    </row>
    <row r="69" spans="1:7" x14ac:dyDescent="0.2">
      <c r="B69" s="53" t="s">
        <v>21</v>
      </c>
      <c r="C69" s="61"/>
      <c r="D69" s="62"/>
      <c r="E69" s="62"/>
    </row>
    <row r="70" spans="1:7" x14ac:dyDescent="0.2">
      <c r="B70" s="53"/>
      <c r="C70" s="63" t="s">
        <v>22</v>
      </c>
      <c r="D70" s="62"/>
      <c r="E70" s="62"/>
    </row>
    <row r="71" spans="1:7" x14ac:dyDescent="0.2">
      <c r="B71" s="53"/>
      <c r="C71" s="59"/>
      <c r="D71" s="62"/>
      <c r="E71" s="62"/>
    </row>
  </sheetData>
  <sheetProtection algorithmName="SHA-512" hashValue="qsWoKyoTBJcFH+fDE4HDRc5OBYX30RvXhDoqaXUOkJl1B8LfUdcxriNQ480EXH905dedTR3XgsYoHyjISeanLg==" saltValue="A2NneCWnIxeTdIfWkLDV/Q==" spinCount="100000" sheet="1" objects="1" scenarios="1"/>
  <mergeCells count="8">
    <mergeCell ref="C69:E69"/>
    <mergeCell ref="C70:E71"/>
    <mergeCell ref="A3:H3"/>
    <mergeCell ref="A46:A52"/>
    <mergeCell ref="A53:A59"/>
    <mergeCell ref="A25:A31"/>
    <mergeCell ref="A32:A38"/>
    <mergeCell ref="A39:A4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Predračunska vrednost</vt:lpstr>
      <vt:lpstr>Tehnični pogoji</vt:lpstr>
    </vt:vector>
  </TitlesOfParts>
  <Company>Actual I.T.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Raubar Edvin</dc:creator>
  <cp:lastModifiedBy>Kocjančič Goran</cp:lastModifiedBy>
  <cp:lastPrinted>2020-12-21T09:16:24Z</cp:lastPrinted>
  <dcterms:created xsi:type="dcterms:W3CDTF">2017-07-11T13:48:11Z</dcterms:created>
  <dcterms:modified xsi:type="dcterms:W3CDTF">2020-12-21T09:16:45Z</dcterms:modified>
</cp:coreProperties>
</file>